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附件1" sheetId="5" r:id="rId1"/>
    <sheet name="提前批次" sheetId="4" state="hidden" r:id="rId2"/>
  </sheets>
  <definedNames>
    <definedName name="_xlnm._FilterDatabase" localSheetId="1" hidden="1">提前批次!$A$16:$AA$186</definedName>
  </definedNames>
  <calcPr calcId="144525"/>
</workbook>
</file>

<file path=xl/sharedStrings.xml><?xml version="1.0" encoding="utf-8"?>
<sst xmlns="http://schemas.openxmlformats.org/spreadsheetml/2006/main" count="471" uniqueCount="275">
  <si>
    <t>附件1</t>
  </si>
  <si>
    <t>2021年中央农业生产发展专项资金分配表</t>
  </si>
  <si>
    <t>单位：万元</t>
  </si>
  <si>
    <t>州
县（市）</t>
  </si>
  <si>
    <t>状况</t>
  </si>
  <si>
    <t>指导性任务</t>
  </si>
  <si>
    <t>小计</t>
  </si>
  <si>
    <t>绿色高质高效创建（重点产业基地示范）</t>
  </si>
  <si>
    <t>新型主体培育（合作社）</t>
  </si>
  <si>
    <t>新型主体培育（家庭农场）</t>
  </si>
  <si>
    <t>奶业振兴与畜禽健康养殖</t>
  </si>
  <si>
    <t>地理标志农产品保护（含农产品质量安全）</t>
  </si>
  <si>
    <t>功能分类科目</t>
  </si>
  <si>
    <t>2130124-农村合作经济</t>
  </si>
  <si>
    <t>2130106—科技转化与推广服务</t>
  </si>
  <si>
    <t>梁河县</t>
  </si>
  <si>
    <t>脱贫县</t>
  </si>
  <si>
    <t>2021年中央农业相关转移支付资金分配表</t>
  </si>
  <si>
    <t>序号</t>
  </si>
  <si>
    <t>州（市）、县（市、区域）</t>
  </si>
  <si>
    <t>摘帽前贫困状况</t>
  </si>
  <si>
    <t>合计</t>
  </si>
  <si>
    <t>中央农业生产发展专项资金</t>
  </si>
  <si>
    <t>中央农业资源及生态保护补助资金</t>
  </si>
  <si>
    <t>中央动物防疫等补助经费</t>
  </si>
  <si>
    <t>稳定实施直接补贴政策</t>
  </si>
  <si>
    <t>推进农业绿色发展</t>
  </si>
  <si>
    <t>发展壮大乡村产业</t>
  </si>
  <si>
    <t>培育新型经营主体</t>
  </si>
  <si>
    <t>支持耕地质量提升</t>
  </si>
  <si>
    <t>渔业资源保护</t>
  </si>
  <si>
    <t>草原保护利用奖补政策</t>
  </si>
  <si>
    <t>农业废弃物资源化利用</t>
  </si>
  <si>
    <t>强制扑杀</t>
  </si>
  <si>
    <t>养殖环节无害化处理</t>
  </si>
  <si>
    <t>强制免疫、监测与监管</t>
  </si>
  <si>
    <t>耕地地力保护补贴</t>
  </si>
  <si>
    <t>农机购置补贴</t>
  </si>
  <si>
    <t>糖料蔗良种良法技术推广补助</t>
  </si>
  <si>
    <t>粮油糖绿色高质高效行动</t>
  </si>
  <si>
    <t>果菜茶等特色产业高质高效行动</t>
  </si>
  <si>
    <t>绿色发展先行区补助</t>
  </si>
  <si>
    <t>基层农技推广体系改革建设</t>
  </si>
  <si>
    <t>奶业振兴和畜牧业转型升级</t>
  </si>
  <si>
    <t>高素质农民培育</t>
  </si>
  <si>
    <t>农产品仓储保鲜设施建设</t>
  </si>
  <si>
    <t>大力推进农业生产社会化服务</t>
  </si>
  <si>
    <t>耕地轮作休耕制度试点</t>
  </si>
  <si>
    <t>耕地保护与质量提升</t>
  </si>
  <si>
    <t>耕地生产障碍修复利用</t>
  </si>
  <si>
    <t>重点水域渔业增殖放流</t>
  </si>
  <si>
    <t>草原禁牧补贴和草畜平衡奖励</t>
  </si>
  <si>
    <t>农作物秸秆综合利用</t>
  </si>
  <si>
    <t>约束性任务</t>
  </si>
  <si>
    <t>种植业与农药管理处</t>
  </si>
  <si>
    <t>农机管理处</t>
  </si>
  <si>
    <t>绿色食品处</t>
  </si>
  <si>
    <t>发展规划处</t>
  </si>
  <si>
    <t>科教处</t>
  </si>
  <si>
    <t>畜牧兽医处</t>
  </si>
  <si>
    <t>市场信息处</t>
  </si>
  <si>
    <t>合作指导处</t>
  </si>
  <si>
    <t>农田建设处</t>
  </si>
  <si>
    <t>环境资源处</t>
  </si>
  <si>
    <t>渔业渔政处</t>
  </si>
  <si>
    <t>支出功能分类科目</t>
  </si>
  <si>
    <t>2130122农业生产发展</t>
  </si>
  <si>
    <t>2130199其他农业农村支出</t>
  </si>
  <si>
    <t>2130106科技转化与推广服务</t>
  </si>
  <si>
    <t>2130124农村合作经济</t>
  </si>
  <si>
    <t>2130135农业资源保护修复与利用</t>
  </si>
  <si>
    <t>2130108-病虫害控制</t>
  </si>
  <si>
    <t>收入科目</t>
  </si>
  <si>
    <t>各州市列：1100252-农林水共同财政事权转移支付收入</t>
  </si>
  <si>
    <t>经济分类科目</t>
  </si>
  <si>
    <t>各州市列：513-转移性支出；
省农业广播电视学校、省种羊繁育推广中心、省草地动物科学研究院、省水产技术推广站、省渔业科学研究院、省动物疫控中心、省农业环境保护监测站、省农业科学院列：505-对事业单位经常性补助。</t>
  </si>
  <si>
    <t>农业处专款</t>
  </si>
  <si>
    <t xml:space="preserve">    备注：耕地地力保护补贴资金通过粮食风险基金专户拨付，指标下达农业处专款，资金待中央年后下达专户后按本表拨付各州市。</t>
  </si>
  <si>
    <t>其中：88县</t>
  </si>
  <si>
    <t>占比</t>
  </si>
  <si>
    <t>2020年占比</t>
  </si>
  <si>
    <t>一</t>
  </si>
  <si>
    <t>昆明市</t>
  </si>
  <si>
    <t>昆明市本级</t>
  </si>
  <si>
    <t>a</t>
  </si>
  <si>
    <t>盘龙区</t>
  </si>
  <si>
    <t>非贫困县</t>
  </si>
  <si>
    <t>五华区</t>
  </si>
  <si>
    <t>西山区</t>
  </si>
  <si>
    <t>官渡区</t>
  </si>
  <si>
    <t>呈贡区</t>
  </si>
  <si>
    <t>安宁市</t>
  </si>
  <si>
    <t>富民县</t>
  </si>
  <si>
    <t>晋宁区</t>
  </si>
  <si>
    <t>宜良县</t>
  </si>
  <si>
    <t>石林县</t>
  </si>
  <si>
    <t>嵩明县</t>
  </si>
  <si>
    <t>禄劝县</t>
  </si>
  <si>
    <t>贫困</t>
  </si>
  <si>
    <t>东川区</t>
  </si>
  <si>
    <t>深度贫困</t>
  </si>
  <si>
    <t>寻甸县</t>
  </si>
  <si>
    <t>二</t>
  </si>
  <si>
    <t>昭通市</t>
  </si>
  <si>
    <t>昭通市本级</t>
  </si>
  <si>
    <t>昭阳区</t>
  </si>
  <si>
    <t>鲁甸县</t>
  </si>
  <si>
    <t>巧家县</t>
  </si>
  <si>
    <t>盐津县</t>
  </si>
  <si>
    <t>大关县</t>
  </si>
  <si>
    <t>永善县</t>
  </si>
  <si>
    <t>绥江县</t>
  </si>
  <si>
    <t>彝良县</t>
  </si>
  <si>
    <t>威信县</t>
  </si>
  <si>
    <t>水富市</t>
  </si>
  <si>
    <t>三</t>
  </si>
  <si>
    <t>镇雄县</t>
  </si>
  <si>
    <t>四</t>
  </si>
  <si>
    <t>曲靖市</t>
  </si>
  <si>
    <t>曲靖市本级</t>
  </si>
  <si>
    <t>麒麟区</t>
  </si>
  <si>
    <t>沾益区</t>
  </si>
  <si>
    <t>马龙区</t>
  </si>
  <si>
    <t>富源县</t>
  </si>
  <si>
    <t>罗平县</t>
  </si>
  <si>
    <t>师宗县</t>
  </si>
  <si>
    <t>陆良县</t>
  </si>
  <si>
    <t>会泽县</t>
  </si>
  <si>
    <t>五</t>
  </si>
  <si>
    <t>宣威市</t>
  </si>
  <si>
    <t>六</t>
  </si>
  <si>
    <t>玉溪市</t>
  </si>
  <si>
    <t>玉溪市本级</t>
  </si>
  <si>
    <t>红塔区</t>
  </si>
  <si>
    <t>通海县</t>
  </si>
  <si>
    <t>江川区</t>
  </si>
  <si>
    <t>澄江市</t>
  </si>
  <si>
    <t>华宁县</t>
  </si>
  <si>
    <t>易门县</t>
  </si>
  <si>
    <t>峨山县</t>
  </si>
  <si>
    <t>新平县</t>
  </si>
  <si>
    <t>元江县</t>
  </si>
  <si>
    <t>七</t>
  </si>
  <si>
    <t>红河州</t>
  </si>
  <si>
    <t>红河州本级</t>
  </si>
  <si>
    <t>个旧市</t>
  </si>
  <si>
    <t>开远市</t>
  </si>
  <si>
    <t>蒙自市</t>
  </si>
  <si>
    <t>建水县</t>
  </si>
  <si>
    <t>石屏县</t>
  </si>
  <si>
    <t>弥勒市</t>
  </si>
  <si>
    <t>泸西县</t>
  </si>
  <si>
    <t>屏边县</t>
  </si>
  <si>
    <t>河口县</t>
  </si>
  <si>
    <t>金平县</t>
  </si>
  <si>
    <t>元阳县</t>
  </si>
  <si>
    <t>红河县</t>
  </si>
  <si>
    <t>绿春县</t>
  </si>
  <si>
    <t>八</t>
  </si>
  <si>
    <t>文山州</t>
  </si>
  <si>
    <t>文山州本级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</si>
  <si>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</si>
  <si>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</si>
  <si>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</si>
  <si>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</si>
  <si>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</si>
  <si>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</si>
  <si>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</si>
  <si>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</si>
  <si>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九</t>
  </si>
  <si>
    <t>普洱市</t>
  </si>
  <si>
    <t>普洱市本级</t>
  </si>
  <si>
    <t>思茅区</t>
  </si>
  <si>
    <t>宁洱县</t>
  </si>
  <si>
    <t>墨江县</t>
  </si>
  <si>
    <t>景谷县</t>
  </si>
  <si>
    <t>镇沅县</t>
  </si>
  <si>
    <t>景东县</t>
  </si>
  <si>
    <t>江城县</t>
  </si>
  <si>
    <t>澜沧县</t>
  </si>
  <si>
    <t>孟连县</t>
  </si>
  <si>
    <t>西盟县</t>
  </si>
  <si>
    <t>十</t>
  </si>
  <si>
    <t>西双版纳州</t>
  </si>
  <si>
    <t>西双版纳州本级</t>
  </si>
  <si>
    <t>景洪市</t>
  </si>
  <si>
    <t>勐海县</t>
  </si>
  <si>
    <t>勐腊县</t>
  </si>
  <si>
    <t>十一</t>
  </si>
  <si>
    <t>楚雄州</t>
  </si>
  <si>
    <t>楚雄州本级</t>
  </si>
  <si>
    <t>楚雄市</t>
  </si>
  <si>
    <t>双柏县</t>
  </si>
  <si>
    <t>牟定县</t>
  </si>
  <si>
    <t>南华市</t>
  </si>
  <si>
    <t>姚安县</t>
  </si>
  <si>
    <t>大姚县</t>
  </si>
  <si>
    <t>永仁县</t>
  </si>
  <si>
    <t>元谋县</t>
  </si>
  <si>
    <t>武定县</t>
  </si>
  <si>
    <t>禄丰县</t>
  </si>
  <si>
    <t>十二</t>
  </si>
  <si>
    <t>大理州</t>
  </si>
  <si>
    <t>大理州本级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</si>
  <si>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</si>
  <si>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</si>
  <si>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</si>
  <si>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</si>
  <si>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</si>
  <si>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</si>
  <si>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</si>
  <si>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</si>
  <si>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</si>
  <si>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</si>
  <si>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</si>
  <si>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</si>
  <si>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十三</t>
  </si>
  <si>
    <t>保山市</t>
  </si>
  <si>
    <t>保山市本级</t>
  </si>
  <si>
    <t>隆阳区</t>
  </si>
  <si>
    <t>施甸县</t>
  </si>
  <si>
    <t>昌宁县</t>
  </si>
  <si>
    <t>龙陵县</t>
  </si>
  <si>
    <t>十四</t>
  </si>
  <si>
    <t>腾冲市</t>
  </si>
  <si>
    <t>十五</t>
  </si>
  <si>
    <t>德宏州</t>
  </si>
  <si>
    <t>德宏州本级</t>
  </si>
  <si>
    <t>芒市</t>
  </si>
  <si>
    <t>盈江县</t>
  </si>
  <si>
    <t>陇川县</t>
  </si>
  <si>
    <t>瑞丽市</t>
  </si>
  <si>
    <t>十六</t>
  </si>
  <si>
    <t>丽江市</t>
  </si>
  <si>
    <t>丽江市本级</t>
  </si>
  <si>
    <t>古城区</t>
  </si>
  <si>
    <t>永胜县</t>
  </si>
  <si>
    <t>华坪县</t>
  </si>
  <si>
    <t>宁蒗县</t>
  </si>
  <si>
    <t>玉龙县</t>
  </si>
  <si>
    <t>十七</t>
  </si>
  <si>
    <t>怒江州</t>
  </si>
  <si>
    <t>怒江州本级</t>
  </si>
  <si>
    <t>兰坪县</t>
  </si>
  <si>
    <t>福贡县</t>
  </si>
  <si>
    <t>贡山县</t>
  </si>
  <si>
    <t>泸水市</t>
  </si>
  <si>
    <t>十八</t>
  </si>
  <si>
    <t>迪庆州</t>
  </si>
  <si>
    <t>迪庆州本级</t>
  </si>
  <si>
    <t>香格里拉市</t>
  </si>
  <si>
    <t>维西县</t>
  </si>
  <si>
    <t>德钦县</t>
  </si>
  <si>
    <t>十九</t>
  </si>
  <si>
    <t>临沧市</t>
  </si>
  <si>
    <t>临沧市本级</t>
  </si>
  <si>
    <t>凤庆县</t>
  </si>
  <si>
    <t>云县</t>
  </si>
  <si>
    <t>临翔区</t>
  </si>
  <si>
    <t>永德县</t>
  </si>
  <si>
    <t>镇康县</t>
  </si>
  <si>
    <t>双江县</t>
  </si>
  <si>
    <t>耿马县</t>
  </si>
  <si>
    <t>沧源县</t>
  </si>
  <si>
    <t>二十</t>
  </si>
  <si>
    <t>省本级</t>
  </si>
  <si>
    <t>省农业广播电视学校</t>
  </si>
  <si>
    <t>b</t>
  </si>
  <si>
    <t>省种羊繁育推广中心</t>
  </si>
  <si>
    <t>省草地动物科学研究院</t>
  </si>
  <si>
    <t>省动物疫病预防控制中心</t>
  </si>
  <si>
    <t>省水产技术推广站</t>
  </si>
  <si>
    <t>省渔业科学研究院</t>
  </si>
  <si>
    <t>省农业环境保护监测站</t>
  </si>
  <si>
    <t>省农业科学院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</si>
</sst>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11"/>
      <color rgb="FFFF0000"/>
      <name val="方正仿宋_GBK"/>
      <charset val="134"/>
    </font>
    <font>
      <sz val="14"/>
      <color theme="1"/>
      <name val="方正黑体_GBK"/>
      <charset val="134"/>
    </font>
    <font>
      <b/>
      <sz val="11"/>
      <color theme="1"/>
      <name val="方正仿宋_GBK"/>
      <charset val="134"/>
    </font>
    <font>
      <sz val="20"/>
      <color theme="1"/>
      <name val="方正黑体_GBK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仿宋_GB2312"/>
      <charset val="134"/>
    </font>
    <font>
      <b/>
      <sz val="20"/>
      <color theme="1"/>
      <name val="方正黑体_GBK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8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2" fillId="18" borderId="6" applyNumberFormat="0" applyAlignment="0" applyProtection="0">
      <alignment vertical="center"/>
    </xf>
    <xf numFmtId="0" fontId="39" fillId="18" borderId="4" applyNumberFormat="0" applyAlignment="0" applyProtection="0">
      <alignment vertical="center"/>
    </xf>
    <xf numFmtId="0" fontId="33" fillId="9" borderId="2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1" fillId="0" borderId="0"/>
  </cellStyleXfs>
  <cellXfs count="8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10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10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>
      <alignment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 applyProtection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G12" sqref="G12"/>
    </sheetView>
  </sheetViews>
  <sheetFormatPr defaultColWidth="8.88333333333333" defaultRowHeight="13.5" outlineLevelRow="6" outlineLevelCol="7"/>
  <cols>
    <col min="1" max="1" width="17.125" style="76" customWidth="1"/>
    <col min="2" max="2" width="10.25" style="76" hidden="1" customWidth="1"/>
    <col min="3" max="3" width="9.5" style="76" customWidth="1"/>
    <col min="4" max="4" width="14.7583333333333" style="76" customWidth="1"/>
    <col min="5" max="5" width="16" style="76" customWidth="1"/>
    <col min="6" max="6" width="14.625" style="76" customWidth="1"/>
    <col min="7" max="7" width="15.875" style="76" customWidth="1"/>
    <col min="8" max="8" width="17" style="76" customWidth="1"/>
    <col min="9" max="210" width="8.88333333333333" style="76"/>
    <col min="211" max="211" width="8.25" style="76" customWidth="1"/>
    <col min="212" max="212" width="25.5" style="76" customWidth="1"/>
    <col min="213" max="213" width="10.25" style="76" customWidth="1"/>
    <col min="214" max="214" width="10.75" style="76" customWidth="1"/>
    <col min="215" max="215" width="11.6333333333333" style="76" customWidth="1"/>
    <col min="216" max="217" width="12.3833333333333" style="76" customWidth="1"/>
    <col min="218" max="218" width="12.5" style="76" customWidth="1"/>
    <col min="219" max="225" width="10.8833333333333" style="76" customWidth="1"/>
    <col min="226" max="226" width="10.75" style="76" customWidth="1"/>
    <col min="227" max="239" width="10.8833333333333" style="76" customWidth="1"/>
    <col min="240" max="466" width="8.88333333333333" style="76"/>
    <col min="467" max="467" width="8.25" style="76" customWidth="1"/>
    <col min="468" max="468" width="25.5" style="76" customWidth="1"/>
    <col min="469" max="469" width="10.25" style="76" customWidth="1"/>
    <col min="470" max="470" width="10.75" style="76" customWidth="1"/>
    <col min="471" max="471" width="11.6333333333333" style="76" customWidth="1"/>
    <col min="472" max="473" width="12.3833333333333" style="76" customWidth="1"/>
    <col min="474" max="474" width="12.5" style="76" customWidth="1"/>
    <col min="475" max="481" width="10.8833333333333" style="76" customWidth="1"/>
    <col min="482" max="482" width="10.75" style="76" customWidth="1"/>
    <col min="483" max="495" width="10.8833333333333" style="76" customWidth="1"/>
    <col min="496" max="722" width="8.88333333333333" style="76"/>
    <col min="723" max="723" width="8.25" style="76" customWidth="1"/>
    <col min="724" max="724" width="25.5" style="76" customWidth="1"/>
    <col min="725" max="725" width="10.25" style="76" customWidth="1"/>
    <col min="726" max="726" width="10.75" style="76" customWidth="1"/>
    <col min="727" max="727" width="11.6333333333333" style="76" customWidth="1"/>
    <col min="728" max="729" width="12.3833333333333" style="76" customWidth="1"/>
    <col min="730" max="730" width="12.5" style="76" customWidth="1"/>
    <col min="731" max="737" width="10.8833333333333" style="76" customWidth="1"/>
    <col min="738" max="738" width="10.75" style="76" customWidth="1"/>
    <col min="739" max="751" width="10.8833333333333" style="76" customWidth="1"/>
    <col min="752" max="978" width="8.88333333333333" style="76"/>
    <col min="979" max="979" width="8.25" style="76" customWidth="1"/>
    <col min="980" max="980" width="25.5" style="76" customWidth="1"/>
    <col min="981" max="981" width="10.25" style="76" customWidth="1"/>
    <col min="982" max="982" width="10.75" style="76" customWidth="1"/>
    <col min="983" max="983" width="11.6333333333333" style="76" customWidth="1"/>
    <col min="984" max="985" width="12.3833333333333" style="76" customWidth="1"/>
    <col min="986" max="986" width="12.5" style="76" customWidth="1"/>
    <col min="987" max="993" width="10.8833333333333" style="76" customWidth="1"/>
    <col min="994" max="994" width="10.75" style="76" customWidth="1"/>
    <col min="995" max="1007" width="10.8833333333333" style="76" customWidth="1"/>
    <col min="1008" max="1234" width="8.88333333333333" style="76"/>
    <col min="1235" max="1235" width="8.25" style="76" customWidth="1"/>
    <col min="1236" max="1236" width="25.5" style="76" customWidth="1"/>
    <col min="1237" max="1237" width="10.25" style="76" customWidth="1"/>
    <col min="1238" max="1238" width="10.75" style="76" customWidth="1"/>
    <col min="1239" max="1239" width="11.6333333333333" style="76" customWidth="1"/>
    <col min="1240" max="1241" width="12.3833333333333" style="76" customWidth="1"/>
    <col min="1242" max="1242" width="12.5" style="76" customWidth="1"/>
    <col min="1243" max="1249" width="10.8833333333333" style="76" customWidth="1"/>
    <col min="1250" max="1250" width="10.75" style="76" customWidth="1"/>
    <col min="1251" max="1263" width="10.8833333333333" style="76" customWidth="1"/>
    <col min="1264" max="1490" width="8.88333333333333" style="76"/>
    <col min="1491" max="1491" width="8.25" style="76" customWidth="1"/>
    <col min="1492" max="1492" width="25.5" style="76" customWidth="1"/>
    <col min="1493" max="1493" width="10.25" style="76" customWidth="1"/>
    <col min="1494" max="1494" width="10.75" style="76" customWidth="1"/>
    <col min="1495" max="1495" width="11.6333333333333" style="76" customWidth="1"/>
    <col min="1496" max="1497" width="12.3833333333333" style="76" customWidth="1"/>
    <col min="1498" max="1498" width="12.5" style="76" customWidth="1"/>
    <col min="1499" max="1505" width="10.8833333333333" style="76" customWidth="1"/>
    <col min="1506" max="1506" width="10.75" style="76" customWidth="1"/>
    <col min="1507" max="1519" width="10.8833333333333" style="76" customWidth="1"/>
    <col min="1520" max="1746" width="8.88333333333333" style="76"/>
    <col min="1747" max="1747" width="8.25" style="76" customWidth="1"/>
    <col min="1748" max="1748" width="25.5" style="76" customWidth="1"/>
    <col min="1749" max="1749" width="10.25" style="76" customWidth="1"/>
    <col min="1750" max="1750" width="10.75" style="76" customWidth="1"/>
    <col min="1751" max="1751" width="11.6333333333333" style="76" customWidth="1"/>
    <col min="1752" max="1753" width="12.3833333333333" style="76" customWidth="1"/>
    <col min="1754" max="1754" width="12.5" style="76" customWidth="1"/>
    <col min="1755" max="1761" width="10.8833333333333" style="76" customWidth="1"/>
    <col min="1762" max="1762" width="10.75" style="76" customWidth="1"/>
    <col min="1763" max="1775" width="10.8833333333333" style="76" customWidth="1"/>
    <col min="1776" max="2002" width="8.88333333333333" style="76"/>
    <col min="2003" max="2003" width="8.25" style="76" customWidth="1"/>
    <col min="2004" max="2004" width="25.5" style="76" customWidth="1"/>
    <col min="2005" max="2005" width="10.25" style="76" customWidth="1"/>
    <col min="2006" max="2006" width="10.75" style="76" customWidth="1"/>
    <col min="2007" max="2007" width="11.6333333333333" style="76" customWidth="1"/>
    <col min="2008" max="2009" width="12.3833333333333" style="76" customWidth="1"/>
    <col min="2010" max="2010" width="12.5" style="76" customWidth="1"/>
    <col min="2011" max="2017" width="10.8833333333333" style="76" customWidth="1"/>
    <col min="2018" max="2018" width="10.75" style="76" customWidth="1"/>
    <col min="2019" max="2031" width="10.8833333333333" style="76" customWidth="1"/>
    <col min="2032" max="2258" width="8.88333333333333" style="76"/>
    <col min="2259" max="2259" width="8.25" style="76" customWidth="1"/>
    <col min="2260" max="2260" width="25.5" style="76" customWidth="1"/>
    <col min="2261" max="2261" width="10.25" style="76" customWidth="1"/>
    <col min="2262" max="2262" width="10.75" style="76" customWidth="1"/>
    <col min="2263" max="2263" width="11.6333333333333" style="76" customWidth="1"/>
    <col min="2264" max="2265" width="12.3833333333333" style="76" customWidth="1"/>
    <col min="2266" max="2266" width="12.5" style="76" customWidth="1"/>
    <col min="2267" max="2273" width="10.8833333333333" style="76" customWidth="1"/>
    <col min="2274" max="2274" width="10.75" style="76" customWidth="1"/>
    <col min="2275" max="2287" width="10.8833333333333" style="76" customWidth="1"/>
    <col min="2288" max="2514" width="8.88333333333333" style="76"/>
    <col min="2515" max="2515" width="8.25" style="76" customWidth="1"/>
    <col min="2516" max="2516" width="25.5" style="76" customWidth="1"/>
    <col min="2517" max="2517" width="10.25" style="76" customWidth="1"/>
    <col min="2518" max="2518" width="10.75" style="76" customWidth="1"/>
    <col min="2519" max="2519" width="11.6333333333333" style="76" customWidth="1"/>
    <col min="2520" max="2521" width="12.3833333333333" style="76" customWidth="1"/>
    <col min="2522" max="2522" width="12.5" style="76" customWidth="1"/>
    <col min="2523" max="2529" width="10.8833333333333" style="76" customWidth="1"/>
    <col min="2530" max="2530" width="10.75" style="76" customWidth="1"/>
    <col min="2531" max="2543" width="10.8833333333333" style="76" customWidth="1"/>
    <col min="2544" max="2770" width="8.88333333333333" style="76"/>
    <col min="2771" max="2771" width="8.25" style="76" customWidth="1"/>
    <col min="2772" max="2772" width="25.5" style="76" customWidth="1"/>
    <col min="2773" max="2773" width="10.25" style="76" customWidth="1"/>
    <col min="2774" max="2774" width="10.75" style="76" customWidth="1"/>
    <col min="2775" max="2775" width="11.6333333333333" style="76" customWidth="1"/>
    <col min="2776" max="2777" width="12.3833333333333" style="76" customWidth="1"/>
    <col min="2778" max="2778" width="12.5" style="76" customWidth="1"/>
    <col min="2779" max="2785" width="10.8833333333333" style="76" customWidth="1"/>
    <col min="2786" max="2786" width="10.75" style="76" customWidth="1"/>
    <col min="2787" max="2799" width="10.8833333333333" style="76" customWidth="1"/>
    <col min="2800" max="3026" width="8.88333333333333" style="76"/>
    <col min="3027" max="3027" width="8.25" style="76" customWidth="1"/>
    <col min="3028" max="3028" width="25.5" style="76" customWidth="1"/>
    <col min="3029" max="3029" width="10.25" style="76" customWidth="1"/>
    <col min="3030" max="3030" width="10.75" style="76" customWidth="1"/>
    <col min="3031" max="3031" width="11.6333333333333" style="76" customWidth="1"/>
    <col min="3032" max="3033" width="12.3833333333333" style="76" customWidth="1"/>
    <col min="3034" max="3034" width="12.5" style="76" customWidth="1"/>
    <col min="3035" max="3041" width="10.8833333333333" style="76" customWidth="1"/>
    <col min="3042" max="3042" width="10.75" style="76" customWidth="1"/>
    <col min="3043" max="3055" width="10.8833333333333" style="76" customWidth="1"/>
    <col min="3056" max="3282" width="8.88333333333333" style="76"/>
    <col min="3283" max="3283" width="8.25" style="76" customWidth="1"/>
    <col min="3284" max="3284" width="25.5" style="76" customWidth="1"/>
    <col min="3285" max="3285" width="10.25" style="76" customWidth="1"/>
    <col min="3286" max="3286" width="10.75" style="76" customWidth="1"/>
    <col min="3287" max="3287" width="11.6333333333333" style="76" customWidth="1"/>
    <col min="3288" max="3289" width="12.3833333333333" style="76" customWidth="1"/>
    <col min="3290" max="3290" width="12.5" style="76" customWidth="1"/>
    <col min="3291" max="3297" width="10.8833333333333" style="76" customWidth="1"/>
    <col min="3298" max="3298" width="10.75" style="76" customWidth="1"/>
    <col min="3299" max="3311" width="10.8833333333333" style="76" customWidth="1"/>
    <col min="3312" max="3538" width="8.88333333333333" style="76"/>
    <col min="3539" max="3539" width="8.25" style="76" customWidth="1"/>
    <col min="3540" max="3540" width="25.5" style="76" customWidth="1"/>
    <col min="3541" max="3541" width="10.25" style="76" customWidth="1"/>
    <col min="3542" max="3542" width="10.75" style="76" customWidth="1"/>
    <col min="3543" max="3543" width="11.6333333333333" style="76" customWidth="1"/>
    <col min="3544" max="3545" width="12.3833333333333" style="76" customWidth="1"/>
    <col min="3546" max="3546" width="12.5" style="76" customWidth="1"/>
    <col min="3547" max="3553" width="10.8833333333333" style="76" customWidth="1"/>
    <col min="3554" max="3554" width="10.75" style="76" customWidth="1"/>
    <col min="3555" max="3567" width="10.8833333333333" style="76" customWidth="1"/>
    <col min="3568" max="3794" width="8.88333333333333" style="76"/>
    <col min="3795" max="3795" width="8.25" style="76" customWidth="1"/>
    <col min="3796" max="3796" width="25.5" style="76" customWidth="1"/>
    <col min="3797" max="3797" width="10.25" style="76" customWidth="1"/>
    <col min="3798" max="3798" width="10.75" style="76" customWidth="1"/>
    <col min="3799" max="3799" width="11.6333333333333" style="76" customWidth="1"/>
    <col min="3800" max="3801" width="12.3833333333333" style="76" customWidth="1"/>
    <col min="3802" max="3802" width="12.5" style="76" customWidth="1"/>
    <col min="3803" max="3809" width="10.8833333333333" style="76" customWidth="1"/>
    <col min="3810" max="3810" width="10.75" style="76" customWidth="1"/>
    <col min="3811" max="3823" width="10.8833333333333" style="76" customWidth="1"/>
    <col min="3824" max="4050" width="8.88333333333333" style="76"/>
    <col min="4051" max="4051" width="8.25" style="76" customWidth="1"/>
    <col min="4052" max="4052" width="25.5" style="76" customWidth="1"/>
    <col min="4053" max="4053" width="10.25" style="76" customWidth="1"/>
    <col min="4054" max="4054" width="10.75" style="76" customWidth="1"/>
    <col min="4055" max="4055" width="11.6333333333333" style="76" customWidth="1"/>
    <col min="4056" max="4057" width="12.3833333333333" style="76" customWidth="1"/>
    <col min="4058" max="4058" width="12.5" style="76" customWidth="1"/>
    <col min="4059" max="4065" width="10.8833333333333" style="76" customWidth="1"/>
    <col min="4066" max="4066" width="10.75" style="76" customWidth="1"/>
    <col min="4067" max="4079" width="10.8833333333333" style="76" customWidth="1"/>
    <col min="4080" max="4306" width="8.88333333333333" style="76"/>
    <col min="4307" max="4307" width="8.25" style="76" customWidth="1"/>
    <col min="4308" max="4308" width="25.5" style="76" customWidth="1"/>
    <col min="4309" max="4309" width="10.25" style="76" customWidth="1"/>
    <col min="4310" max="4310" width="10.75" style="76" customWidth="1"/>
    <col min="4311" max="4311" width="11.6333333333333" style="76" customWidth="1"/>
    <col min="4312" max="4313" width="12.3833333333333" style="76" customWidth="1"/>
    <col min="4314" max="4314" width="12.5" style="76" customWidth="1"/>
    <col min="4315" max="4321" width="10.8833333333333" style="76" customWidth="1"/>
    <col min="4322" max="4322" width="10.75" style="76" customWidth="1"/>
    <col min="4323" max="4335" width="10.8833333333333" style="76" customWidth="1"/>
    <col min="4336" max="4562" width="8.88333333333333" style="76"/>
    <col min="4563" max="4563" width="8.25" style="76" customWidth="1"/>
    <col min="4564" max="4564" width="25.5" style="76" customWidth="1"/>
    <col min="4565" max="4565" width="10.25" style="76" customWidth="1"/>
    <col min="4566" max="4566" width="10.75" style="76" customWidth="1"/>
    <col min="4567" max="4567" width="11.6333333333333" style="76" customWidth="1"/>
    <col min="4568" max="4569" width="12.3833333333333" style="76" customWidth="1"/>
    <col min="4570" max="4570" width="12.5" style="76" customWidth="1"/>
    <col min="4571" max="4577" width="10.8833333333333" style="76" customWidth="1"/>
    <col min="4578" max="4578" width="10.75" style="76" customWidth="1"/>
    <col min="4579" max="4591" width="10.8833333333333" style="76" customWidth="1"/>
    <col min="4592" max="4818" width="8.88333333333333" style="76"/>
    <col min="4819" max="4819" width="8.25" style="76" customWidth="1"/>
    <col min="4820" max="4820" width="25.5" style="76" customWidth="1"/>
    <col min="4821" max="4821" width="10.25" style="76" customWidth="1"/>
    <col min="4822" max="4822" width="10.75" style="76" customWidth="1"/>
    <col min="4823" max="4823" width="11.6333333333333" style="76" customWidth="1"/>
    <col min="4824" max="4825" width="12.3833333333333" style="76" customWidth="1"/>
    <col min="4826" max="4826" width="12.5" style="76" customWidth="1"/>
    <col min="4827" max="4833" width="10.8833333333333" style="76" customWidth="1"/>
    <col min="4834" max="4834" width="10.75" style="76" customWidth="1"/>
    <col min="4835" max="4847" width="10.8833333333333" style="76" customWidth="1"/>
    <col min="4848" max="5074" width="8.88333333333333" style="76"/>
    <col min="5075" max="5075" width="8.25" style="76" customWidth="1"/>
    <col min="5076" max="5076" width="25.5" style="76" customWidth="1"/>
    <col min="5077" max="5077" width="10.25" style="76" customWidth="1"/>
    <col min="5078" max="5078" width="10.75" style="76" customWidth="1"/>
    <col min="5079" max="5079" width="11.6333333333333" style="76" customWidth="1"/>
    <col min="5080" max="5081" width="12.3833333333333" style="76" customWidth="1"/>
    <col min="5082" max="5082" width="12.5" style="76" customWidth="1"/>
    <col min="5083" max="5089" width="10.8833333333333" style="76" customWidth="1"/>
    <col min="5090" max="5090" width="10.75" style="76" customWidth="1"/>
    <col min="5091" max="5103" width="10.8833333333333" style="76" customWidth="1"/>
    <col min="5104" max="5330" width="8.88333333333333" style="76"/>
    <col min="5331" max="5331" width="8.25" style="76" customWidth="1"/>
    <col min="5332" max="5332" width="25.5" style="76" customWidth="1"/>
    <col min="5333" max="5333" width="10.25" style="76" customWidth="1"/>
    <col min="5334" max="5334" width="10.75" style="76" customWidth="1"/>
    <col min="5335" max="5335" width="11.6333333333333" style="76" customWidth="1"/>
    <col min="5336" max="5337" width="12.3833333333333" style="76" customWidth="1"/>
    <col min="5338" max="5338" width="12.5" style="76" customWidth="1"/>
    <col min="5339" max="5345" width="10.8833333333333" style="76" customWidth="1"/>
    <col min="5346" max="5346" width="10.75" style="76" customWidth="1"/>
    <col min="5347" max="5359" width="10.8833333333333" style="76" customWidth="1"/>
    <col min="5360" max="5586" width="8.88333333333333" style="76"/>
    <col min="5587" max="5587" width="8.25" style="76" customWidth="1"/>
    <col min="5588" max="5588" width="25.5" style="76" customWidth="1"/>
    <col min="5589" max="5589" width="10.25" style="76" customWidth="1"/>
    <col min="5590" max="5590" width="10.75" style="76" customWidth="1"/>
    <col min="5591" max="5591" width="11.6333333333333" style="76" customWidth="1"/>
    <col min="5592" max="5593" width="12.3833333333333" style="76" customWidth="1"/>
    <col min="5594" max="5594" width="12.5" style="76" customWidth="1"/>
    <col min="5595" max="5601" width="10.8833333333333" style="76" customWidth="1"/>
    <col min="5602" max="5602" width="10.75" style="76" customWidth="1"/>
    <col min="5603" max="5615" width="10.8833333333333" style="76" customWidth="1"/>
    <col min="5616" max="5842" width="8.88333333333333" style="76"/>
    <col min="5843" max="5843" width="8.25" style="76" customWidth="1"/>
    <col min="5844" max="5844" width="25.5" style="76" customWidth="1"/>
    <col min="5845" max="5845" width="10.25" style="76" customWidth="1"/>
    <col min="5846" max="5846" width="10.75" style="76" customWidth="1"/>
    <col min="5847" max="5847" width="11.6333333333333" style="76" customWidth="1"/>
    <col min="5848" max="5849" width="12.3833333333333" style="76" customWidth="1"/>
    <col min="5850" max="5850" width="12.5" style="76" customWidth="1"/>
    <col min="5851" max="5857" width="10.8833333333333" style="76" customWidth="1"/>
    <col min="5858" max="5858" width="10.75" style="76" customWidth="1"/>
    <col min="5859" max="5871" width="10.8833333333333" style="76" customWidth="1"/>
    <col min="5872" max="6098" width="8.88333333333333" style="76"/>
    <col min="6099" max="6099" width="8.25" style="76" customWidth="1"/>
    <col min="6100" max="6100" width="25.5" style="76" customWidth="1"/>
    <col min="6101" max="6101" width="10.25" style="76" customWidth="1"/>
    <col min="6102" max="6102" width="10.75" style="76" customWidth="1"/>
    <col min="6103" max="6103" width="11.6333333333333" style="76" customWidth="1"/>
    <col min="6104" max="6105" width="12.3833333333333" style="76" customWidth="1"/>
    <col min="6106" max="6106" width="12.5" style="76" customWidth="1"/>
    <col min="6107" max="6113" width="10.8833333333333" style="76" customWidth="1"/>
    <col min="6114" max="6114" width="10.75" style="76" customWidth="1"/>
    <col min="6115" max="6127" width="10.8833333333333" style="76" customWidth="1"/>
    <col min="6128" max="6354" width="8.88333333333333" style="76"/>
    <col min="6355" max="6355" width="8.25" style="76" customWidth="1"/>
    <col min="6356" max="6356" width="25.5" style="76" customWidth="1"/>
    <col min="6357" max="6357" width="10.25" style="76" customWidth="1"/>
    <col min="6358" max="6358" width="10.75" style="76" customWidth="1"/>
    <col min="6359" max="6359" width="11.6333333333333" style="76" customWidth="1"/>
    <col min="6360" max="6361" width="12.3833333333333" style="76" customWidth="1"/>
    <col min="6362" max="6362" width="12.5" style="76" customWidth="1"/>
    <col min="6363" max="6369" width="10.8833333333333" style="76" customWidth="1"/>
    <col min="6370" max="6370" width="10.75" style="76" customWidth="1"/>
    <col min="6371" max="6383" width="10.8833333333333" style="76" customWidth="1"/>
    <col min="6384" max="6610" width="8.88333333333333" style="76"/>
    <col min="6611" max="6611" width="8.25" style="76" customWidth="1"/>
    <col min="6612" max="6612" width="25.5" style="76" customWidth="1"/>
    <col min="6613" max="6613" width="10.25" style="76" customWidth="1"/>
    <col min="6614" max="6614" width="10.75" style="76" customWidth="1"/>
    <col min="6615" max="6615" width="11.6333333333333" style="76" customWidth="1"/>
    <col min="6616" max="6617" width="12.3833333333333" style="76" customWidth="1"/>
    <col min="6618" max="6618" width="12.5" style="76" customWidth="1"/>
    <col min="6619" max="6625" width="10.8833333333333" style="76" customWidth="1"/>
    <col min="6626" max="6626" width="10.75" style="76" customWidth="1"/>
    <col min="6627" max="6639" width="10.8833333333333" style="76" customWidth="1"/>
    <col min="6640" max="6866" width="8.88333333333333" style="76"/>
    <col min="6867" max="6867" width="8.25" style="76" customWidth="1"/>
    <col min="6868" max="6868" width="25.5" style="76" customWidth="1"/>
    <col min="6869" max="6869" width="10.25" style="76" customWidth="1"/>
    <col min="6870" max="6870" width="10.75" style="76" customWidth="1"/>
    <col min="6871" max="6871" width="11.6333333333333" style="76" customWidth="1"/>
    <col min="6872" max="6873" width="12.3833333333333" style="76" customWidth="1"/>
    <col min="6874" max="6874" width="12.5" style="76" customWidth="1"/>
    <col min="6875" max="6881" width="10.8833333333333" style="76" customWidth="1"/>
    <col min="6882" max="6882" width="10.75" style="76" customWidth="1"/>
    <col min="6883" max="6895" width="10.8833333333333" style="76" customWidth="1"/>
    <col min="6896" max="7122" width="8.88333333333333" style="76"/>
    <col min="7123" max="7123" width="8.25" style="76" customWidth="1"/>
    <col min="7124" max="7124" width="25.5" style="76" customWidth="1"/>
    <col min="7125" max="7125" width="10.25" style="76" customWidth="1"/>
    <col min="7126" max="7126" width="10.75" style="76" customWidth="1"/>
    <col min="7127" max="7127" width="11.6333333333333" style="76" customWidth="1"/>
    <col min="7128" max="7129" width="12.3833333333333" style="76" customWidth="1"/>
    <col min="7130" max="7130" width="12.5" style="76" customWidth="1"/>
    <col min="7131" max="7137" width="10.8833333333333" style="76" customWidth="1"/>
    <col min="7138" max="7138" width="10.75" style="76" customWidth="1"/>
    <col min="7139" max="7151" width="10.8833333333333" style="76" customWidth="1"/>
    <col min="7152" max="7378" width="8.88333333333333" style="76"/>
    <col min="7379" max="7379" width="8.25" style="76" customWidth="1"/>
    <col min="7380" max="7380" width="25.5" style="76" customWidth="1"/>
    <col min="7381" max="7381" width="10.25" style="76" customWidth="1"/>
    <col min="7382" max="7382" width="10.75" style="76" customWidth="1"/>
    <col min="7383" max="7383" width="11.6333333333333" style="76" customWidth="1"/>
    <col min="7384" max="7385" width="12.3833333333333" style="76" customWidth="1"/>
    <col min="7386" max="7386" width="12.5" style="76" customWidth="1"/>
    <col min="7387" max="7393" width="10.8833333333333" style="76" customWidth="1"/>
    <col min="7394" max="7394" width="10.75" style="76" customWidth="1"/>
    <col min="7395" max="7407" width="10.8833333333333" style="76" customWidth="1"/>
    <col min="7408" max="7634" width="8.88333333333333" style="76"/>
    <col min="7635" max="7635" width="8.25" style="76" customWidth="1"/>
    <col min="7636" max="7636" width="25.5" style="76" customWidth="1"/>
    <col min="7637" max="7637" width="10.25" style="76" customWidth="1"/>
    <col min="7638" max="7638" width="10.75" style="76" customWidth="1"/>
    <col min="7639" max="7639" width="11.6333333333333" style="76" customWidth="1"/>
    <col min="7640" max="7641" width="12.3833333333333" style="76" customWidth="1"/>
    <col min="7642" max="7642" width="12.5" style="76" customWidth="1"/>
    <col min="7643" max="7649" width="10.8833333333333" style="76" customWidth="1"/>
    <col min="7650" max="7650" width="10.75" style="76" customWidth="1"/>
    <col min="7651" max="7663" width="10.8833333333333" style="76" customWidth="1"/>
    <col min="7664" max="7890" width="8.88333333333333" style="76"/>
    <col min="7891" max="7891" width="8.25" style="76" customWidth="1"/>
    <col min="7892" max="7892" width="25.5" style="76" customWidth="1"/>
    <col min="7893" max="7893" width="10.25" style="76" customWidth="1"/>
    <col min="7894" max="7894" width="10.75" style="76" customWidth="1"/>
    <col min="7895" max="7895" width="11.6333333333333" style="76" customWidth="1"/>
    <col min="7896" max="7897" width="12.3833333333333" style="76" customWidth="1"/>
    <col min="7898" max="7898" width="12.5" style="76" customWidth="1"/>
    <col min="7899" max="7905" width="10.8833333333333" style="76" customWidth="1"/>
    <col min="7906" max="7906" width="10.75" style="76" customWidth="1"/>
    <col min="7907" max="7919" width="10.8833333333333" style="76" customWidth="1"/>
    <col min="7920" max="8146" width="8.88333333333333" style="76"/>
    <col min="8147" max="8147" width="8.25" style="76" customWidth="1"/>
    <col min="8148" max="8148" width="25.5" style="76" customWidth="1"/>
    <col min="8149" max="8149" width="10.25" style="76" customWidth="1"/>
    <col min="8150" max="8150" width="10.75" style="76" customWidth="1"/>
    <col min="8151" max="8151" width="11.6333333333333" style="76" customWidth="1"/>
    <col min="8152" max="8153" width="12.3833333333333" style="76" customWidth="1"/>
    <col min="8154" max="8154" width="12.5" style="76" customWidth="1"/>
    <col min="8155" max="8161" width="10.8833333333333" style="76" customWidth="1"/>
    <col min="8162" max="8162" width="10.75" style="76" customWidth="1"/>
    <col min="8163" max="8175" width="10.8833333333333" style="76" customWidth="1"/>
    <col min="8176" max="8402" width="8.88333333333333" style="76"/>
    <col min="8403" max="8403" width="8.25" style="76" customWidth="1"/>
    <col min="8404" max="8404" width="25.5" style="76" customWidth="1"/>
    <col min="8405" max="8405" width="10.25" style="76" customWidth="1"/>
    <col min="8406" max="8406" width="10.75" style="76" customWidth="1"/>
    <col min="8407" max="8407" width="11.6333333333333" style="76" customWidth="1"/>
    <col min="8408" max="8409" width="12.3833333333333" style="76" customWidth="1"/>
    <col min="8410" max="8410" width="12.5" style="76" customWidth="1"/>
    <col min="8411" max="8417" width="10.8833333333333" style="76" customWidth="1"/>
    <col min="8418" max="8418" width="10.75" style="76" customWidth="1"/>
    <col min="8419" max="8431" width="10.8833333333333" style="76" customWidth="1"/>
    <col min="8432" max="8658" width="8.88333333333333" style="76"/>
    <col min="8659" max="8659" width="8.25" style="76" customWidth="1"/>
    <col min="8660" max="8660" width="25.5" style="76" customWidth="1"/>
    <col min="8661" max="8661" width="10.25" style="76" customWidth="1"/>
    <col min="8662" max="8662" width="10.75" style="76" customWidth="1"/>
    <col min="8663" max="8663" width="11.6333333333333" style="76" customWidth="1"/>
    <col min="8664" max="8665" width="12.3833333333333" style="76" customWidth="1"/>
    <col min="8666" max="8666" width="12.5" style="76" customWidth="1"/>
    <col min="8667" max="8673" width="10.8833333333333" style="76" customWidth="1"/>
    <col min="8674" max="8674" width="10.75" style="76" customWidth="1"/>
    <col min="8675" max="8687" width="10.8833333333333" style="76" customWidth="1"/>
    <col min="8688" max="8914" width="8.88333333333333" style="76"/>
    <col min="8915" max="8915" width="8.25" style="76" customWidth="1"/>
    <col min="8916" max="8916" width="25.5" style="76" customWidth="1"/>
    <col min="8917" max="8917" width="10.25" style="76" customWidth="1"/>
    <col min="8918" max="8918" width="10.75" style="76" customWidth="1"/>
    <col min="8919" max="8919" width="11.6333333333333" style="76" customWidth="1"/>
    <col min="8920" max="8921" width="12.3833333333333" style="76" customWidth="1"/>
    <col min="8922" max="8922" width="12.5" style="76" customWidth="1"/>
    <col min="8923" max="8929" width="10.8833333333333" style="76" customWidth="1"/>
    <col min="8930" max="8930" width="10.75" style="76" customWidth="1"/>
    <col min="8931" max="8943" width="10.8833333333333" style="76" customWidth="1"/>
    <col min="8944" max="9170" width="8.88333333333333" style="76"/>
    <col min="9171" max="9171" width="8.25" style="76" customWidth="1"/>
    <col min="9172" max="9172" width="25.5" style="76" customWidth="1"/>
    <col min="9173" max="9173" width="10.25" style="76" customWidth="1"/>
    <col min="9174" max="9174" width="10.75" style="76" customWidth="1"/>
    <col min="9175" max="9175" width="11.6333333333333" style="76" customWidth="1"/>
    <col min="9176" max="9177" width="12.3833333333333" style="76" customWidth="1"/>
    <col min="9178" max="9178" width="12.5" style="76" customWidth="1"/>
    <col min="9179" max="9185" width="10.8833333333333" style="76" customWidth="1"/>
    <col min="9186" max="9186" width="10.75" style="76" customWidth="1"/>
    <col min="9187" max="9199" width="10.8833333333333" style="76" customWidth="1"/>
    <col min="9200" max="9426" width="8.88333333333333" style="76"/>
    <col min="9427" max="9427" width="8.25" style="76" customWidth="1"/>
    <col min="9428" max="9428" width="25.5" style="76" customWidth="1"/>
    <col min="9429" max="9429" width="10.25" style="76" customWidth="1"/>
    <col min="9430" max="9430" width="10.75" style="76" customWidth="1"/>
    <col min="9431" max="9431" width="11.6333333333333" style="76" customWidth="1"/>
    <col min="9432" max="9433" width="12.3833333333333" style="76" customWidth="1"/>
    <col min="9434" max="9434" width="12.5" style="76" customWidth="1"/>
    <col min="9435" max="9441" width="10.8833333333333" style="76" customWidth="1"/>
    <col min="9442" max="9442" width="10.75" style="76" customWidth="1"/>
    <col min="9443" max="9455" width="10.8833333333333" style="76" customWidth="1"/>
    <col min="9456" max="9682" width="8.88333333333333" style="76"/>
    <col min="9683" max="9683" width="8.25" style="76" customWidth="1"/>
    <col min="9684" max="9684" width="25.5" style="76" customWidth="1"/>
    <col min="9685" max="9685" width="10.25" style="76" customWidth="1"/>
    <col min="9686" max="9686" width="10.75" style="76" customWidth="1"/>
    <col min="9687" max="9687" width="11.6333333333333" style="76" customWidth="1"/>
    <col min="9688" max="9689" width="12.3833333333333" style="76" customWidth="1"/>
    <col min="9690" max="9690" width="12.5" style="76" customWidth="1"/>
    <col min="9691" max="9697" width="10.8833333333333" style="76" customWidth="1"/>
    <col min="9698" max="9698" width="10.75" style="76" customWidth="1"/>
    <col min="9699" max="9711" width="10.8833333333333" style="76" customWidth="1"/>
    <col min="9712" max="9938" width="8.88333333333333" style="76"/>
    <col min="9939" max="9939" width="8.25" style="76" customWidth="1"/>
    <col min="9940" max="9940" width="25.5" style="76" customWidth="1"/>
    <col min="9941" max="9941" width="10.25" style="76" customWidth="1"/>
    <col min="9942" max="9942" width="10.75" style="76" customWidth="1"/>
    <col min="9943" max="9943" width="11.6333333333333" style="76" customWidth="1"/>
    <col min="9944" max="9945" width="12.3833333333333" style="76" customWidth="1"/>
    <col min="9946" max="9946" width="12.5" style="76" customWidth="1"/>
    <col min="9947" max="9953" width="10.8833333333333" style="76" customWidth="1"/>
    <col min="9954" max="9954" width="10.75" style="76" customWidth="1"/>
    <col min="9955" max="9967" width="10.8833333333333" style="76" customWidth="1"/>
    <col min="9968" max="10194" width="8.88333333333333" style="76"/>
    <col min="10195" max="10195" width="8.25" style="76" customWidth="1"/>
    <col min="10196" max="10196" width="25.5" style="76" customWidth="1"/>
    <col min="10197" max="10197" width="10.25" style="76" customWidth="1"/>
    <col min="10198" max="10198" width="10.75" style="76" customWidth="1"/>
    <col min="10199" max="10199" width="11.6333333333333" style="76" customWidth="1"/>
    <col min="10200" max="10201" width="12.3833333333333" style="76" customWidth="1"/>
    <col min="10202" max="10202" width="12.5" style="76" customWidth="1"/>
    <col min="10203" max="10209" width="10.8833333333333" style="76" customWidth="1"/>
    <col min="10210" max="10210" width="10.75" style="76" customWidth="1"/>
    <col min="10211" max="10223" width="10.8833333333333" style="76" customWidth="1"/>
    <col min="10224" max="10450" width="8.88333333333333" style="76"/>
    <col min="10451" max="10451" width="8.25" style="76" customWidth="1"/>
    <col min="10452" max="10452" width="25.5" style="76" customWidth="1"/>
    <col min="10453" max="10453" width="10.25" style="76" customWidth="1"/>
    <col min="10454" max="10454" width="10.75" style="76" customWidth="1"/>
    <col min="10455" max="10455" width="11.6333333333333" style="76" customWidth="1"/>
    <col min="10456" max="10457" width="12.3833333333333" style="76" customWidth="1"/>
    <col min="10458" max="10458" width="12.5" style="76" customWidth="1"/>
    <col min="10459" max="10465" width="10.8833333333333" style="76" customWidth="1"/>
    <col min="10466" max="10466" width="10.75" style="76" customWidth="1"/>
    <col min="10467" max="10479" width="10.8833333333333" style="76" customWidth="1"/>
    <col min="10480" max="10706" width="8.88333333333333" style="76"/>
    <col min="10707" max="10707" width="8.25" style="76" customWidth="1"/>
    <col min="10708" max="10708" width="25.5" style="76" customWidth="1"/>
    <col min="10709" max="10709" width="10.25" style="76" customWidth="1"/>
    <col min="10710" max="10710" width="10.75" style="76" customWidth="1"/>
    <col min="10711" max="10711" width="11.6333333333333" style="76" customWidth="1"/>
    <col min="10712" max="10713" width="12.3833333333333" style="76" customWidth="1"/>
    <col min="10714" max="10714" width="12.5" style="76" customWidth="1"/>
    <col min="10715" max="10721" width="10.8833333333333" style="76" customWidth="1"/>
    <col min="10722" max="10722" width="10.75" style="76" customWidth="1"/>
    <col min="10723" max="10735" width="10.8833333333333" style="76" customWidth="1"/>
    <col min="10736" max="10962" width="8.88333333333333" style="76"/>
    <col min="10963" max="10963" width="8.25" style="76" customWidth="1"/>
    <col min="10964" max="10964" width="25.5" style="76" customWidth="1"/>
    <col min="10965" max="10965" width="10.25" style="76" customWidth="1"/>
    <col min="10966" max="10966" width="10.75" style="76" customWidth="1"/>
    <col min="10967" max="10967" width="11.6333333333333" style="76" customWidth="1"/>
    <col min="10968" max="10969" width="12.3833333333333" style="76" customWidth="1"/>
    <col min="10970" max="10970" width="12.5" style="76" customWidth="1"/>
    <col min="10971" max="10977" width="10.8833333333333" style="76" customWidth="1"/>
    <col min="10978" max="10978" width="10.75" style="76" customWidth="1"/>
    <col min="10979" max="10991" width="10.8833333333333" style="76" customWidth="1"/>
    <col min="10992" max="11218" width="8.88333333333333" style="76"/>
    <col min="11219" max="11219" width="8.25" style="76" customWidth="1"/>
    <col min="11220" max="11220" width="25.5" style="76" customWidth="1"/>
    <col min="11221" max="11221" width="10.25" style="76" customWidth="1"/>
    <col min="11222" max="11222" width="10.75" style="76" customWidth="1"/>
    <col min="11223" max="11223" width="11.6333333333333" style="76" customWidth="1"/>
    <col min="11224" max="11225" width="12.3833333333333" style="76" customWidth="1"/>
    <col min="11226" max="11226" width="12.5" style="76" customWidth="1"/>
    <col min="11227" max="11233" width="10.8833333333333" style="76" customWidth="1"/>
    <col min="11234" max="11234" width="10.75" style="76" customWidth="1"/>
    <col min="11235" max="11247" width="10.8833333333333" style="76" customWidth="1"/>
    <col min="11248" max="11474" width="8.88333333333333" style="76"/>
    <col min="11475" max="11475" width="8.25" style="76" customWidth="1"/>
    <col min="11476" max="11476" width="25.5" style="76" customWidth="1"/>
    <col min="11477" max="11477" width="10.25" style="76" customWidth="1"/>
    <col min="11478" max="11478" width="10.75" style="76" customWidth="1"/>
    <col min="11479" max="11479" width="11.6333333333333" style="76" customWidth="1"/>
    <col min="11480" max="11481" width="12.3833333333333" style="76" customWidth="1"/>
    <col min="11482" max="11482" width="12.5" style="76" customWidth="1"/>
    <col min="11483" max="11489" width="10.8833333333333" style="76" customWidth="1"/>
    <col min="11490" max="11490" width="10.75" style="76" customWidth="1"/>
    <col min="11491" max="11503" width="10.8833333333333" style="76" customWidth="1"/>
    <col min="11504" max="11730" width="8.88333333333333" style="76"/>
    <col min="11731" max="11731" width="8.25" style="76" customWidth="1"/>
    <col min="11732" max="11732" width="25.5" style="76" customWidth="1"/>
    <col min="11733" max="11733" width="10.25" style="76" customWidth="1"/>
    <col min="11734" max="11734" width="10.75" style="76" customWidth="1"/>
    <col min="11735" max="11735" width="11.6333333333333" style="76" customWidth="1"/>
    <col min="11736" max="11737" width="12.3833333333333" style="76" customWidth="1"/>
    <col min="11738" max="11738" width="12.5" style="76" customWidth="1"/>
    <col min="11739" max="11745" width="10.8833333333333" style="76" customWidth="1"/>
    <col min="11746" max="11746" width="10.75" style="76" customWidth="1"/>
    <col min="11747" max="11759" width="10.8833333333333" style="76" customWidth="1"/>
    <col min="11760" max="11986" width="8.88333333333333" style="76"/>
    <col min="11987" max="11987" width="8.25" style="76" customWidth="1"/>
    <col min="11988" max="11988" width="25.5" style="76" customWidth="1"/>
    <col min="11989" max="11989" width="10.25" style="76" customWidth="1"/>
    <col min="11990" max="11990" width="10.75" style="76" customWidth="1"/>
    <col min="11991" max="11991" width="11.6333333333333" style="76" customWidth="1"/>
    <col min="11992" max="11993" width="12.3833333333333" style="76" customWidth="1"/>
    <col min="11994" max="11994" width="12.5" style="76" customWidth="1"/>
    <col min="11995" max="12001" width="10.8833333333333" style="76" customWidth="1"/>
    <col min="12002" max="12002" width="10.75" style="76" customWidth="1"/>
    <col min="12003" max="12015" width="10.8833333333333" style="76" customWidth="1"/>
    <col min="12016" max="12242" width="8.88333333333333" style="76"/>
    <col min="12243" max="12243" width="8.25" style="76" customWidth="1"/>
    <col min="12244" max="12244" width="25.5" style="76" customWidth="1"/>
    <col min="12245" max="12245" width="10.25" style="76" customWidth="1"/>
    <col min="12246" max="12246" width="10.75" style="76" customWidth="1"/>
    <col min="12247" max="12247" width="11.6333333333333" style="76" customWidth="1"/>
    <col min="12248" max="12249" width="12.3833333333333" style="76" customWidth="1"/>
    <col min="12250" max="12250" width="12.5" style="76" customWidth="1"/>
    <col min="12251" max="12257" width="10.8833333333333" style="76" customWidth="1"/>
    <col min="12258" max="12258" width="10.75" style="76" customWidth="1"/>
    <col min="12259" max="12271" width="10.8833333333333" style="76" customWidth="1"/>
    <col min="12272" max="12498" width="8.88333333333333" style="76"/>
    <col min="12499" max="12499" width="8.25" style="76" customWidth="1"/>
    <col min="12500" max="12500" width="25.5" style="76" customWidth="1"/>
    <col min="12501" max="12501" width="10.25" style="76" customWidth="1"/>
    <col min="12502" max="12502" width="10.75" style="76" customWidth="1"/>
    <col min="12503" max="12503" width="11.6333333333333" style="76" customWidth="1"/>
    <col min="12504" max="12505" width="12.3833333333333" style="76" customWidth="1"/>
    <col min="12506" max="12506" width="12.5" style="76" customWidth="1"/>
    <col min="12507" max="12513" width="10.8833333333333" style="76" customWidth="1"/>
    <col min="12514" max="12514" width="10.75" style="76" customWidth="1"/>
    <col min="12515" max="12527" width="10.8833333333333" style="76" customWidth="1"/>
    <col min="12528" max="12754" width="8.88333333333333" style="76"/>
    <col min="12755" max="12755" width="8.25" style="76" customWidth="1"/>
    <col min="12756" max="12756" width="25.5" style="76" customWidth="1"/>
    <col min="12757" max="12757" width="10.25" style="76" customWidth="1"/>
    <col min="12758" max="12758" width="10.75" style="76" customWidth="1"/>
    <col min="12759" max="12759" width="11.6333333333333" style="76" customWidth="1"/>
    <col min="12760" max="12761" width="12.3833333333333" style="76" customWidth="1"/>
    <col min="12762" max="12762" width="12.5" style="76" customWidth="1"/>
    <col min="12763" max="12769" width="10.8833333333333" style="76" customWidth="1"/>
    <col min="12770" max="12770" width="10.75" style="76" customWidth="1"/>
    <col min="12771" max="12783" width="10.8833333333333" style="76" customWidth="1"/>
    <col min="12784" max="13010" width="8.88333333333333" style="76"/>
    <col min="13011" max="13011" width="8.25" style="76" customWidth="1"/>
    <col min="13012" max="13012" width="25.5" style="76" customWidth="1"/>
    <col min="13013" max="13013" width="10.25" style="76" customWidth="1"/>
    <col min="13014" max="13014" width="10.75" style="76" customWidth="1"/>
    <col min="13015" max="13015" width="11.6333333333333" style="76" customWidth="1"/>
    <col min="13016" max="13017" width="12.3833333333333" style="76" customWidth="1"/>
    <col min="13018" max="13018" width="12.5" style="76" customWidth="1"/>
    <col min="13019" max="13025" width="10.8833333333333" style="76" customWidth="1"/>
    <col min="13026" max="13026" width="10.75" style="76" customWidth="1"/>
    <col min="13027" max="13039" width="10.8833333333333" style="76" customWidth="1"/>
    <col min="13040" max="13266" width="8.88333333333333" style="76"/>
    <col min="13267" max="13267" width="8.25" style="76" customWidth="1"/>
    <col min="13268" max="13268" width="25.5" style="76" customWidth="1"/>
    <col min="13269" max="13269" width="10.25" style="76" customWidth="1"/>
    <col min="13270" max="13270" width="10.75" style="76" customWidth="1"/>
    <col min="13271" max="13271" width="11.6333333333333" style="76" customWidth="1"/>
    <col min="13272" max="13273" width="12.3833333333333" style="76" customWidth="1"/>
    <col min="13274" max="13274" width="12.5" style="76" customWidth="1"/>
    <col min="13275" max="13281" width="10.8833333333333" style="76" customWidth="1"/>
    <col min="13282" max="13282" width="10.75" style="76" customWidth="1"/>
    <col min="13283" max="13295" width="10.8833333333333" style="76" customWidth="1"/>
    <col min="13296" max="13522" width="8.88333333333333" style="76"/>
    <col min="13523" max="13523" width="8.25" style="76" customWidth="1"/>
    <col min="13524" max="13524" width="25.5" style="76" customWidth="1"/>
    <col min="13525" max="13525" width="10.25" style="76" customWidth="1"/>
    <col min="13526" max="13526" width="10.75" style="76" customWidth="1"/>
    <col min="13527" max="13527" width="11.6333333333333" style="76" customWidth="1"/>
    <col min="13528" max="13529" width="12.3833333333333" style="76" customWidth="1"/>
    <col min="13530" max="13530" width="12.5" style="76" customWidth="1"/>
    <col min="13531" max="13537" width="10.8833333333333" style="76" customWidth="1"/>
    <col min="13538" max="13538" width="10.75" style="76" customWidth="1"/>
    <col min="13539" max="13551" width="10.8833333333333" style="76" customWidth="1"/>
    <col min="13552" max="13778" width="8.88333333333333" style="76"/>
    <col min="13779" max="13779" width="8.25" style="76" customWidth="1"/>
    <col min="13780" max="13780" width="25.5" style="76" customWidth="1"/>
    <col min="13781" max="13781" width="10.25" style="76" customWidth="1"/>
    <col min="13782" max="13782" width="10.75" style="76" customWidth="1"/>
    <col min="13783" max="13783" width="11.6333333333333" style="76" customWidth="1"/>
    <col min="13784" max="13785" width="12.3833333333333" style="76" customWidth="1"/>
    <col min="13786" max="13786" width="12.5" style="76" customWidth="1"/>
    <col min="13787" max="13793" width="10.8833333333333" style="76" customWidth="1"/>
    <col min="13794" max="13794" width="10.75" style="76" customWidth="1"/>
    <col min="13795" max="13807" width="10.8833333333333" style="76" customWidth="1"/>
    <col min="13808" max="14034" width="8.88333333333333" style="76"/>
    <col min="14035" max="14035" width="8.25" style="76" customWidth="1"/>
    <col min="14036" max="14036" width="25.5" style="76" customWidth="1"/>
    <col min="14037" max="14037" width="10.25" style="76" customWidth="1"/>
    <col min="14038" max="14038" width="10.75" style="76" customWidth="1"/>
    <col min="14039" max="14039" width="11.6333333333333" style="76" customWidth="1"/>
    <col min="14040" max="14041" width="12.3833333333333" style="76" customWidth="1"/>
    <col min="14042" max="14042" width="12.5" style="76" customWidth="1"/>
    <col min="14043" max="14049" width="10.8833333333333" style="76" customWidth="1"/>
    <col min="14050" max="14050" width="10.75" style="76" customWidth="1"/>
    <col min="14051" max="14063" width="10.8833333333333" style="76" customWidth="1"/>
    <col min="14064" max="14290" width="8.88333333333333" style="76"/>
    <col min="14291" max="14291" width="8.25" style="76" customWidth="1"/>
    <col min="14292" max="14292" width="25.5" style="76" customWidth="1"/>
    <col min="14293" max="14293" width="10.25" style="76" customWidth="1"/>
    <col min="14294" max="14294" width="10.75" style="76" customWidth="1"/>
    <col min="14295" max="14295" width="11.6333333333333" style="76" customWidth="1"/>
    <col min="14296" max="14297" width="12.3833333333333" style="76" customWidth="1"/>
    <col min="14298" max="14298" width="12.5" style="76" customWidth="1"/>
    <col min="14299" max="14305" width="10.8833333333333" style="76" customWidth="1"/>
    <col min="14306" max="14306" width="10.75" style="76" customWidth="1"/>
    <col min="14307" max="14319" width="10.8833333333333" style="76" customWidth="1"/>
    <col min="14320" max="14546" width="8.88333333333333" style="76"/>
    <col min="14547" max="14547" width="8.25" style="76" customWidth="1"/>
    <col min="14548" max="14548" width="25.5" style="76" customWidth="1"/>
    <col min="14549" max="14549" width="10.25" style="76" customWidth="1"/>
    <col min="14550" max="14550" width="10.75" style="76" customWidth="1"/>
    <col min="14551" max="14551" width="11.6333333333333" style="76" customWidth="1"/>
    <col min="14552" max="14553" width="12.3833333333333" style="76" customWidth="1"/>
    <col min="14554" max="14554" width="12.5" style="76" customWidth="1"/>
    <col min="14555" max="14561" width="10.8833333333333" style="76" customWidth="1"/>
    <col min="14562" max="14562" width="10.75" style="76" customWidth="1"/>
    <col min="14563" max="14575" width="10.8833333333333" style="76" customWidth="1"/>
    <col min="14576" max="14802" width="8.88333333333333" style="76"/>
    <col min="14803" max="14803" width="8.25" style="76" customWidth="1"/>
    <col min="14804" max="14804" width="25.5" style="76" customWidth="1"/>
    <col min="14805" max="14805" width="10.25" style="76" customWidth="1"/>
    <col min="14806" max="14806" width="10.75" style="76" customWidth="1"/>
    <col min="14807" max="14807" width="11.6333333333333" style="76" customWidth="1"/>
    <col min="14808" max="14809" width="12.3833333333333" style="76" customWidth="1"/>
    <col min="14810" max="14810" width="12.5" style="76" customWidth="1"/>
    <col min="14811" max="14817" width="10.8833333333333" style="76" customWidth="1"/>
    <col min="14818" max="14818" width="10.75" style="76" customWidth="1"/>
    <col min="14819" max="14831" width="10.8833333333333" style="76" customWidth="1"/>
    <col min="14832" max="15058" width="8.88333333333333" style="76"/>
    <col min="15059" max="15059" width="8.25" style="76" customWidth="1"/>
    <col min="15060" max="15060" width="25.5" style="76" customWidth="1"/>
    <col min="15061" max="15061" width="10.25" style="76" customWidth="1"/>
    <col min="15062" max="15062" width="10.75" style="76" customWidth="1"/>
    <col min="15063" max="15063" width="11.6333333333333" style="76" customWidth="1"/>
    <col min="15064" max="15065" width="12.3833333333333" style="76" customWidth="1"/>
    <col min="15066" max="15066" width="12.5" style="76" customWidth="1"/>
    <col min="15067" max="15073" width="10.8833333333333" style="76" customWidth="1"/>
    <col min="15074" max="15074" width="10.75" style="76" customWidth="1"/>
    <col min="15075" max="15087" width="10.8833333333333" style="76" customWidth="1"/>
    <col min="15088" max="15314" width="8.88333333333333" style="76"/>
    <col min="15315" max="15315" width="8.25" style="76" customWidth="1"/>
    <col min="15316" max="15316" width="25.5" style="76" customWidth="1"/>
    <col min="15317" max="15317" width="10.25" style="76" customWidth="1"/>
    <col min="15318" max="15318" width="10.75" style="76" customWidth="1"/>
    <col min="15319" max="15319" width="11.6333333333333" style="76" customWidth="1"/>
    <col min="15320" max="15321" width="12.3833333333333" style="76" customWidth="1"/>
    <col min="15322" max="15322" width="12.5" style="76" customWidth="1"/>
    <col min="15323" max="15329" width="10.8833333333333" style="76" customWidth="1"/>
    <col min="15330" max="15330" width="10.75" style="76" customWidth="1"/>
    <col min="15331" max="15343" width="10.8833333333333" style="76" customWidth="1"/>
    <col min="15344" max="15570" width="8.88333333333333" style="76"/>
    <col min="15571" max="15571" width="8.25" style="76" customWidth="1"/>
    <col min="15572" max="15572" width="25.5" style="76" customWidth="1"/>
    <col min="15573" max="15573" width="10.25" style="76" customWidth="1"/>
    <col min="15574" max="15574" width="10.75" style="76" customWidth="1"/>
    <col min="15575" max="15575" width="11.6333333333333" style="76" customWidth="1"/>
    <col min="15576" max="15577" width="12.3833333333333" style="76" customWidth="1"/>
    <col min="15578" max="15578" width="12.5" style="76" customWidth="1"/>
    <col min="15579" max="15585" width="10.8833333333333" style="76" customWidth="1"/>
    <col min="15586" max="15586" width="10.75" style="76" customWidth="1"/>
    <col min="15587" max="15599" width="10.8833333333333" style="76" customWidth="1"/>
    <col min="15600" max="15826" width="8.88333333333333" style="76"/>
    <col min="15827" max="15827" width="8.25" style="76" customWidth="1"/>
    <col min="15828" max="15828" width="25.5" style="76" customWidth="1"/>
    <col min="15829" max="15829" width="10.25" style="76" customWidth="1"/>
    <col min="15830" max="15830" width="10.75" style="76" customWidth="1"/>
    <col min="15831" max="15831" width="11.6333333333333" style="76" customWidth="1"/>
    <col min="15832" max="15833" width="12.3833333333333" style="76" customWidth="1"/>
    <col min="15834" max="15834" width="12.5" style="76" customWidth="1"/>
    <col min="15835" max="15841" width="10.8833333333333" style="76" customWidth="1"/>
    <col min="15842" max="15842" width="10.75" style="76" customWidth="1"/>
    <col min="15843" max="15855" width="10.8833333333333" style="76" customWidth="1"/>
    <col min="15856" max="16082" width="8.88333333333333" style="76"/>
    <col min="16083" max="16083" width="8.25" style="76" customWidth="1"/>
    <col min="16084" max="16084" width="25.5" style="76" customWidth="1"/>
    <col min="16085" max="16085" width="10.25" style="76" customWidth="1"/>
    <col min="16086" max="16086" width="10.75" style="76" customWidth="1"/>
    <col min="16087" max="16087" width="11.6333333333333" style="76" customWidth="1"/>
    <col min="16088" max="16089" width="12.3833333333333" style="76" customWidth="1"/>
    <col min="16090" max="16090" width="12.5" style="76" customWidth="1"/>
    <col min="16091" max="16097" width="10.8833333333333" style="76" customWidth="1"/>
    <col min="16098" max="16098" width="10.75" style="76" customWidth="1"/>
    <col min="16099" max="16111" width="10.8833333333333" style="76" customWidth="1"/>
    <col min="16112" max="16384" width="8.88333333333333" style="76"/>
  </cols>
  <sheetData>
    <row r="1" ht="31" customHeight="1" spans="1:2">
      <c r="A1" s="77" t="s">
        <v>0</v>
      </c>
      <c r="B1" s="78"/>
    </row>
    <row r="2" s="74" customFormat="1" ht="31" customHeight="1" spans="1:8">
      <c r="A2" s="79" t="s">
        <v>1</v>
      </c>
      <c r="B2" s="79"/>
      <c r="C2" s="79"/>
      <c r="D2" s="79"/>
      <c r="E2" s="79"/>
      <c r="F2" s="79"/>
      <c r="G2" s="79"/>
      <c r="H2" s="79"/>
    </row>
    <row r="3" s="74" customFormat="1" ht="20.25" customHeight="1" spans="2:8">
      <c r="B3" s="80"/>
      <c r="H3" s="74" t="s">
        <v>2</v>
      </c>
    </row>
    <row r="4" s="75" customFormat="1" ht="36" customHeight="1" spans="1:8">
      <c r="A4" s="81" t="s">
        <v>3</v>
      </c>
      <c r="B4" s="81" t="s">
        <v>4</v>
      </c>
      <c r="C4" s="82" t="s">
        <v>5</v>
      </c>
      <c r="D4" s="82"/>
      <c r="E4" s="82"/>
      <c r="F4" s="82"/>
      <c r="G4" s="82"/>
      <c r="H4" s="82"/>
    </row>
    <row r="5" s="75" customFormat="1" ht="74" customHeight="1" spans="1:8">
      <c r="A5" s="81"/>
      <c r="B5" s="81"/>
      <c r="C5" s="82" t="s">
        <v>6</v>
      </c>
      <c r="D5" s="83" t="s">
        <v>7</v>
      </c>
      <c r="E5" s="83" t="s">
        <v>8</v>
      </c>
      <c r="F5" s="83" t="s">
        <v>9</v>
      </c>
      <c r="G5" s="83" t="s">
        <v>10</v>
      </c>
      <c r="H5" s="83" t="s">
        <v>11</v>
      </c>
    </row>
    <row r="6" s="75" customFormat="1" ht="32" customHeight="1" spans="1:8">
      <c r="A6" s="81"/>
      <c r="B6" s="81"/>
      <c r="C6" s="82" t="s">
        <v>12</v>
      </c>
      <c r="D6" s="83"/>
      <c r="E6" s="83" t="s">
        <v>13</v>
      </c>
      <c r="F6" s="83" t="s">
        <v>13</v>
      </c>
      <c r="G6" s="84" t="s">
        <v>14</v>
      </c>
      <c r="H6" s="83"/>
    </row>
    <row r="7" s="76" customFormat="1" ht="25" customHeight="1" spans="1:8">
      <c r="A7" s="85" t="s">
        <v>15</v>
      </c>
      <c r="B7" s="85" t="s">
        <v>16</v>
      </c>
      <c r="C7" s="83">
        <v>61</v>
      </c>
      <c r="D7" s="83"/>
      <c r="E7" s="83">
        <v>4</v>
      </c>
      <c r="F7" s="83">
        <v>12</v>
      </c>
      <c r="G7" s="83">
        <v>45</v>
      </c>
      <c r="H7" s="83"/>
    </row>
  </sheetData>
  <mergeCells count="4">
    <mergeCell ref="A2:H2"/>
    <mergeCell ref="C4:H4"/>
    <mergeCell ref="A4:A5"/>
    <mergeCell ref="B4:B5"/>
  </mergeCells>
  <pageMargins left="0.751388888888889" right="0.751388888888889" top="1" bottom="1" header="0.5" footer="0.5"/>
  <pageSetup paperSize="9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6"/>
  <sheetViews>
    <sheetView workbookViewId="0">
      <selection activeCell="I18" sqref="I18"/>
    </sheetView>
  </sheetViews>
  <sheetFormatPr defaultColWidth="9" defaultRowHeight="13.5"/>
  <cols>
    <col min="1" max="1" width="9.13333333333333" style="8" customWidth="1"/>
    <col min="2" max="2" width="13.75" style="8" customWidth="1"/>
    <col min="3" max="3" width="12.3833333333333" style="8" customWidth="1"/>
    <col min="4" max="4" width="9.88333333333333" style="8" hidden="1" customWidth="1"/>
    <col min="5" max="5" width="11.1333333333333" style="9" customWidth="1"/>
    <col min="6" max="6" width="14.3833333333333" style="10" customWidth="1"/>
    <col min="7" max="7" width="12" style="10" customWidth="1"/>
    <col min="8" max="8" width="15.8833333333333" style="10" customWidth="1"/>
    <col min="9" max="9" width="12.8833333333333" style="10" customWidth="1"/>
    <col min="10" max="10" width="14.3833333333333" style="10" customWidth="1"/>
    <col min="11" max="11" width="12.5" style="10" customWidth="1"/>
    <col min="12" max="13" width="14.3833333333333" style="10" customWidth="1"/>
    <col min="14" max="14" width="11.3833333333333" style="10" customWidth="1"/>
    <col min="15" max="15" width="12.6333333333333" style="10" customWidth="1"/>
    <col min="16" max="16" width="15" style="10" customWidth="1"/>
    <col min="17" max="17" width="16.6333333333333" style="11" hidden="1" customWidth="1"/>
    <col min="18" max="18" width="13" style="10" hidden="1" customWidth="1"/>
    <col min="19" max="19" width="11.75" style="10" hidden="1" customWidth="1"/>
    <col min="20" max="20" width="12" style="10" hidden="1" customWidth="1"/>
    <col min="21" max="22" width="14.3833333333333" style="10" hidden="1" customWidth="1"/>
    <col min="23" max="23" width="12.3833333333333" style="10" hidden="1" customWidth="1"/>
    <col min="24" max="24" width="9.38333333333333" style="11" hidden="1" customWidth="1"/>
    <col min="25" max="26" width="11" style="10" hidden="1" customWidth="1"/>
    <col min="27" max="27" width="11.3833333333333" style="10" hidden="1" customWidth="1"/>
    <col min="28" max="16384" width="9" style="8"/>
  </cols>
  <sheetData>
    <row r="1" s="1" customFormat="1" ht="29.1" customHeight="1" spans="1:27">
      <c r="A1" s="12" t="s">
        <v>0</v>
      </c>
      <c r="B1" s="12"/>
      <c r="C1" s="12"/>
      <c r="D1" s="12"/>
      <c r="E1" s="13"/>
      <c r="F1" s="14"/>
      <c r="G1" s="15"/>
      <c r="H1" s="15"/>
      <c r="I1" s="14"/>
      <c r="J1" s="14"/>
      <c r="K1" s="14"/>
      <c r="L1" s="14"/>
      <c r="M1" s="14"/>
      <c r="N1" s="14"/>
      <c r="O1" s="14"/>
      <c r="P1" s="14"/>
      <c r="Q1" s="44"/>
      <c r="R1" s="45"/>
      <c r="S1" s="14"/>
      <c r="T1" s="14"/>
      <c r="U1" s="14"/>
      <c r="V1" s="46"/>
      <c r="W1" s="14"/>
      <c r="X1" s="44"/>
      <c r="Y1" s="14"/>
      <c r="Z1" s="14"/>
      <c r="AA1" s="14"/>
    </row>
    <row r="2" s="1" customFormat="1" ht="24.75" customHeight="1" spans="1:27">
      <c r="A2" s="16" t="s">
        <v>17</v>
      </c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47"/>
      <c r="Y2" s="16"/>
      <c r="Z2" s="16"/>
      <c r="AA2" s="16"/>
    </row>
    <row r="3" ht="20.1" customHeight="1" spans="2:27">
      <c r="B3" s="18"/>
      <c r="C3" s="18"/>
      <c r="D3" s="18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8"/>
      <c r="R3" s="20"/>
      <c r="S3" s="20"/>
      <c r="T3" s="20"/>
      <c r="U3" s="20"/>
      <c r="V3" s="20"/>
      <c r="W3" s="49"/>
      <c r="X3" s="48"/>
      <c r="Y3" s="60" t="s">
        <v>2</v>
      </c>
      <c r="Z3" s="60"/>
      <c r="AA3" s="60"/>
    </row>
    <row r="4" s="2" customFormat="1" ht="31.5" customHeight="1" spans="1:27">
      <c r="A4" s="21" t="s">
        <v>18</v>
      </c>
      <c r="B4" s="22" t="s">
        <v>19</v>
      </c>
      <c r="C4" s="22" t="s">
        <v>20</v>
      </c>
      <c r="D4" s="22" t="s">
        <v>21</v>
      </c>
      <c r="E4" s="23" t="s">
        <v>22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 t="s">
        <v>23</v>
      </c>
      <c r="R4" s="24"/>
      <c r="S4" s="24"/>
      <c r="T4" s="24"/>
      <c r="U4" s="24"/>
      <c r="V4" s="24"/>
      <c r="W4" s="24"/>
      <c r="X4" s="24" t="s">
        <v>24</v>
      </c>
      <c r="Y4" s="24"/>
      <c r="Z4" s="24"/>
      <c r="AA4" s="24"/>
    </row>
    <row r="5" s="3" customFormat="1" ht="31.5" customHeight="1" spans="1:27">
      <c r="A5" s="21"/>
      <c r="B5" s="22"/>
      <c r="C5" s="22"/>
      <c r="D5" s="22"/>
      <c r="E5" s="23" t="s">
        <v>6</v>
      </c>
      <c r="F5" s="25" t="s">
        <v>25</v>
      </c>
      <c r="G5" s="25"/>
      <c r="H5" s="25" t="s">
        <v>26</v>
      </c>
      <c r="I5" s="25"/>
      <c r="J5" s="25"/>
      <c r="K5" s="25"/>
      <c r="L5" s="25"/>
      <c r="M5" s="25" t="s">
        <v>27</v>
      </c>
      <c r="N5" s="25" t="s">
        <v>28</v>
      </c>
      <c r="O5" s="25"/>
      <c r="P5" s="25"/>
      <c r="Q5" s="24" t="s">
        <v>6</v>
      </c>
      <c r="R5" s="25" t="s">
        <v>29</v>
      </c>
      <c r="S5" s="25"/>
      <c r="T5" s="25"/>
      <c r="U5" s="25" t="s">
        <v>30</v>
      </c>
      <c r="V5" s="25" t="s">
        <v>31</v>
      </c>
      <c r="W5" s="25" t="s">
        <v>32</v>
      </c>
      <c r="X5" s="24" t="s">
        <v>6</v>
      </c>
      <c r="Y5" s="25" t="s">
        <v>33</v>
      </c>
      <c r="Z5" s="25" t="s">
        <v>34</v>
      </c>
      <c r="AA5" s="25" t="s">
        <v>35</v>
      </c>
    </row>
    <row r="6" s="3" customFormat="1" ht="27" spans="1:27">
      <c r="A6" s="21"/>
      <c r="B6" s="22"/>
      <c r="C6" s="22"/>
      <c r="D6" s="22"/>
      <c r="E6" s="23"/>
      <c r="F6" s="25" t="s">
        <v>36</v>
      </c>
      <c r="G6" s="25" t="s">
        <v>37</v>
      </c>
      <c r="H6" s="25" t="s">
        <v>38</v>
      </c>
      <c r="I6" s="25" t="s">
        <v>39</v>
      </c>
      <c r="J6" s="25" t="s">
        <v>40</v>
      </c>
      <c r="K6" s="25" t="s">
        <v>41</v>
      </c>
      <c r="L6" s="25" t="s">
        <v>42</v>
      </c>
      <c r="M6" s="25" t="s">
        <v>43</v>
      </c>
      <c r="N6" s="25" t="s">
        <v>44</v>
      </c>
      <c r="O6" s="25" t="s">
        <v>45</v>
      </c>
      <c r="P6" s="25" t="s">
        <v>46</v>
      </c>
      <c r="Q6" s="24"/>
      <c r="R6" s="25" t="s">
        <v>47</v>
      </c>
      <c r="S6" s="25" t="s">
        <v>48</v>
      </c>
      <c r="T6" s="25" t="s">
        <v>49</v>
      </c>
      <c r="U6" s="25" t="s">
        <v>50</v>
      </c>
      <c r="V6" s="25" t="s">
        <v>51</v>
      </c>
      <c r="W6" s="25" t="s">
        <v>52</v>
      </c>
      <c r="X6" s="24"/>
      <c r="Y6" s="25"/>
      <c r="Z6" s="25"/>
      <c r="AA6" s="25"/>
    </row>
    <row r="7" s="3" customFormat="1" ht="18.75" customHeight="1" spans="1:27">
      <c r="A7" s="21"/>
      <c r="B7" s="22"/>
      <c r="C7" s="22"/>
      <c r="D7" s="22"/>
      <c r="E7" s="23"/>
      <c r="F7" s="25" t="s">
        <v>53</v>
      </c>
      <c r="G7" s="25" t="s">
        <v>53</v>
      </c>
      <c r="H7" s="25" t="s">
        <v>53</v>
      </c>
      <c r="I7" s="25" t="s">
        <v>5</v>
      </c>
      <c r="J7" s="25" t="s">
        <v>5</v>
      </c>
      <c r="K7" s="25" t="s">
        <v>5</v>
      </c>
      <c r="L7" s="25" t="s">
        <v>5</v>
      </c>
      <c r="M7" s="25" t="s">
        <v>5</v>
      </c>
      <c r="N7" s="25" t="s">
        <v>5</v>
      </c>
      <c r="O7" s="25" t="s">
        <v>5</v>
      </c>
      <c r="P7" s="25" t="s">
        <v>5</v>
      </c>
      <c r="Q7" s="24"/>
      <c r="R7" s="25" t="s">
        <v>53</v>
      </c>
      <c r="S7" s="25" t="s">
        <v>5</v>
      </c>
      <c r="T7" s="25" t="s">
        <v>5</v>
      </c>
      <c r="U7" s="25" t="s">
        <v>5</v>
      </c>
      <c r="V7" s="25" t="s">
        <v>53</v>
      </c>
      <c r="W7" s="25" t="s">
        <v>53</v>
      </c>
      <c r="X7" s="24"/>
      <c r="Y7" s="25" t="s">
        <v>53</v>
      </c>
      <c r="Z7" s="25" t="s">
        <v>5</v>
      </c>
      <c r="AA7" s="25"/>
    </row>
    <row r="8" s="3" customFormat="1" ht="30" customHeight="1" spans="1:27">
      <c r="A8" s="21"/>
      <c r="B8" s="22"/>
      <c r="C8" s="22"/>
      <c r="D8" s="22"/>
      <c r="E8" s="23"/>
      <c r="F8" s="25" t="s">
        <v>54</v>
      </c>
      <c r="G8" s="25" t="s">
        <v>55</v>
      </c>
      <c r="H8" s="25" t="s">
        <v>54</v>
      </c>
      <c r="I8" s="25" t="s">
        <v>54</v>
      </c>
      <c r="J8" s="25" t="s">
        <v>56</v>
      </c>
      <c r="K8" s="25" t="s">
        <v>57</v>
      </c>
      <c r="L8" s="25" t="s">
        <v>58</v>
      </c>
      <c r="M8" s="25" t="s">
        <v>59</v>
      </c>
      <c r="N8" s="25" t="s">
        <v>58</v>
      </c>
      <c r="O8" s="25" t="s">
        <v>60</v>
      </c>
      <c r="P8" s="25" t="s">
        <v>61</v>
      </c>
      <c r="Q8" s="24"/>
      <c r="R8" s="25" t="s">
        <v>54</v>
      </c>
      <c r="S8" s="25" t="s">
        <v>62</v>
      </c>
      <c r="T8" s="25" t="s">
        <v>63</v>
      </c>
      <c r="U8" s="25" t="s">
        <v>64</v>
      </c>
      <c r="V8" s="25" t="s">
        <v>59</v>
      </c>
      <c r="W8" s="25" t="s">
        <v>63</v>
      </c>
      <c r="X8" s="50"/>
      <c r="Y8" s="61" t="s">
        <v>59</v>
      </c>
      <c r="Z8" s="61"/>
      <c r="AA8" s="61"/>
    </row>
    <row r="9" s="4" customFormat="1" ht="42.75" spans="1:27">
      <c r="A9" s="26" t="s">
        <v>65</v>
      </c>
      <c r="B9" s="26"/>
      <c r="C9" s="26"/>
      <c r="D9" s="26"/>
      <c r="E9" s="23"/>
      <c r="F9" s="27" t="s">
        <v>66</v>
      </c>
      <c r="G9" s="27" t="s">
        <v>66</v>
      </c>
      <c r="H9" s="27" t="s">
        <v>66</v>
      </c>
      <c r="I9" s="27" t="s">
        <v>67</v>
      </c>
      <c r="J9" s="27" t="s">
        <v>67</v>
      </c>
      <c r="K9" s="27" t="s">
        <v>67</v>
      </c>
      <c r="L9" s="27" t="s">
        <v>68</v>
      </c>
      <c r="M9" s="27" t="s">
        <v>67</v>
      </c>
      <c r="N9" s="27" t="s">
        <v>68</v>
      </c>
      <c r="O9" s="27" t="s">
        <v>67</v>
      </c>
      <c r="P9" s="27" t="s">
        <v>69</v>
      </c>
      <c r="Q9" s="24"/>
      <c r="R9" s="51" t="s">
        <v>70</v>
      </c>
      <c r="S9" s="51" t="s">
        <v>70</v>
      </c>
      <c r="T9" s="51" t="s">
        <v>70</v>
      </c>
      <c r="U9" s="51" t="s">
        <v>70</v>
      </c>
      <c r="V9" s="51" t="s">
        <v>70</v>
      </c>
      <c r="W9" s="51" t="s">
        <v>70</v>
      </c>
      <c r="X9" s="24"/>
      <c r="Y9" s="51" t="s">
        <v>71</v>
      </c>
      <c r="Z9" s="62" t="s">
        <v>71</v>
      </c>
      <c r="AA9" s="62" t="s">
        <v>71</v>
      </c>
    </row>
    <row r="10" s="4" customFormat="1" ht="30.95" customHeight="1" spans="1:27">
      <c r="A10" s="26" t="s">
        <v>72</v>
      </c>
      <c r="B10" s="26"/>
      <c r="C10" s="26"/>
      <c r="D10" s="26"/>
      <c r="E10" s="28" t="s">
        <v>73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="4" customFormat="1" ht="36.95" customHeight="1" spans="1:27">
      <c r="A11" s="26" t="s">
        <v>74</v>
      </c>
      <c r="B11" s="26"/>
      <c r="C11" s="26"/>
      <c r="D11" s="26"/>
      <c r="E11" s="29" t="s">
        <v>75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="4" customFormat="1" ht="29.25" customHeight="1" spans="1:27">
      <c r="A12" s="26"/>
      <c r="B12" s="26"/>
      <c r="C12" s="26"/>
      <c r="D12" s="26"/>
      <c r="E12" s="30"/>
      <c r="F12" s="26" t="s">
        <v>76</v>
      </c>
      <c r="G12" s="26"/>
      <c r="H12" s="29" t="s">
        <v>77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52" t="s">
        <v>76</v>
      </c>
      <c r="W12" s="53"/>
      <c r="X12" s="53"/>
      <c r="Y12" s="53"/>
      <c r="Z12" s="53"/>
      <c r="AA12" s="53"/>
    </row>
    <row r="13" s="3" customFormat="1" ht="20.25" customHeight="1" spans="1:27">
      <c r="A13" s="22"/>
      <c r="B13" s="22" t="s">
        <v>21</v>
      </c>
      <c r="C13" s="22"/>
      <c r="D13" s="31">
        <f t="shared" ref="D13:AA13" si="0">SUM(D17,D33,D45,D46,D56,D57,D68,D83,D93,D105,D110,D122,D136,D142,D143,D150,D157,D163,D168,D178)</f>
        <v>572777</v>
      </c>
      <c r="E13" s="32">
        <f t="shared" si="0"/>
        <v>455252</v>
      </c>
      <c r="F13" s="31">
        <f t="shared" si="0"/>
        <v>327513</v>
      </c>
      <c r="G13" s="31">
        <f t="shared" si="0"/>
        <v>32770</v>
      </c>
      <c r="H13" s="31">
        <f t="shared" si="0"/>
        <v>34500</v>
      </c>
      <c r="I13" s="31">
        <f t="shared" si="0"/>
        <v>1000</v>
      </c>
      <c r="J13" s="31">
        <f t="shared" si="0"/>
        <v>4000</v>
      </c>
      <c r="K13" s="31">
        <f t="shared" si="0"/>
        <v>5000</v>
      </c>
      <c r="L13" s="31">
        <f t="shared" si="0"/>
        <v>12790</v>
      </c>
      <c r="M13" s="31">
        <f t="shared" si="0"/>
        <v>10000</v>
      </c>
      <c r="N13" s="31">
        <f t="shared" si="0"/>
        <v>6979</v>
      </c>
      <c r="O13" s="31">
        <f t="shared" si="0"/>
        <v>10794</v>
      </c>
      <c r="P13" s="31">
        <f t="shared" si="0"/>
        <v>9906</v>
      </c>
      <c r="Q13" s="32">
        <f t="shared" si="0"/>
        <v>89906</v>
      </c>
      <c r="R13" s="31">
        <f t="shared" si="0"/>
        <v>19650</v>
      </c>
      <c r="S13" s="31">
        <f t="shared" si="0"/>
        <v>5145</v>
      </c>
      <c r="T13" s="31">
        <f t="shared" si="0"/>
        <v>8500</v>
      </c>
      <c r="U13" s="31">
        <f t="shared" si="0"/>
        <v>1308</v>
      </c>
      <c r="V13" s="31">
        <f t="shared" si="0"/>
        <v>49432</v>
      </c>
      <c r="W13" s="31">
        <f t="shared" si="0"/>
        <v>5871</v>
      </c>
      <c r="X13" s="31">
        <f t="shared" si="0"/>
        <v>27619</v>
      </c>
      <c r="Y13" s="31">
        <f t="shared" si="0"/>
        <v>-506</v>
      </c>
      <c r="Z13" s="31">
        <f t="shared" si="0"/>
        <v>2887</v>
      </c>
      <c r="AA13" s="31">
        <f t="shared" si="0"/>
        <v>25238</v>
      </c>
    </row>
    <row r="14" s="3" customFormat="1" ht="20.25" customHeight="1" spans="1:27">
      <c r="A14" s="26"/>
      <c r="B14" s="26" t="s">
        <v>78</v>
      </c>
      <c r="C14" s="26"/>
      <c r="D14" s="33"/>
      <c r="E14" s="33">
        <f>SUM(F14:P14)</f>
        <v>363267.63</v>
      </c>
      <c r="F14" s="33">
        <f t="shared" ref="F14:AA14" si="1">SUMIF($C:$C,"贫困",F:F)+SUMIF($C:$C,"深度贫困",F:F)</f>
        <v>258865</v>
      </c>
      <c r="G14" s="33">
        <f t="shared" si="1"/>
        <v>21307</v>
      </c>
      <c r="H14" s="33">
        <f t="shared" si="1"/>
        <v>32845.63</v>
      </c>
      <c r="I14" s="33">
        <f t="shared" si="1"/>
        <v>700</v>
      </c>
      <c r="J14" s="33">
        <f t="shared" si="1"/>
        <v>3432</v>
      </c>
      <c r="K14" s="33">
        <f t="shared" si="1"/>
        <v>1000</v>
      </c>
      <c r="L14" s="33">
        <f t="shared" si="1"/>
        <v>10983</v>
      </c>
      <c r="M14" s="33">
        <f t="shared" si="1"/>
        <v>9430</v>
      </c>
      <c r="N14" s="33">
        <f t="shared" si="1"/>
        <v>5991</v>
      </c>
      <c r="O14" s="33">
        <f t="shared" si="1"/>
        <v>10159</v>
      </c>
      <c r="P14" s="33">
        <f t="shared" si="1"/>
        <v>8555</v>
      </c>
      <c r="Q14" s="33">
        <f t="shared" si="1"/>
        <v>74112.21</v>
      </c>
      <c r="R14" s="33">
        <f t="shared" si="1"/>
        <v>17100</v>
      </c>
      <c r="S14" s="33">
        <f t="shared" si="1"/>
        <v>4436</v>
      </c>
      <c r="T14" s="33">
        <f t="shared" si="1"/>
        <v>6977</v>
      </c>
      <c r="U14" s="33">
        <f t="shared" si="1"/>
        <v>1113</v>
      </c>
      <c r="V14" s="33">
        <f t="shared" si="1"/>
        <v>39686.21</v>
      </c>
      <c r="W14" s="33">
        <f t="shared" si="1"/>
        <v>4800</v>
      </c>
      <c r="X14" s="54">
        <f t="shared" si="1"/>
        <v>10072</v>
      </c>
      <c r="Y14" s="54">
        <f t="shared" si="1"/>
        <v>-20</v>
      </c>
      <c r="Z14" s="54">
        <f t="shared" si="1"/>
        <v>1696</v>
      </c>
      <c r="AA14" s="54">
        <f t="shared" si="1"/>
        <v>8396</v>
      </c>
    </row>
    <row r="15" s="5" customFormat="1" ht="20.25" customHeight="1" spans="1:27">
      <c r="A15" s="34"/>
      <c r="B15" s="34" t="s">
        <v>79</v>
      </c>
      <c r="C15" s="34"/>
      <c r="D15" s="34"/>
      <c r="E15" s="34">
        <f>E14/E13</f>
        <v>0.79794845492167</v>
      </c>
      <c r="F15" s="34">
        <f>F14/F13</f>
        <v>0.790396106414097</v>
      </c>
      <c r="G15" s="34">
        <f t="shared" ref="G15:AA15" si="2">G14/G13</f>
        <v>0.650198352151358</v>
      </c>
      <c r="H15" s="34">
        <f t="shared" si="2"/>
        <v>0.952047246376812</v>
      </c>
      <c r="I15" s="34">
        <f t="shared" si="2"/>
        <v>0.7</v>
      </c>
      <c r="J15" s="34">
        <f t="shared" si="2"/>
        <v>0.858</v>
      </c>
      <c r="K15" s="34">
        <f t="shared" si="2"/>
        <v>0.2</v>
      </c>
      <c r="L15" s="34">
        <f t="shared" si="2"/>
        <v>0.858717748240813</v>
      </c>
      <c r="M15" s="34">
        <f t="shared" si="2"/>
        <v>0.943</v>
      </c>
      <c r="N15" s="34">
        <f t="shared" si="2"/>
        <v>0.858432440177676</v>
      </c>
      <c r="O15" s="34">
        <f t="shared" si="2"/>
        <v>0.941171020937558</v>
      </c>
      <c r="P15" s="34">
        <f t="shared" si="2"/>
        <v>0.863618009287301</v>
      </c>
      <c r="Q15" s="34">
        <f t="shared" si="2"/>
        <v>0.82432996685427</v>
      </c>
      <c r="R15" s="34">
        <f t="shared" si="2"/>
        <v>0.870229007633588</v>
      </c>
      <c r="S15" s="34">
        <f t="shared" si="2"/>
        <v>0.862196307094266</v>
      </c>
      <c r="T15" s="34">
        <f t="shared" si="2"/>
        <v>0.820823529411765</v>
      </c>
      <c r="U15" s="34">
        <f t="shared" si="2"/>
        <v>0.850917431192661</v>
      </c>
      <c r="V15" s="34">
        <f t="shared" si="2"/>
        <v>0.802844513675352</v>
      </c>
      <c r="W15" s="34">
        <f t="shared" si="2"/>
        <v>0.817577925396014</v>
      </c>
      <c r="X15" s="55">
        <f t="shared" si="2"/>
        <v>0.364676490821536</v>
      </c>
      <c r="Y15" s="55">
        <f t="shared" si="2"/>
        <v>0.0395256916996047</v>
      </c>
      <c r="Z15" s="55">
        <f t="shared" si="2"/>
        <v>0.58746103221337</v>
      </c>
      <c r="AA15" s="55">
        <f t="shared" si="2"/>
        <v>0.332672953482843</v>
      </c>
    </row>
    <row r="16" s="5" customFormat="1" ht="20.25" customHeight="1" spans="1:27">
      <c r="A16" s="34"/>
      <c r="B16" s="34" t="s">
        <v>80</v>
      </c>
      <c r="C16" s="34"/>
      <c r="D16" s="34"/>
      <c r="E16" s="34">
        <v>0.7072</v>
      </c>
      <c r="F16" s="34">
        <v>0.7795</v>
      </c>
      <c r="G16" s="34">
        <v>0.5844</v>
      </c>
      <c r="H16" s="34">
        <v>0.9546</v>
      </c>
      <c r="I16" s="34">
        <v>1</v>
      </c>
      <c r="J16" s="34">
        <v>1</v>
      </c>
      <c r="K16" s="34">
        <f>2500/3000</f>
        <v>0.833333333333333</v>
      </c>
      <c r="L16" s="34">
        <v>0.8586</v>
      </c>
      <c r="M16" s="34">
        <v>0.9426</v>
      </c>
      <c r="N16" s="34">
        <v>0.8594</v>
      </c>
      <c r="O16" s="34">
        <v>0.9304</v>
      </c>
      <c r="P16" s="34">
        <v>0.8603</v>
      </c>
      <c r="Q16" s="34">
        <v>0.6985</v>
      </c>
      <c r="R16" s="34">
        <v>0.8855</v>
      </c>
      <c r="S16" s="34">
        <v>0.8084</v>
      </c>
      <c r="T16" s="34">
        <v>0.8552</v>
      </c>
      <c r="U16" s="34">
        <v>0.8507</v>
      </c>
      <c r="V16" s="34">
        <v>0.8028</v>
      </c>
      <c r="W16" s="34">
        <v>0.8258</v>
      </c>
      <c r="X16" s="55">
        <v>0.3732</v>
      </c>
      <c r="Y16" s="55">
        <v>0.1459</v>
      </c>
      <c r="Z16" s="55">
        <v>0.5999</v>
      </c>
      <c r="AA16" s="55">
        <v>0.3445</v>
      </c>
    </row>
    <row r="17" s="6" customFormat="1" ht="20.25" customHeight="1" spans="1:27">
      <c r="A17" s="35" t="s">
        <v>81</v>
      </c>
      <c r="B17" s="36" t="s">
        <v>82</v>
      </c>
      <c r="C17" s="35"/>
      <c r="D17" s="37">
        <f t="shared" ref="D17" si="3">SUM(D18:D32)</f>
        <v>31815.66</v>
      </c>
      <c r="E17" s="37">
        <v>23505</v>
      </c>
      <c r="F17" s="37">
        <v>17485</v>
      </c>
      <c r="G17" s="37">
        <v>2127</v>
      </c>
      <c r="H17" s="37">
        <v>0</v>
      </c>
      <c r="I17" s="37">
        <v>0</v>
      </c>
      <c r="J17" s="37">
        <v>0</v>
      </c>
      <c r="K17" s="37">
        <v>0</v>
      </c>
      <c r="L17" s="37">
        <v>457</v>
      </c>
      <c r="M17" s="37">
        <v>1957</v>
      </c>
      <c r="N17" s="37">
        <v>284</v>
      </c>
      <c r="O17" s="37">
        <v>762</v>
      </c>
      <c r="P17" s="37">
        <v>433</v>
      </c>
      <c r="Q17" s="41">
        <v>5954.66</v>
      </c>
      <c r="R17" s="37">
        <v>1200</v>
      </c>
      <c r="S17" s="37">
        <v>438</v>
      </c>
      <c r="T17" s="37">
        <v>1613</v>
      </c>
      <c r="U17" s="37">
        <v>102</v>
      </c>
      <c r="V17" s="37">
        <v>2001.66</v>
      </c>
      <c r="W17" s="37">
        <v>600</v>
      </c>
      <c r="X17" s="56">
        <v>2356</v>
      </c>
      <c r="Y17" s="56">
        <v>-21</v>
      </c>
      <c r="Z17" s="56">
        <v>118</v>
      </c>
      <c r="AA17" s="56">
        <v>2259</v>
      </c>
    </row>
    <row r="18" s="3" customFormat="1" ht="20.25" customHeight="1" spans="1:27">
      <c r="A18" s="38"/>
      <c r="B18" s="38" t="s">
        <v>83</v>
      </c>
      <c r="C18" s="38" t="s">
        <v>84</v>
      </c>
      <c r="D18" s="33">
        <f>SUM(E18,Q18,X18)</f>
        <v>1611.07</v>
      </c>
      <c r="E18" s="32">
        <v>400</v>
      </c>
      <c r="F18" s="39">
        <v>391</v>
      </c>
      <c r="G18" s="21">
        <v>9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57">
        <v>322.07</v>
      </c>
      <c r="R18" s="21">
        <v>0</v>
      </c>
      <c r="S18" s="21">
        <v>46</v>
      </c>
      <c r="T18" s="21">
        <v>0</v>
      </c>
      <c r="U18" s="21">
        <v>40</v>
      </c>
      <c r="V18" s="21">
        <v>236.07</v>
      </c>
      <c r="W18" s="21">
        <v>0</v>
      </c>
      <c r="X18" s="57">
        <v>889</v>
      </c>
      <c r="Y18" s="21">
        <v>-33</v>
      </c>
      <c r="Z18" s="21">
        <v>0</v>
      </c>
      <c r="AA18" s="21">
        <v>922</v>
      </c>
    </row>
    <row r="19" s="3" customFormat="1" ht="20.25" customHeight="1" spans="1:27">
      <c r="A19" s="38">
        <v>1</v>
      </c>
      <c r="B19" s="38" t="s">
        <v>85</v>
      </c>
      <c r="C19" s="38" t="s">
        <v>86</v>
      </c>
      <c r="D19" s="33">
        <f t="shared" ref="D19:D32" si="4">SUM(E19,Q19,X19)</f>
        <v>850</v>
      </c>
      <c r="E19" s="32">
        <v>810</v>
      </c>
      <c r="F19" s="39">
        <v>650</v>
      </c>
      <c r="G19" s="21">
        <v>160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57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57">
        <v>40</v>
      </c>
      <c r="Y19" s="21">
        <v>0</v>
      </c>
      <c r="Z19" s="21">
        <v>5</v>
      </c>
      <c r="AA19" s="21">
        <v>35</v>
      </c>
    </row>
    <row r="20" s="3" customFormat="1" ht="20.25" customHeight="1" spans="1:27">
      <c r="A20" s="38">
        <v>2</v>
      </c>
      <c r="B20" s="38" t="s">
        <v>87</v>
      </c>
      <c r="C20" s="38" t="s">
        <v>86</v>
      </c>
      <c r="D20" s="33">
        <f t="shared" si="4"/>
        <v>172</v>
      </c>
      <c r="E20" s="32">
        <v>128</v>
      </c>
      <c r="F20" s="39">
        <v>122</v>
      </c>
      <c r="G20" s="21">
        <v>6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57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57">
        <v>44</v>
      </c>
      <c r="Y20" s="21">
        <v>0</v>
      </c>
      <c r="Z20" s="21">
        <v>5</v>
      </c>
      <c r="AA20" s="21">
        <v>39</v>
      </c>
    </row>
    <row r="21" s="3" customFormat="1" ht="20.25" customHeight="1" spans="1:27">
      <c r="A21" s="38">
        <v>3</v>
      </c>
      <c r="B21" s="38" t="s">
        <v>88</v>
      </c>
      <c r="C21" s="38" t="s">
        <v>86</v>
      </c>
      <c r="D21" s="33">
        <f t="shared" si="4"/>
        <v>229</v>
      </c>
      <c r="E21" s="32">
        <v>180</v>
      </c>
      <c r="F21" s="39">
        <v>174</v>
      </c>
      <c r="G21" s="21">
        <v>6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57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57">
        <v>49</v>
      </c>
      <c r="Y21" s="21">
        <v>0</v>
      </c>
      <c r="Z21" s="21">
        <v>5</v>
      </c>
      <c r="AA21" s="21">
        <v>44</v>
      </c>
    </row>
    <row r="22" s="3" customFormat="1" ht="20.25" customHeight="1" spans="1:27">
      <c r="A22" s="38">
        <v>4</v>
      </c>
      <c r="B22" s="38" t="s">
        <v>89</v>
      </c>
      <c r="C22" s="38" t="s">
        <v>86</v>
      </c>
      <c r="D22" s="33">
        <f t="shared" si="4"/>
        <v>48</v>
      </c>
      <c r="E22" s="32">
        <v>2</v>
      </c>
      <c r="F22" s="39">
        <v>0</v>
      </c>
      <c r="G22" s="21">
        <v>2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57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57">
        <v>46</v>
      </c>
      <c r="Y22" s="21">
        <v>0</v>
      </c>
      <c r="Z22" s="21">
        <v>4</v>
      </c>
      <c r="AA22" s="21">
        <v>42</v>
      </c>
    </row>
    <row r="23" s="3" customFormat="1" ht="20.25" customHeight="1" spans="1:27">
      <c r="A23" s="38">
        <v>5</v>
      </c>
      <c r="B23" s="38" t="s">
        <v>90</v>
      </c>
      <c r="C23" s="38" t="s">
        <v>86</v>
      </c>
      <c r="D23" s="33">
        <f t="shared" si="4"/>
        <v>36</v>
      </c>
      <c r="E23" s="32">
        <v>6</v>
      </c>
      <c r="F23" s="39">
        <v>0</v>
      </c>
      <c r="G23" s="21">
        <v>6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57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57">
        <v>30</v>
      </c>
      <c r="Y23" s="21">
        <v>0</v>
      </c>
      <c r="Z23" s="21">
        <v>4</v>
      </c>
      <c r="AA23" s="21">
        <v>26</v>
      </c>
    </row>
    <row r="24" s="3" customFormat="1" ht="20.25" customHeight="1" spans="1:27">
      <c r="A24" s="38">
        <v>6</v>
      </c>
      <c r="B24" s="38" t="s">
        <v>91</v>
      </c>
      <c r="C24" s="38" t="s">
        <v>86</v>
      </c>
      <c r="D24" s="33">
        <f t="shared" si="4"/>
        <v>844</v>
      </c>
      <c r="E24" s="32">
        <v>473</v>
      </c>
      <c r="F24" s="39">
        <v>388</v>
      </c>
      <c r="G24" s="21">
        <v>75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10</v>
      </c>
      <c r="N24" s="21">
        <v>0</v>
      </c>
      <c r="O24" s="21">
        <v>0</v>
      </c>
      <c r="P24" s="21">
        <v>0</v>
      </c>
      <c r="Q24" s="57">
        <v>200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200</v>
      </c>
      <c r="X24" s="57">
        <v>171</v>
      </c>
      <c r="Y24" s="21">
        <v>7</v>
      </c>
      <c r="Z24" s="21">
        <v>5</v>
      </c>
      <c r="AA24" s="21">
        <v>159</v>
      </c>
    </row>
    <row r="25" s="3" customFormat="1" ht="20.25" customHeight="1" spans="1:27">
      <c r="A25" s="38">
        <v>7</v>
      </c>
      <c r="B25" s="38" t="s">
        <v>92</v>
      </c>
      <c r="C25" s="38" t="s">
        <v>86</v>
      </c>
      <c r="D25" s="33">
        <f t="shared" si="4"/>
        <v>1330</v>
      </c>
      <c r="E25" s="32">
        <v>975</v>
      </c>
      <c r="F25" s="39">
        <v>937</v>
      </c>
      <c r="G25" s="21">
        <v>28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10</v>
      </c>
      <c r="N25" s="21">
        <v>0</v>
      </c>
      <c r="O25" s="21">
        <v>0</v>
      </c>
      <c r="P25" s="21">
        <v>0</v>
      </c>
      <c r="Q25" s="57">
        <v>300</v>
      </c>
      <c r="R25" s="21">
        <v>300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57">
        <v>55</v>
      </c>
      <c r="Y25" s="21">
        <v>0</v>
      </c>
      <c r="Z25" s="21">
        <v>6</v>
      </c>
      <c r="AA25" s="21">
        <v>49</v>
      </c>
    </row>
    <row r="26" s="3" customFormat="1" ht="20.25" customHeight="1" spans="1:27">
      <c r="A26" s="38">
        <v>8</v>
      </c>
      <c r="B26" s="38" t="s">
        <v>93</v>
      </c>
      <c r="C26" s="38" t="s">
        <v>86</v>
      </c>
      <c r="D26" s="33">
        <f t="shared" si="4"/>
        <v>766</v>
      </c>
      <c r="E26" s="32">
        <v>643</v>
      </c>
      <c r="F26" s="39">
        <v>532</v>
      </c>
      <c r="G26" s="21">
        <v>83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28</v>
      </c>
      <c r="O26" s="21">
        <v>0</v>
      </c>
      <c r="P26" s="21">
        <v>0</v>
      </c>
      <c r="Q26" s="57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57">
        <v>123</v>
      </c>
      <c r="Y26" s="21">
        <v>5</v>
      </c>
      <c r="Z26" s="21">
        <v>5</v>
      </c>
      <c r="AA26" s="21">
        <v>113</v>
      </c>
    </row>
    <row r="27" s="3" customFormat="1" ht="20.25" customHeight="1" spans="1:27">
      <c r="A27" s="38">
        <v>9</v>
      </c>
      <c r="B27" s="38" t="s">
        <v>94</v>
      </c>
      <c r="C27" s="38" t="s">
        <v>86</v>
      </c>
      <c r="D27" s="33">
        <f t="shared" si="4"/>
        <v>2672.81</v>
      </c>
      <c r="E27" s="32">
        <v>2116</v>
      </c>
      <c r="F27" s="39">
        <v>1801</v>
      </c>
      <c r="G27" s="21">
        <v>81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10</v>
      </c>
      <c r="N27" s="21">
        <v>28</v>
      </c>
      <c r="O27" s="21">
        <v>196</v>
      </c>
      <c r="P27" s="21">
        <v>0</v>
      </c>
      <c r="Q27" s="57">
        <v>395.81</v>
      </c>
      <c r="R27" s="21">
        <v>0</v>
      </c>
      <c r="S27" s="21">
        <v>0</v>
      </c>
      <c r="T27" s="21">
        <v>210</v>
      </c>
      <c r="U27" s="21">
        <v>0</v>
      </c>
      <c r="V27" s="21">
        <v>185.81</v>
      </c>
      <c r="W27" s="21">
        <v>0</v>
      </c>
      <c r="X27" s="57">
        <v>161</v>
      </c>
      <c r="Y27" s="21">
        <v>0</v>
      </c>
      <c r="Z27" s="21">
        <v>6</v>
      </c>
      <c r="AA27" s="21">
        <v>155</v>
      </c>
    </row>
    <row r="28" s="3" customFormat="1" ht="20.25" customHeight="1" spans="1:27">
      <c r="A28" s="38">
        <v>10</v>
      </c>
      <c r="B28" s="38" t="s">
        <v>95</v>
      </c>
      <c r="C28" s="38" t="s">
        <v>86</v>
      </c>
      <c r="D28" s="33">
        <f t="shared" si="4"/>
        <v>4297.69</v>
      </c>
      <c r="E28" s="32">
        <v>3051</v>
      </c>
      <c r="F28" s="39">
        <v>2297</v>
      </c>
      <c r="G28" s="21">
        <v>463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10</v>
      </c>
      <c r="N28" s="21">
        <v>0</v>
      </c>
      <c r="O28" s="21">
        <v>0</v>
      </c>
      <c r="P28" s="21">
        <v>281</v>
      </c>
      <c r="Q28" s="57">
        <v>984.69</v>
      </c>
      <c r="R28" s="21">
        <v>0</v>
      </c>
      <c r="S28" s="21">
        <v>0</v>
      </c>
      <c r="T28" s="21">
        <v>351</v>
      </c>
      <c r="U28" s="21">
        <v>0</v>
      </c>
      <c r="V28" s="21">
        <v>233.69</v>
      </c>
      <c r="W28" s="21">
        <v>400</v>
      </c>
      <c r="X28" s="57">
        <v>262</v>
      </c>
      <c r="Y28" s="21">
        <v>0</v>
      </c>
      <c r="Z28" s="21">
        <v>5</v>
      </c>
      <c r="AA28" s="21">
        <v>257</v>
      </c>
    </row>
    <row r="29" s="3" customFormat="1" ht="20.25" customHeight="1" spans="1:27">
      <c r="A29" s="38">
        <v>11</v>
      </c>
      <c r="B29" s="38" t="s">
        <v>96</v>
      </c>
      <c r="C29" s="38" t="s">
        <v>86</v>
      </c>
      <c r="D29" s="33">
        <f t="shared" si="4"/>
        <v>1167</v>
      </c>
      <c r="E29" s="32">
        <v>1098</v>
      </c>
      <c r="F29" s="39">
        <v>1006</v>
      </c>
      <c r="G29" s="21">
        <v>82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10</v>
      </c>
      <c r="N29" s="21">
        <v>0</v>
      </c>
      <c r="O29" s="21">
        <v>0</v>
      </c>
      <c r="P29" s="21">
        <v>0</v>
      </c>
      <c r="Q29" s="57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57">
        <v>69</v>
      </c>
      <c r="Y29" s="21">
        <v>0</v>
      </c>
      <c r="Z29" s="21">
        <v>13</v>
      </c>
      <c r="AA29" s="21">
        <v>56</v>
      </c>
    </row>
    <row r="30" s="3" customFormat="1" ht="20.25" customHeight="1" spans="1:27">
      <c r="A30" s="38">
        <v>12</v>
      </c>
      <c r="B30" s="38" t="s">
        <v>97</v>
      </c>
      <c r="C30" s="38" t="s">
        <v>98</v>
      </c>
      <c r="D30" s="33">
        <f t="shared" si="4"/>
        <v>6177.79</v>
      </c>
      <c r="E30" s="32">
        <v>4846</v>
      </c>
      <c r="F30" s="39">
        <v>3533</v>
      </c>
      <c r="G30" s="21">
        <v>364</v>
      </c>
      <c r="H30" s="21">
        <v>0</v>
      </c>
      <c r="I30" s="21">
        <v>0</v>
      </c>
      <c r="J30" s="21">
        <v>0</v>
      </c>
      <c r="K30" s="21">
        <v>0</v>
      </c>
      <c r="L30" s="21">
        <v>155</v>
      </c>
      <c r="M30" s="21">
        <v>719</v>
      </c>
      <c r="N30" s="21">
        <v>75</v>
      </c>
      <c r="O30" s="21">
        <v>0</v>
      </c>
      <c r="P30" s="21">
        <v>0</v>
      </c>
      <c r="Q30" s="57">
        <v>1182.79</v>
      </c>
      <c r="R30" s="21">
        <v>450</v>
      </c>
      <c r="S30" s="21">
        <v>0</v>
      </c>
      <c r="T30" s="21">
        <v>0</v>
      </c>
      <c r="U30" s="21">
        <v>22</v>
      </c>
      <c r="V30" s="21">
        <v>710.79</v>
      </c>
      <c r="W30" s="21">
        <v>0</v>
      </c>
      <c r="X30" s="57">
        <v>149</v>
      </c>
      <c r="Y30" s="21">
        <v>0</v>
      </c>
      <c r="Z30" s="21">
        <v>32</v>
      </c>
      <c r="AA30" s="21">
        <v>117</v>
      </c>
    </row>
    <row r="31" s="3" customFormat="1" ht="20.25" customHeight="1" spans="1:27">
      <c r="A31" s="38">
        <v>13</v>
      </c>
      <c r="B31" s="38" t="s">
        <v>99</v>
      </c>
      <c r="C31" s="38" t="s">
        <v>100</v>
      </c>
      <c r="D31" s="33">
        <f t="shared" si="4"/>
        <v>3896.94</v>
      </c>
      <c r="E31" s="32">
        <v>2453</v>
      </c>
      <c r="F31" s="39">
        <v>1288</v>
      </c>
      <c r="G31" s="21">
        <v>9</v>
      </c>
      <c r="H31" s="21">
        <v>0</v>
      </c>
      <c r="I31" s="21">
        <v>0</v>
      </c>
      <c r="J31" s="21">
        <v>0</v>
      </c>
      <c r="K31" s="21">
        <v>0</v>
      </c>
      <c r="L31" s="21">
        <v>129</v>
      </c>
      <c r="M31" s="21">
        <v>585</v>
      </c>
      <c r="N31" s="21">
        <v>78</v>
      </c>
      <c r="O31" s="21">
        <v>364</v>
      </c>
      <c r="P31" s="21">
        <v>0</v>
      </c>
      <c r="Q31" s="57">
        <v>1334.94</v>
      </c>
      <c r="R31" s="21">
        <v>450</v>
      </c>
      <c r="S31" s="21">
        <v>196</v>
      </c>
      <c r="T31" s="21">
        <v>526</v>
      </c>
      <c r="U31" s="21">
        <v>22</v>
      </c>
      <c r="V31" s="21">
        <v>140.94</v>
      </c>
      <c r="W31" s="21">
        <v>0</v>
      </c>
      <c r="X31" s="57">
        <v>109</v>
      </c>
      <c r="Y31" s="21">
        <v>0</v>
      </c>
      <c r="Z31" s="21">
        <v>8</v>
      </c>
      <c r="AA31" s="21">
        <v>101</v>
      </c>
    </row>
    <row r="32" s="3" customFormat="1" ht="20.25" customHeight="1" spans="1:27">
      <c r="A32" s="38">
        <v>14</v>
      </c>
      <c r="B32" s="38" t="s">
        <v>101</v>
      </c>
      <c r="C32" s="38" t="s">
        <v>98</v>
      </c>
      <c r="D32" s="33">
        <f t="shared" si="4"/>
        <v>7717.36</v>
      </c>
      <c r="E32" s="32">
        <v>6324</v>
      </c>
      <c r="F32" s="39">
        <v>4366</v>
      </c>
      <c r="G32" s="21">
        <v>753</v>
      </c>
      <c r="H32" s="21">
        <v>0</v>
      </c>
      <c r="I32" s="21">
        <v>0</v>
      </c>
      <c r="J32" s="21">
        <v>0</v>
      </c>
      <c r="K32" s="21">
        <v>0</v>
      </c>
      <c r="L32" s="21">
        <v>173</v>
      </c>
      <c r="M32" s="21">
        <v>603</v>
      </c>
      <c r="N32" s="21">
        <v>75</v>
      </c>
      <c r="O32" s="21">
        <v>202</v>
      </c>
      <c r="P32" s="21">
        <v>152</v>
      </c>
      <c r="Q32" s="57">
        <v>1234.36</v>
      </c>
      <c r="R32" s="21">
        <v>0</v>
      </c>
      <c r="S32" s="21">
        <v>196</v>
      </c>
      <c r="T32" s="21">
        <v>526</v>
      </c>
      <c r="U32" s="21">
        <v>18</v>
      </c>
      <c r="V32" s="21">
        <v>494.36</v>
      </c>
      <c r="W32" s="21">
        <v>0</v>
      </c>
      <c r="X32" s="57">
        <v>159</v>
      </c>
      <c r="Y32" s="21">
        <v>0</v>
      </c>
      <c r="Z32" s="21">
        <v>15</v>
      </c>
      <c r="AA32" s="21">
        <v>144</v>
      </c>
    </row>
    <row r="33" s="6" customFormat="1" ht="20.25" customHeight="1" spans="1:27">
      <c r="A33" s="35" t="s">
        <v>102</v>
      </c>
      <c r="B33" s="36" t="s">
        <v>103</v>
      </c>
      <c r="C33" s="35"/>
      <c r="D33" s="37">
        <f t="shared" ref="D33" si="5">SUM(D34:D44)</f>
        <v>45558.14</v>
      </c>
      <c r="E33" s="37">
        <v>33645.5</v>
      </c>
      <c r="F33" s="37">
        <v>29592</v>
      </c>
      <c r="G33" s="37">
        <v>213</v>
      </c>
      <c r="H33" s="37">
        <v>52.5</v>
      </c>
      <c r="I33" s="37">
        <v>0</v>
      </c>
      <c r="J33" s="37">
        <v>572</v>
      </c>
      <c r="K33" s="37">
        <v>0</v>
      </c>
      <c r="L33" s="37">
        <v>1197</v>
      </c>
      <c r="M33" s="37">
        <v>159</v>
      </c>
      <c r="N33" s="37">
        <v>675</v>
      </c>
      <c r="O33" s="37">
        <v>341</v>
      </c>
      <c r="P33" s="37">
        <v>844</v>
      </c>
      <c r="Q33" s="41">
        <v>10297.64</v>
      </c>
      <c r="R33" s="37">
        <v>3750</v>
      </c>
      <c r="S33" s="37">
        <v>443</v>
      </c>
      <c r="T33" s="37">
        <v>1630</v>
      </c>
      <c r="U33" s="37">
        <v>160</v>
      </c>
      <c r="V33" s="37">
        <v>3614.64</v>
      </c>
      <c r="W33" s="37">
        <v>700</v>
      </c>
      <c r="X33" s="56">
        <v>1615</v>
      </c>
      <c r="Y33" s="63">
        <v>-30</v>
      </c>
      <c r="Z33" s="63">
        <v>81</v>
      </c>
      <c r="AA33" s="63">
        <v>1564</v>
      </c>
    </row>
    <row r="34" s="3" customFormat="1" ht="20.25" customHeight="1" spans="1:27">
      <c r="A34" s="38"/>
      <c r="B34" s="38" t="s">
        <v>104</v>
      </c>
      <c r="C34" s="38" t="s">
        <v>84</v>
      </c>
      <c r="D34" s="33">
        <f t="shared" ref="D34:D45" si="6">SUM(E34,Q34,X34)</f>
        <v>749</v>
      </c>
      <c r="E34" s="32">
        <v>0</v>
      </c>
      <c r="F34" s="39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57">
        <v>51</v>
      </c>
      <c r="R34" s="21">
        <v>0</v>
      </c>
      <c r="S34" s="21">
        <v>51</v>
      </c>
      <c r="T34" s="21">
        <v>0</v>
      </c>
      <c r="U34" s="21">
        <v>0</v>
      </c>
      <c r="V34" s="21">
        <v>0</v>
      </c>
      <c r="W34" s="21">
        <v>0</v>
      </c>
      <c r="X34" s="57">
        <v>698</v>
      </c>
      <c r="Y34" s="21">
        <v>-30</v>
      </c>
      <c r="Z34" s="21">
        <v>0</v>
      </c>
      <c r="AA34" s="21">
        <v>728</v>
      </c>
    </row>
    <row r="35" s="3" customFormat="1" ht="20.25" customHeight="1" spans="1:27">
      <c r="A35" s="38">
        <v>15</v>
      </c>
      <c r="B35" s="38" t="s">
        <v>105</v>
      </c>
      <c r="C35" s="38" t="s">
        <v>100</v>
      </c>
      <c r="D35" s="33">
        <f t="shared" si="6"/>
        <v>6135.67</v>
      </c>
      <c r="E35" s="32">
        <v>5066</v>
      </c>
      <c r="F35" s="39">
        <v>4435</v>
      </c>
      <c r="G35" s="21">
        <v>56</v>
      </c>
      <c r="H35" s="21">
        <v>0</v>
      </c>
      <c r="I35" s="21">
        <v>0</v>
      </c>
      <c r="J35" s="21">
        <v>0</v>
      </c>
      <c r="K35" s="21">
        <v>0</v>
      </c>
      <c r="L35" s="21">
        <v>149</v>
      </c>
      <c r="M35" s="21">
        <v>10</v>
      </c>
      <c r="N35" s="21">
        <v>75</v>
      </c>
      <c r="O35" s="21">
        <v>341</v>
      </c>
      <c r="P35" s="21">
        <v>0</v>
      </c>
      <c r="Q35" s="57">
        <v>905.67</v>
      </c>
      <c r="R35" s="21">
        <v>0</v>
      </c>
      <c r="S35" s="21">
        <v>196</v>
      </c>
      <c r="T35" s="21">
        <v>0</v>
      </c>
      <c r="U35" s="21">
        <v>18</v>
      </c>
      <c r="V35" s="21">
        <v>441.67</v>
      </c>
      <c r="W35" s="21">
        <v>250</v>
      </c>
      <c r="X35" s="57">
        <v>164</v>
      </c>
      <c r="Y35" s="21">
        <v>0</v>
      </c>
      <c r="Z35" s="21">
        <v>15</v>
      </c>
      <c r="AA35" s="21">
        <v>149</v>
      </c>
    </row>
    <row r="36" s="3" customFormat="1" ht="20.25" customHeight="1" spans="1:27">
      <c r="A36" s="38">
        <v>16</v>
      </c>
      <c r="B36" s="38" t="s">
        <v>106</v>
      </c>
      <c r="C36" s="38" t="s">
        <v>100</v>
      </c>
      <c r="D36" s="33">
        <f t="shared" si="6"/>
        <v>4828.99</v>
      </c>
      <c r="E36" s="32">
        <v>3335</v>
      </c>
      <c r="F36" s="39">
        <v>2798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124</v>
      </c>
      <c r="M36" s="21">
        <v>10</v>
      </c>
      <c r="N36" s="21">
        <v>75</v>
      </c>
      <c r="O36" s="21">
        <v>0</v>
      </c>
      <c r="P36" s="21">
        <v>328</v>
      </c>
      <c r="Q36" s="57">
        <v>1422.99</v>
      </c>
      <c r="R36" s="21">
        <v>450</v>
      </c>
      <c r="S36" s="21">
        <v>0</v>
      </c>
      <c r="T36" s="21">
        <v>596</v>
      </c>
      <c r="U36" s="21">
        <v>18</v>
      </c>
      <c r="V36" s="21">
        <v>358.99</v>
      </c>
      <c r="W36" s="21">
        <v>0</v>
      </c>
      <c r="X36" s="57">
        <v>71</v>
      </c>
      <c r="Y36" s="21">
        <v>0</v>
      </c>
      <c r="Z36" s="21">
        <v>8</v>
      </c>
      <c r="AA36" s="21">
        <v>63</v>
      </c>
    </row>
    <row r="37" s="3" customFormat="1" ht="20.25" customHeight="1" spans="1:27">
      <c r="A37" s="38">
        <v>17</v>
      </c>
      <c r="B37" s="38" t="s">
        <v>107</v>
      </c>
      <c r="C37" s="38" t="s">
        <v>100</v>
      </c>
      <c r="D37" s="33">
        <f t="shared" si="6"/>
        <v>5819.16</v>
      </c>
      <c r="E37" s="32">
        <v>4436.5</v>
      </c>
      <c r="F37" s="39">
        <v>3752</v>
      </c>
      <c r="G37" s="21">
        <v>40</v>
      </c>
      <c r="H37" s="21">
        <v>52.5</v>
      </c>
      <c r="I37" s="21">
        <v>0</v>
      </c>
      <c r="J37" s="21">
        <v>0</v>
      </c>
      <c r="K37" s="21">
        <v>0</v>
      </c>
      <c r="L37" s="21">
        <v>140</v>
      </c>
      <c r="M37" s="21">
        <v>25</v>
      </c>
      <c r="N37" s="21">
        <v>75</v>
      </c>
      <c r="O37" s="21">
        <v>0</v>
      </c>
      <c r="P37" s="21">
        <v>352</v>
      </c>
      <c r="Q37" s="57">
        <v>1296.66</v>
      </c>
      <c r="R37" s="21">
        <v>450</v>
      </c>
      <c r="S37" s="21">
        <v>196</v>
      </c>
      <c r="T37" s="21">
        <v>0</v>
      </c>
      <c r="U37" s="21">
        <v>0</v>
      </c>
      <c r="V37" s="21">
        <v>650.66</v>
      </c>
      <c r="W37" s="21">
        <v>0</v>
      </c>
      <c r="X37" s="57">
        <v>86</v>
      </c>
      <c r="Y37" s="21">
        <v>0</v>
      </c>
      <c r="Z37" s="21">
        <v>6</v>
      </c>
      <c r="AA37" s="21">
        <v>80</v>
      </c>
    </row>
    <row r="38" s="3" customFormat="1" ht="20.25" customHeight="1" spans="1:27">
      <c r="A38" s="38">
        <v>18</v>
      </c>
      <c r="B38" s="38" t="s">
        <v>108</v>
      </c>
      <c r="C38" s="38" t="s">
        <v>98</v>
      </c>
      <c r="D38" s="33">
        <f t="shared" si="6"/>
        <v>4581.32</v>
      </c>
      <c r="E38" s="32">
        <v>3414</v>
      </c>
      <c r="F38" s="39">
        <v>3193</v>
      </c>
      <c r="G38" s="21">
        <v>10</v>
      </c>
      <c r="H38" s="21">
        <v>0</v>
      </c>
      <c r="I38" s="21">
        <v>0</v>
      </c>
      <c r="J38" s="21">
        <v>0</v>
      </c>
      <c r="K38" s="21">
        <v>0</v>
      </c>
      <c r="L38" s="21">
        <v>126</v>
      </c>
      <c r="M38" s="21">
        <v>10</v>
      </c>
      <c r="N38" s="21">
        <v>75</v>
      </c>
      <c r="O38" s="21">
        <v>0</v>
      </c>
      <c r="P38" s="21">
        <v>0</v>
      </c>
      <c r="Q38" s="57">
        <v>1104.32</v>
      </c>
      <c r="R38" s="21">
        <v>750</v>
      </c>
      <c r="S38" s="21">
        <v>0</v>
      </c>
      <c r="T38" s="21">
        <v>0</v>
      </c>
      <c r="U38" s="21">
        <v>18</v>
      </c>
      <c r="V38" s="21">
        <v>336.32</v>
      </c>
      <c r="W38" s="21">
        <v>0</v>
      </c>
      <c r="X38" s="57">
        <v>63</v>
      </c>
      <c r="Y38" s="21">
        <v>0</v>
      </c>
      <c r="Z38" s="21">
        <v>10</v>
      </c>
      <c r="AA38" s="21">
        <v>53</v>
      </c>
    </row>
    <row r="39" s="3" customFormat="1" ht="20.25" customHeight="1" spans="1:27">
      <c r="A39" s="38">
        <v>19</v>
      </c>
      <c r="B39" s="38" t="s">
        <v>109</v>
      </c>
      <c r="C39" s="38" t="s">
        <v>100</v>
      </c>
      <c r="D39" s="33">
        <f t="shared" si="6"/>
        <v>3712.05</v>
      </c>
      <c r="E39" s="32">
        <v>3119</v>
      </c>
      <c r="F39" s="39">
        <v>2576</v>
      </c>
      <c r="G39" s="21">
        <v>38</v>
      </c>
      <c r="H39" s="21">
        <v>0</v>
      </c>
      <c r="I39" s="21">
        <v>0</v>
      </c>
      <c r="J39" s="21">
        <v>286</v>
      </c>
      <c r="K39" s="21">
        <v>0</v>
      </c>
      <c r="L39" s="21">
        <v>123</v>
      </c>
      <c r="M39" s="21">
        <v>21</v>
      </c>
      <c r="N39" s="21">
        <v>75</v>
      </c>
      <c r="O39" s="21">
        <v>0</v>
      </c>
      <c r="P39" s="21">
        <v>0</v>
      </c>
      <c r="Q39" s="57">
        <v>529.05</v>
      </c>
      <c r="R39" s="21">
        <v>150</v>
      </c>
      <c r="S39" s="21">
        <v>0</v>
      </c>
      <c r="T39" s="21">
        <v>0</v>
      </c>
      <c r="U39" s="21">
        <v>18</v>
      </c>
      <c r="V39" s="21">
        <v>361.05</v>
      </c>
      <c r="W39" s="21">
        <v>0</v>
      </c>
      <c r="X39" s="57">
        <v>64</v>
      </c>
      <c r="Y39" s="21">
        <v>0</v>
      </c>
      <c r="Z39" s="21">
        <v>6</v>
      </c>
      <c r="AA39" s="21">
        <v>58</v>
      </c>
    </row>
    <row r="40" s="3" customFormat="1" ht="20.25" customHeight="1" spans="1:27">
      <c r="A40" s="38">
        <v>20</v>
      </c>
      <c r="B40" s="38" t="s">
        <v>110</v>
      </c>
      <c r="C40" s="38" t="s">
        <v>100</v>
      </c>
      <c r="D40" s="33">
        <f t="shared" si="6"/>
        <v>5426.55</v>
      </c>
      <c r="E40" s="32">
        <v>3956</v>
      </c>
      <c r="F40" s="39">
        <v>3712</v>
      </c>
      <c r="G40" s="21">
        <v>6</v>
      </c>
      <c r="H40" s="21">
        <v>0</v>
      </c>
      <c r="I40" s="21">
        <v>0</v>
      </c>
      <c r="J40" s="21">
        <v>0</v>
      </c>
      <c r="K40" s="21">
        <v>0</v>
      </c>
      <c r="L40" s="21">
        <v>153</v>
      </c>
      <c r="M40" s="21">
        <v>10</v>
      </c>
      <c r="N40" s="21">
        <v>75</v>
      </c>
      <c r="O40" s="21">
        <v>0</v>
      </c>
      <c r="P40" s="21">
        <v>0</v>
      </c>
      <c r="Q40" s="57">
        <v>1376.55</v>
      </c>
      <c r="R40" s="21">
        <v>750</v>
      </c>
      <c r="S40" s="21">
        <v>0</v>
      </c>
      <c r="T40" s="21">
        <v>0</v>
      </c>
      <c r="U40" s="21">
        <v>22</v>
      </c>
      <c r="V40" s="21">
        <v>604.55</v>
      </c>
      <c r="W40" s="21">
        <v>0</v>
      </c>
      <c r="X40" s="57">
        <v>94</v>
      </c>
      <c r="Y40" s="21">
        <v>0</v>
      </c>
      <c r="Z40" s="21">
        <v>7</v>
      </c>
      <c r="AA40" s="21">
        <v>87</v>
      </c>
    </row>
    <row r="41" s="3" customFormat="1" ht="20.25" customHeight="1" spans="1:27">
      <c r="A41" s="38">
        <v>21</v>
      </c>
      <c r="B41" s="38" t="s">
        <v>111</v>
      </c>
      <c r="C41" s="38" t="s">
        <v>98</v>
      </c>
      <c r="D41" s="33">
        <f t="shared" si="6"/>
        <v>1682.51</v>
      </c>
      <c r="E41" s="32">
        <v>1034</v>
      </c>
      <c r="F41" s="39">
        <v>814</v>
      </c>
      <c r="G41" s="21">
        <v>7</v>
      </c>
      <c r="H41" s="21">
        <v>0</v>
      </c>
      <c r="I41" s="21">
        <v>0</v>
      </c>
      <c r="J41" s="21">
        <v>0</v>
      </c>
      <c r="K41" s="21">
        <v>0</v>
      </c>
      <c r="L41" s="21">
        <v>121</v>
      </c>
      <c r="M41" s="21">
        <v>17</v>
      </c>
      <c r="N41" s="21">
        <v>75</v>
      </c>
      <c r="O41" s="21">
        <v>0</v>
      </c>
      <c r="P41" s="21">
        <v>0</v>
      </c>
      <c r="Q41" s="57">
        <v>589.51</v>
      </c>
      <c r="R41" s="21">
        <v>450</v>
      </c>
      <c r="S41" s="21">
        <v>0</v>
      </c>
      <c r="T41" s="21">
        <v>0</v>
      </c>
      <c r="U41" s="21">
        <v>22</v>
      </c>
      <c r="V41" s="21">
        <v>117.51</v>
      </c>
      <c r="W41" s="21">
        <v>0</v>
      </c>
      <c r="X41" s="57">
        <v>59</v>
      </c>
      <c r="Y41" s="21">
        <v>0</v>
      </c>
      <c r="Z41" s="21">
        <v>11</v>
      </c>
      <c r="AA41" s="21">
        <v>48</v>
      </c>
    </row>
    <row r="42" s="3" customFormat="1" ht="20.25" customHeight="1" spans="1:27">
      <c r="A42" s="38">
        <v>22</v>
      </c>
      <c r="B42" s="38" t="s">
        <v>112</v>
      </c>
      <c r="C42" s="38" t="s">
        <v>100</v>
      </c>
      <c r="D42" s="33">
        <f t="shared" si="6"/>
        <v>5626.57</v>
      </c>
      <c r="E42" s="32">
        <v>4458</v>
      </c>
      <c r="F42" s="39">
        <v>3901</v>
      </c>
      <c r="G42" s="21">
        <v>47</v>
      </c>
      <c r="H42" s="21">
        <v>0</v>
      </c>
      <c r="I42" s="21">
        <v>0</v>
      </c>
      <c r="J42" s="21">
        <v>286</v>
      </c>
      <c r="K42" s="21">
        <v>0</v>
      </c>
      <c r="L42" s="21">
        <v>126</v>
      </c>
      <c r="M42" s="21">
        <v>23</v>
      </c>
      <c r="N42" s="21">
        <v>75</v>
      </c>
      <c r="O42" s="21">
        <v>0</v>
      </c>
      <c r="P42" s="21">
        <v>0</v>
      </c>
      <c r="Q42" s="57">
        <v>1053.57</v>
      </c>
      <c r="R42" s="21">
        <v>0</v>
      </c>
      <c r="S42" s="21">
        <v>0</v>
      </c>
      <c r="T42" s="21">
        <v>561</v>
      </c>
      <c r="U42" s="21">
        <v>22</v>
      </c>
      <c r="V42" s="21">
        <v>470.57</v>
      </c>
      <c r="W42" s="21">
        <v>0</v>
      </c>
      <c r="X42" s="57">
        <v>115</v>
      </c>
      <c r="Y42" s="21">
        <v>0</v>
      </c>
      <c r="Z42" s="21">
        <v>7</v>
      </c>
      <c r="AA42" s="21">
        <v>108</v>
      </c>
    </row>
    <row r="43" s="3" customFormat="1" ht="20.25" customHeight="1" spans="1:27">
      <c r="A43" s="38">
        <v>23</v>
      </c>
      <c r="B43" s="38" t="s">
        <v>113</v>
      </c>
      <c r="C43" s="38" t="s">
        <v>98</v>
      </c>
      <c r="D43" s="33">
        <f t="shared" si="6"/>
        <v>5767.25</v>
      </c>
      <c r="E43" s="32">
        <v>4089</v>
      </c>
      <c r="F43" s="39">
        <v>3838</v>
      </c>
      <c r="G43" s="21">
        <v>8</v>
      </c>
      <c r="H43" s="21">
        <v>0</v>
      </c>
      <c r="I43" s="21">
        <v>0</v>
      </c>
      <c r="J43" s="21">
        <v>0</v>
      </c>
      <c r="K43" s="21">
        <v>0</v>
      </c>
      <c r="L43" s="21">
        <v>135</v>
      </c>
      <c r="M43" s="21">
        <v>33</v>
      </c>
      <c r="N43" s="21">
        <v>75</v>
      </c>
      <c r="O43" s="21">
        <v>0</v>
      </c>
      <c r="P43" s="21">
        <v>0</v>
      </c>
      <c r="Q43" s="57">
        <v>1589.25</v>
      </c>
      <c r="R43" s="21">
        <v>450</v>
      </c>
      <c r="S43" s="21">
        <v>0</v>
      </c>
      <c r="T43" s="21">
        <v>473</v>
      </c>
      <c r="U43" s="21">
        <v>22</v>
      </c>
      <c r="V43" s="21">
        <v>194.25</v>
      </c>
      <c r="W43" s="21">
        <v>450</v>
      </c>
      <c r="X43" s="57">
        <v>89</v>
      </c>
      <c r="Y43" s="21">
        <v>0</v>
      </c>
      <c r="Z43" s="21">
        <v>6</v>
      </c>
      <c r="AA43" s="21">
        <v>83</v>
      </c>
    </row>
    <row r="44" s="3" customFormat="1" ht="20.25" customHeight="1" spans="1:27">
      <c r="A44" s="38">
        <v>24</v>
      </c>
      <c r="B44" s="38" t="s">
        <v>114</v>
      </c>
      <c r="C44" s="38" t="s">
        <v>86</v>
      </c>
      <c r="D44" s="33">
        <f t="shared" si="6"/>
        <v>1229.07</v>
      </c>
      <c r="E44" s="32">
        <v>738</v>
      </c>
      <c r="F44" s="39">
        <v>573</v>
      </c>
      <c r="G44" s="21">
        <v>1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164</v>
      </c>
      <c r="Q44" s="57">
        <v>379.07</v>
      </c>
      <c r="R44" s="21">
        <v>300</v>
      </c>
      <c r="S44" s="21">
        <v>0</v>
      </c>
      <c r="T44" s="21">
        <v>0</v>
      </c>
      <c r="U44" s="21">
        <v>0</v>
      </c>
      <c r="V44" s="21">
        <v>79.07</v>
      </c>
      <c r="W44" s="21">
        <v>0</v>
      </c>
      <c r="X44" s="57">
        <v>112</v>
      </c>
      <c r="Y44" s="21">
        <v>0</v>
      </c>
      <c r="Z44" s="21">
        <v>5</v>
      </c>
      <c r="AA44" s="21">
        <v>107</v>
      </c>
    </row>
    <row r="45" s="7" customFormat="1" ht="20.25" customHeight="1" spans="1:27">
      <c r="A45" s="35" t="s">
        <v>115</v>
      </c>
      <c r="B45" s="35" t="s">
        <v>116</v>
      </c>
      <c r="C45" s="35" t="s">
        <v>100</v>
      </c>
      <c r="D45" s="40">
        <f t="shared" si="6"/>
        <v>13503.88</v>
      </c>
      <c r="E45" s="41">
        <v>10971</v>
      </c>
      <c r="F45" s="40">
        <v>10367</v>
      </c>
      <c r="G45" s="42">
        <v>141</v>
      </c>
      <c r="H45" s="42">
        <v>0</v>
      </c>
      <c r="I45" s="42">
        <v>0</v>
      </c>
      <c r="J45" s="42">
        <v>0</v>
      </c>
      <c r="K45" s="42">
        <v>0</v>
      </c>
      <c r="L45" s="42">
        <v>165</v>
      </c>
      <c r="M45" s="42">
        <v>200</v>
      </c>
      <c r="N45" s="42">
        <v>98</v>
      </c>
      <c r="O45" s="42">
        <v>0</v>
      </c>
      <c r="P45" s="42">
        <v>0</v>
      </c>
      <c r="Q45" s="58">
        <v>2108.88</v>
      </c>
      <c r="R45" s="42">
        <v>750</v>
      </c>
      <c r="S45" s="21">
        <v>267</v>
      </c>
      <c r="T45" s="42">
        <v>614</v>
      </c>
      <c r="U45" s="42">
        <v>31</v>
      </c>
      <c r="V45" s="42">
        <v>446.88</v>
      </c>
      <c r="W45" s="42">
        <v>0</v>
      </c>
      <c r="X45" s="59">
        <v>424</v>
      </c>
      <c r="Y45" s="21">
        <v>-9</v>
      </c>
      <c r="Z45" s="21">
        <v>34</v>
      </c>
      <c r="AA45" s="21">
        <v>399</v>
      </c>
    </row>
    <row r="46" s="6" customFormat="1" ht="20.25" customHeight="1" spans="1:27">
      <c r="A46" s="35" t="s">
        <v>117</v>
      </c>
      <c r="B46" s="36" t="s">
        <v>118</v>
      </c>
      <c r="C46" s="35"/>
      <c r="D46" s="37">
        <f t="shared" ref="D46" si="7">SUM(D47:D55)</f>
        <v>57468.54</v>
      </c>
      <c r="E46" s="37">
        <v>44049</v>
      </c>
      <c r="F46" s="37">
        <v>36438</v>
      </c>
      <c r="G46" s="37">
        <v>3426</v>
      </c>
      <c r="H46" s="37">
        <v>0</v>
      </c>
      <c r="I46" s="37">
        <v>0</v>
      </c>
      <c r="J46" s="37">
        <v>570</v>
      </c>
      <c r="K46" s="37">
        <v>750</v>
      </c>
      <c r="L46" s="37">
        <v>802</v>
      </c>
      <c r="M46" s="37">
        <v>745</v>
      </c>
      <c r="N46" s="37">
        <v>321</v>
      </c>
      <c r="O46" s="37">
        <v>409</v>
      </c>
      <c r="P46" s="37">
        <v>588</v>
      </c>
      <c r="Q46" s="41">
        <v>9402.54</v>
      </c>
      <c r="R46" s="37">
        <v>1800</v>
      </c>
      <c r="S46" s="37">
        <v>449</v>
      </c>
      <c r="T46" s="37">
        <v>2494</v>
      </c>
      <c r="U46" s="37">
        <v>54</v>
      </c>
      <c r="V46" s="37">
        <v>3184.54</v>
      </c>
      <c r="W46" s="37">
        <v>1421</v>
      </c>
      <c r="X46" s="56">
        <v>4017</v>
      </c>
      <c r="Y46" s="63">
        <v>-78</v>
      </c>
      <c r="Z46" s="63">
        <v>1145</v>
      </c>
      <c r="AA46" s="63">
        <v>2950</v>
      </c>
    </row>
    <row r="47" s="3" customFormat="1" ht="20.25" customHeight="1" spans="1:27">
      <c r="A47" s="38"/>
      <c r="B47" s="38" t="s">
        <v>119</v>
      </c>
      <c r="C47" s="38" t="s">
        <v>84</v>
      </c>
      <c r="D47" s="33">
        <f t="shared" ref="D47:D56" si="8">SUM(E47,Q47,X47)</f>
        <v>1498</v>
      </c>
      <c r="E47" s="32">
        <v>0</v>
      </c>
      <c r="F47" s="39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57">
        <v>97</v>
      </c>
      <c r="R47" s="21">
        <v>0</v>
      </c>
      <c r="S47" s="21">
        <v>57</v>
      </c>
      <c r="T47" s="21">
        <v>40</v>
      </c>
      <c r="U47" s="21">
        <v>0</v>
      </c>
      <c r="V47" s="21">
        <v>0</v>
      </c>
      <c r="W47" s="21">
        <v>0</v>
      </c>
      <c r="X47" s="57">
        <v>1401</v>
      </c>
      <c r="Y47" s="21">
        <v>-78</v>
      </c>
      <c r="Z47" s="21">
        <v>0</v>
      </c>
      <c r="AA47" s="21">
        <v>1479</v>
      </c>
    </row>
    <row r="48" s="3" customFormat="1" ht="20.25" customHeight="1" spans="1:27">
      <c r="A48" s="38">
        <v>25</v>
      </c>
      <c r="B48" s="38" t="s">
        <v>120</v>
      </c>
      <c r="C48" s="38" t="s">
        <v>86</v>
      </c>
      <c r="D48" s="33">
        <f t="shared" si="8"/>
        <v>4303.89</v>
      </c>
      <c r="E48" s="32">
        <v>3325</v>
      </c>
      <c r="F48" s="39">
        <v>2765</v>
      </c>
      <c r="G48" s="21">
        <v>98</v>
      </c>
      <c r="H48" s="21">
        <v>0</v>
      </c>
      <c r="I48" s="21">
        <v>0</v>
      </c>
      <c r="J48" s="21">
        <v>284</v>
      </c>
      <c r="K48" s="21">
        <v>0</v>
      </c>
      <c r="L48" s="21">
        <v>140</v>
      </c>
      <c r="M48" s="21">
        <v>10</v>
      </c>
      <c r="N48" s="21">
        <v>28</v>
      </c>
      <c r="O48" s="21">
        <v>0</v>
      </c>
      <c r="P48" s="21">
        <v>0</v>
      </c>
      <c r="Q48" s="57">
        <v>749.89</v>
      </c>
      <c r="R48" s="21">
        <v>450</v>
      </c>
      <c r="S48" s="21">
        <v>196</v>
      </c>
      <c r="T48" s="21">
        <v>0</v>
      </c>
      <c r="U48" s="21">
        <v>0</v>
      </c>
      <c r="V48" s="21">
        <v>103.89</v>
      </c>
      <c r="W48" s="21">
        <v>0</v>
      </c>
      <c r="X48" s="57">
        <v>229</v>
      </c>
      <c r="Y48" s="21">
        <v>0</v>
      </c>
      <c r="Z48" s="21">
        <v>71</v>
      </c>
      <c r="AA48" s="21">
        <v>158</v>
      </c>
    </row>
    <row r="49" s="3" customFormat="1" ht="20.25" customHeight="1" spans="1:27">
      <c r="A49" s="38">
        <v>26</v>
      </c>
      <c r="B49" s="38" t="s">
        <v>121</v>
      </c>
      <c r="C49" s="38" t="s">
        <v>86</v>
      </c>
      <c r="D49" s="33">
        <f t="shared" si="8"/>
        <v>7421.17</v>
      </c>
      <c r="E49" s="32">
        <v>6478</v>
      </c>
      <c r="F49" s="39">
        <v>5592</v>
      </c>
      <c r="G49" s="21">
        <v>749</v>
      </c>
      <c r="H49" s="21">
        <v>0</v>
      </c>
      <c r="I49" s="21">
        <v>0</v>
      </c>
      <c r="J49" s="21">
        <v>0</v>
      </c>
      <c r="K49" s="21">
        <v>0</v>
      </c>
      <c r="L49" s="21">
        <v>127</v>
      </c>
      <c r="M49" s="21">
        <v>10</v>
      </c>
      <c r="N49" s="21">
        <v>0</v>
      </c>
      <c r="O49" s="21">
        <v>0</v>
      </c>
      <c r="P49" s="21">
        <v>0</v>
      </c>
      <c r="Q49" s="57">
        <v>531.17</v>
      </c>
      <c r="R49" s="21">
        <v>0</v>
      </c>
      <c r="S49" s="21">
        <v>0</v>
      </c>
      <c r="T49" s="21">
        <v>0</v>
      </c>
      <c r="U49" s="21">
        <v>0</v>
      </c>
      <c r="V49" s="21">
        <v>410.17</v>
      </c>
      <c r="W49" s="21">
        <v>121</v>
      </c>
      <c r="X49" s="57">
        <v>412</v>
      </c>
      <c r="Y49" s="21">
        <v>0</v>
      </c>
      <c r="Z49" s="21">
        <v>191</v>
      </c>
      <c r="AA49" s="21">
        <v>221</v>
      </c>
    </row>
    <row r="50" s="3" customFormat="1" ht="20.25" customHeight="1" spans="1:27">
      <c r="A50" s="38">
        <v>27</v>
      </c>
      <c r="B50" s="38" t="s">
        <v>122</v>
      </c>
      <c r="C50" s="38" t="s">
        <v>86</v>
      </c>
      <c r="D50" s="33">
        <f t="shared" si="8"/>
        <v>3771.05</v>
      </c>
      <c r="E50" s="32">
        <v>3535</v>
      </c>
      <c r="F50" s="39">
        <v>2594</v>
      </c>
      <c r="G50" s="21">
        <v>138</v>
      </c>
      <c r="H50" s="21">
        <v>0</v>
      </c>
      <c r="I50" s="21">
        <v>0</v>
      </c>
      <c r="J50" s="21">
        <v>0</v>
      </c>
      <c r="K50" s="21">
        <v>750</v>
      </c>
      <c r="L50" s="21">
        <v>0</v>
      </c>
      <c r="M50" s="21">
        <v>10</v>
      </c>
      <c r="N50" s="21">
        <v>0</v>
      </c>
      <c r="O50" s="21">
        <v>0</v>
      </c>
      <c r="P50" s="21">
        <v>43</v>
      </c>
      <c r="Q50" s="57">
        <v>128.05</v>
      </c>
      <c r="R50" s="21">
        <v>0</v>
      </c>
      <c r="S50" s="21">
        <v>0</v>
      </c>
      <c r="T50" s="21">
        <v>0</v>
      </c>
      <c r="U50" s="21">
        <v>0</v>
      </c>
      <c r="V50" s="21">
        <v>128.05</v>
      </c>
      <c r="W50" s="21">
        <v>0</v>
      </c>
      <c r="X50" s="57">
        <v>108</v>
      </c>
      <c r="Y50" s="21">
        <v>0</v>
      </c>
      <c r="Z50" s="21">
        <v>5</v>
      </c>
      <c r="AA50" s="21">
        <v>103</v>
      </c>
    </row>
    <row r="51" s="3" customFormat="1" ht="20.25" customHeight="1" spans="1:27">
      <c r="A51" s="38">
        <v>28</v>
      </c>
      <c r="B51" s="38" t="s">
        <v>123</v>
      </c>
      <c r="C51" s="38" t="s">
        <v>98</v>
      </c>
      <c r="D51" s="33">
        <f t="shared" si="8"/>
        <v>7127.61</v>
      </c>
      <c r="E51" s="32">
        <v>5542</v>
      </c>
      <c r="F51" s="39">
        <v>4878</v>
      </c>
      <c r="G51" s="21">
        <v>241</v>
      </c>
      <c r="H51" s="21">
        <v>0</v>
      </c>
      <c r="I51" s="21">
        <v>0</v>
      </c>
      <c r="J51" s="21">
        <v>0</v>
      </c>
      <c r="K51" s="21">
        <v>0</v>
      </c>
      <c r="L51" s="21">
        <v>159</v>
      </c>
      <c r="M51" s="21">
        <v>189</v>
      </c>
      <c r="N51" s="21">
        <v>75</v>
      </c>
      <c r="O51" s="21">
        <v>0</v>
      </c>
      <c r="P51" s="21">
        <v>0</v>
      </c>
      <c r="Q51" s="57">
        <v>1293.61</v>
      </c>
      <c r="R51" s="21">
        <v>0</v>
      </c>
      <c r="S51" s="21">
        <v>0</v>
      </c>
      <c r="T51" s="21">
        <v>596</v>
      </c>
      <c r="U51" s="21">
        <v>0</v>
      </c>
      <c r="V51" s="21">
        <v>297.61</v>
      </c>
      <c r="W51" s="21">
        <v>400</v>
      </c>
      <c r="X51" s="57">
        <v>292</v>
      </c>
      <c r="Y51" s="21">
        <v>0</v>
      </c>
      <c r="Z51" s="21">
        <v>14</v>
      </c>
      <c r="AA51" s="21">
        <v>278</v>
      </c>
    </row>
    <row r="52" s="3" customFormat="1" ht="20.25" customHeight="1" spans="1:27">
      <c r="A52" s="38">
        <v>29</v>
      </c>
      <c r="B52" s="38" t="s">
        <v>124</v>
      </c>
      <c r="C52" s="38" t="s">
        <v>98</v>
      </c>
      <c r="D52" s="33">
        <f t="shared" si="8"/>
        <v>7832.35</v>
      </c>
      <c r="E52" s="32">
        <v>5622</v>
      </c>
      <c r="F52" s="39">
        <v>4385</v>
      </c>
      <c r="G52" s="21">
        <v>331</v>
      </c>
      <c r="H52" s="21">
        <v>0</v>
      </c>
      <c r="I52" s="21">
        <v>0</v>
      </c>
      <c r="J52" s="21">
        <v>286</v>
      </c>
      <c r="K52" s="21">
        <v>0</v>
      </c>
      <c r="L52" s="21">
        <v>182</v>
      </c>
      <c r="M52" s="21">
        <v>103</v>
      </c>
      <c r="N52" s="21">
        <v>75</v>
      </c>
      <c r="O52" s="21">
        <v>0</v>
      </c>
      <c r="P52" s="21">
        <v>260</v>
      </c>
      <c r="Q52" s="57">
        <v>1914.35</v>
      </c>
      <c r="R52" s="21">
        <v>450</v>
      </c>
      <c r="S52" s="21">
        <v>0</v>
      </c>
      <c r="T52" s="21">
        <v>596</v>
      </c>
      <c r="U52" s="21">
        <v>18</v>
      </c>
      <c r="V52" s="21">
        <v>400.35</v>
      </c>
      <c r="W52" s="21">
        <v>450</v>
      </c>
      <c r="X52" s="57">
        <v>296</v>
      </c>
      <c r="Y52" s="21">
        <v>0</v>
      </c>
      <c r="Z52" s="21">
        <v>126</v>
      </c>
      <c r="AA52" s="21">
        <v>170</v>
      </c>
    </row>
    <row r="53" s="3" customFormat="1" ht="20.25" customHeight="1" spans="1:27">
      <c r="A53" s="38">
        <v>30</v>
      </c>
      <c r="B53" s="38" t="s">
        <v>125</v>
      </c>
      <c r="C53" s="38" t="s">
        <v>98</v>
      </c>
      <c r="D53" s="33">
        <f t="shared" si="8"/>
        <v>5599.39</v>
      </c>
      <c r="E53" s="32">
        <v>4435</v>
      </c>
      <c r="F53" s="39">
        <v>3029</v>
      </c>
      <c r="G53" s="21">
        <v>855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191</v>
      </c>
      <c r="N53" s="21">
        <v>75</v>
      </c>
      <c r="O53" s="21">
        <v>0</v>
      </c>
      <c r="P53" s="21">
        <v>285</v>
      </c>
      <c r="Q53" s="57">
        <v>988.39</v>
      </c>
      <c r="R53" s="21">
        <v>0</v>
      </c>
      <c r="S53" s="21">
        <v>0</v>
      </c>
      <c r="T53" s="21">
        <v>0</v>
      </c>
      <c r="U53" s="21">
        <v>18</v>
      </c>
      <c r="V53" s="21">
        <v>520.39</v>
      </c>
      <c r="W53" s="21">
        <v>450</v>
      </c>
      <c r="X53" s="57">
        <v>176</v>
      </c>
      <c r="Y53" s="21">
        <v>0</v>
      </c>
      <c r="Z53" s="21">
        <v>36</v>
      </c>
      <c r="AA53" s="21">
        <v>140</v>
      </c>
    </row>
    <row r="54" s="3" customFormat="1" ht="20.25" customHeight="1" spans="1:27">
      <c r="A54" s="38">
        <v>31</v>
      </c>
      <c r="B54" s="38" t="s">
        <v>126</v>
      </c>
      <c r="C54" s="38" t="s">
        <v>86</v>
      </c>
      <c r="D54" s="33">
        <f t="shared" si="8"/>
        <v>6412.15</v>
      </c>
      <c r="E54" s="32">
        <v>5410</v>
      </c>
      <c r="F54" s="39">
        <v>4784</v>
      </c>
      <c r="G54" s="21">
        <v>621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5</v>
      </c>
      <c r="N54" s="21">
        <v>0</v>
      </c>
      <c r="O54" s="21">
        <v>0</v>
      </c>
      <c r="P54" s="21">
        <v>0</v>
      </c>
      <c r="Q54" s="57">
        <v>237.15</v>
      </c>
      <c r="R54" s="21">
        <v>0</v>
      </c>
      <c r="S54" s="21">
        <v>0</v>
      </c>
      <c r="T54" s="21">
        <v>0</v>
      </c>
      <c r="U54" s="21">
        <v>0</v>
      </c>
      <c r="V54" s="21">
        <v>237.15</v>
      </c>
      <c r="W54" s="21">
        <v>0</v>
      </c>
      <c r="X54" s="57">
        <v>765</v>
      </c>
      <c r="Y54" s="21">
        <v>0</v>
      </c>
      <c r="Z54" s="21">
        <v>533</v>
      </c>
      <c r="AA54" s="21">
        <v>232</v>
      </c>
    </row>
    <row r="55" s="3" customFormat="1" ht="20.25" customHeight="1" spans="1:27">
      <c r="A55" s="38">
        <v>32</v>
      </c>
      <c r="B55" s="38" t="s">
        <v>127</v>
      </c>
      <c r="C55" s="38" t="s">
        <v>100</v>
      </c>
      <c r="D55" s="33">
        <f t="shared" si="8"/>
        <v>13502.93</v>
      </c>
      <c r="E55" s="32">
        <v>9702</v>
      </c>
      <c r="F55" s="39">
        <v>8411</v>
      </c>
      <c r="G55" s="21">
        <v>393</v>
      </c>
      <c r="H55" s="21">
        <v>0</v>
      </c>
      <c r="I55" s="21">
        <v>0</v>
      </c>
      <c r="J55" s="21">
        <v>0</v>
      </c>
      <c r="K55" s="21">
        <v>0</v>
      </c>
      <c r="L55" s="21">
        <v>194</v>
      </c>
      <c r="M55" s="21">
        <v>227</v>
      </c>
      <c r="N55" s="21">
        <v>68</v>
      </c>
      <c r="O55" s="21">
        <v>409</v>
      </c>
      <c r="P55" s="21">
        <v>0</v>
      </c>
      <c r="Q55" s="57">
        <v>3462.93</v>
      </c>
      <c r="R55" s="21">
        <v>900</v>
      </c>
      <c r="S55" s="21">
        <v>196</v>
      </c>
      <c r="T55" s="21">
        <v>1262</v>
      </c>
      <c r="U55" s="21">
        <v>18</v>
      </c>
      <c r="V55" s="21">
        <v>1086.93</v>
      </c>
      <c r="W55" s="21">
        <v>0</v>
      </c>
      <c r="X55" s="57">
        <v>338</v>
      </c>
      <c r="Y55" s="21">
        <v>0</v>
      </c>
      <c r="Z55" s="21">
        <v>169</v>
      </c>
      <c r="AA55" s="21">
        <v>169</v>
      </c>
    </row>
    <row r="56" s="7" customFormat="1" ht="20.25" customHeight="1" spans="1:27">
      <c r="A56" s="35" t="s">
        <v>128</v>
      </c>
      <c r="B56" s="43" t="s">
        <v>129</v>
      </c>
      <c r="C56" s="35" t="s">
        <v>100</v>
      </c>
      <c r="D56" s="40">
        <f t="shared" si="8"/>
        <v>19362.62</v>
      </c>
      <c r="E56" s="41">
        <v>16473</v>
      </c>
      <c r="F56" s="40">
        <v>13922</v>
      </c>
      <c r="G56" s="42">
        <v>396</v>
      </c>
      <c r="H56" s="42">
        <v>0</v>
      </c>
      <c r="I56" s="42">
        <v>0</v>
      </c>
      <c r="J56" s="42">
        <v>0</v>
      </c>
      <c r="K56" s="42">
        <v>0</v>
      </c>
      <c r="L56" s="42">
        <v>209</v>
      </c>
      <c r="M56" s="42">
        <v>868</v>
      </c>
      <c r="N56" s="42">
        <v>98</v>
      </c>
      <c r="O56" s="42">
        <v>829</v>
      </c>
      <c r="P56" s="42">
        <v>151</v>
      </c>
      <c r="Q56" s="58">
        <v>1746.62</v>
      </c>
      <c r="R56" s="42">
        <v>1200</v>
      </c>
      <c r="S56" s="21">
        <v>0</v>
      </c>
      <c r="T56" s="42">
        <v>0</v>
      </c>
      <c r="U56" s="42">
        <v>0</v>
      </c>
      <c r="V56" s="42">
        <v>546.62</v>
      </c>
      <c r="W56" s="42">
        <v>0</v>
      </c>
      <c r="X56" s="59">
        <v>1143</v>
      </c>
      <c r="Y56" s="21">
        <v>-18</v>
      </c>
      <c r="Z56" s="21">
        <v>265</v>
      </c>
      <c r="AA56" s="21">
        <v>896</v>
      </c>
    </row>
    <row r="57" s="6" customFormat="1" ht="20.25" customHeight="1" spans="1:27">
      <c r="A57" s="35" t="s">
        <v>130</v>
      </c>
      <c r="B57" s="43" t="s">
        <v>131</v>
      </c>
      <c r="C57" s="35"/>
      <c r="D57" s="37">
        <f t="shared" ref="D57" si="9">SUM(D58:D67)</f>
        <v>17783.74</v>
      </c>
      <c r="E57" s="37">
        <v>13426</v>
      </c>
      <c r="F57" s="37">
        <v>8157</v>
      </c>
      <c r="G57" s="37">
        <v>2360</v>
      </c>
      <c r="H57" s="37">
        <v>1008</v>
      </c>
      <c r="I57" s="37">
        <v>0</v>
      </c>
      <c r="J57" s="37">
        <v>284</v>
      </c>
      <c r="K57" s="37">
        <v>750</v>
      </c>
      <c r="L57" s="37">
        <v>389</v>
      </c>
      <c r="M57" s="37">
        <v>35</v>
      </c>
      <c r="N57" s="37">
        <v>216</v>
      </c>
      <c r="O57" s="37">
        <v>192</v>
      </c>
      <c r="P57" s="37">
        <v>35</v>
      </c>
      <c r="Q57" s="41">
        <v>3110.74</v>
      </c>
      <c r="R57" s="37">
        <v>450</v>
      </c>
      <c r="S57" s="37">
        <v>26</v>
      </c>
      <c r="T57" s="37">
        <v>105</v>
      </c>
      <c r="U57" s="37">
        <v>40</v>
      </c>
      <c r="V57" s="37">
        <v>2489.74</v>
      </c>
      <c r="W57" s="37">
        <v>0</v>
      </c>
      <c r="X57" s="56">
        <v>1247</v>
      </c>
      <c r="Y57" s="63">
        <v>-19</v>
      </c>
      <c r="Z57" s="63">
        <v>68</v>
      </c>
      <c r="AA57" s="63">
        <v>1198</v>
      </c>
    </row>
    <row r="58" s="3" customFormat="1" ht="20.25" customHeight="1" spans="1:27">
      <c r="A58" s="38"/>
      <c r="B58" s="38" t="s">
        <v>132</v>
      </c>
      <c r="C58" s="38" t="s">
        <v>84</v>
      </c>
      <c r="D58" s="33">
        <f t="shared" ref="D58:D67" si="10">SUM(E58,Q58,X58)</f>
        <v>507</v>
      </c>
      <c r="E58" s="32">
        <v>28</v>
      </c>
      <c r="F58" s="39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28</v>
      </c>
      <c r="O58" s="21">
        <v>0</v>
      </c>
      <c r="P58" s="21">
        <v>0</v>
      </c>
      <c r="Q58" s="57">
        <v>66</v>
      </c>
      <c r="R58" s="21">
        <v>0</v>
      </c>
      <c r="S58" s="21">
        <v>26</v>
      </c>
      <c r="T58" s="21">
        <v>0</v>
      </c>
      <c r="U58" s="21">
        <v>40</v>
      </c>
      <c r="V58" s="21">
        <v>0</v>
      </c>
      <c r="W58" s="21">
        <v>0</v>
      </c>
      <c r="X58" s="57">
        <v>413</v>
      </c>
      <c r="Y58" s="21">
        <v>-19</v>
      </c>
      <c r="Z58" s="21">
        <v>0</v>
      </c>
      <c r="AA58" s="21">
        <v>432</v>
      </c>
    </row>
    <row r="59" s="3" customFormat="1" ht="20.25" customHeight="1" spans="1:27">
      <c r="A59" s="38">
        <v>33</v>
      </c>
      <c r="B59" s="38" t="s">
        <v>133</v>
      </c>
      <c r="C59" s="38" t="s">
        <v>86</v>
      </c>
      <c r="D59" s="33">
        <f t="shared" si="10"/>
        <v>698</v>
      </c>
      <c r="E59" s="32">
        <v>600</v>
      </c>
      <c r="F59" s="39">
        <v>355</v>
      </c>
      <c r="G59" s="21">
        <v>104</v>
      </c>
      <c r="H59" s="21">
        <v>0</v>
      </c>
      <c r="I59" s="21">
        <v>0</v>
      </c>
      <c r="J59" s="21">
        <v>0</v>
      </c>
      <c r="K59" s="21">
        <v>0</v>
      </c>
      <c r="L59" s="21">
        <v>93</v>
      </c>
      <c r="M59" s="21">
        <v>10</v>
      </c>
      <c r="N59" s="21">
        <v>38</v>
      </c>
      <c r="O59" s="21">
        <v>0</v>
      </c>
      <c r="P59" s="21">
        <v>0</v>
      </c>
      <c r="Q59" s="57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57">
        <v>98</v>
      </c>
      <c r="Y59" s="21">
        <v>0</v>
      </c>
      <c r="Z59" s="21">
        <v>6</v>
      </c>
      <c r="AA59" s="21">
        <v>92</v>
      </c>
    </row>
    <row r="60" s="3" customFormat="1" ht="20.25" customHeight="1" spans="1:27">
      <c r="A60" s="38">
        <v>34</v>
      </c>
      <c r="B60" s="38" t="s">
        <v>134</v>
      </c>
      <c r="C60" s="38" t="s">
        <v>86</v>
      </c>
      <c r="D60" s="33">
        <f t="shared" si="10"/>
        <v>1012</v>
      </c>
      <c r="E60" s="32">
        <v>651</v>
      </c>
      <c r="F60" s="39">
        <v>330</v>
      </c>
      <c r="G60" s="21">
        <v>179</v>
      </c>
      <c r="H60" s="21">
        <v>0</v>
      </c>
      <c r="I60" s="21">
        <v>0</v>
      </c>
      <c r="J60" s="21">
        <v>0</v>
      </c>
      <c r="K60" s="21">
        <v>0</v>
      </c>
      <c r="L60" s="21">
        <v>104</v>
      </c>
      <c r="M60" s="21">
        <v>0</v>
      </c>
      <c r="N60" s="21">
        <v>38</v>
      </c>
      <c r="O60" s="21">
        <v>0</v>
      </c>
      <c r="P60" s="21">
        <v>0</v>
      </c>
      <c r="Q60" s="57">
        <v>255</v>
      </c>
      <c r="R60" s="21">
        <v>150</v>
      </c>
      <c r="S60" s="21">
        <v>0</v>
      </c>
      <c r="T60" s="21">
        <v>105</v>
      </c>
      <c r="U60" s="21">
        <v>0</v>
      </c>
      <c r="V60" s="21">
        <v>0</v>
      </c>
      <c r="W60" s="21">
        <v>0</v>
      </c>
      <c r="X60" s="57">
        <v>106</v>
      </c>
      <c r="Y60" s="21">
        <v>0</v>
      </c>
      <c r="Z60" s="21">
        <v>9</v>
      </c>
      <c r="AA60" s="21">
        <v>97</v>
      </c>
    </row>
    <row r="61" s="3" customFormat="1" ht="20.25" customHeight="1" spans="1:27">
      <c r="A61" s="38">
        <v>35</v>
      </c>
      <c r="B61" s="38" t="s">
        <v>135</v>
      </c>
      <c r="C61" s="38" t="s">
        <v>86</v>
      </c>
      <c r="D61" s="33">
        <f t="shared" si="10"/>
        <v>894</v>
      </c>
      <c r="E61" s="32">
        <v>630</v>
      </c>
      <c r="F61" s="39">
        <v>417</v>
      </c>
      <c r="G61" s="21">
        <v>150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28</v>
      </c>
      <c r="O61" s="21">
        <v>0</v>
      </c>
      <c r="P61" s="21">
        <v>35</v>
      </c>
      <c r="Q61" s="57">
        <v>150</v>
      </c>
      <c r="R61" s="21">
        <v>150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57">
        <v>114</v>
      </c>
      <c r="Y61" s="21">
        <v>0</v>
      </c>
      <c r="Z61" s="21">
        <v>6</v>
      </c>
      <c r="AA61" s="21">
        <v>108</v>
      </c>
    </row>
    <row r="62" s="3" customFormat="1" ht="20.25" customHeight="1" spans="1:27">
      <c r="A62" s="38">
        <v>36</v>
      </c>
      <c r="B62" s="38" t="s">
        <v>136</v>
      </c>
      <c r="C62" s="38" t="s">
        <v>86</v>
      </c>
      <c r="D62" s="33">
        <f t="shared" si="10"/>
        <v>862.17</v>
      </c>
      <c r="E62" s="32">
        <v>589</v>
      </c>
      <c r="F62" s="39">
        <v>471</v>
      </c>
      <c r="G62" s="21">
        <v>90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28</v>
      </c>
      <c r="O62" s="21">
        <v>0</v>
      </c>
      <c r="P62" s="21">
        <v>0</v>
      </c>
      <c r="Q62" s="57">
        <v>220.17</v>
      </c>
      <c r="R62" s="21">
        <v>150</v>
      </c>
      <c r="S62" s="21">
        <v>0</v>
      </c>
      <c r="T62" s="21">
        <v>0</v>
      </c>
      <c r="U62" s="21">
        <v>0</v>
      </c>
      <c r="V62" s="21">
        <v>70.17</v>
      </c>
      <c r="W62" s="21">
        <v>0</v>
      </c>
      <c r="X62" s="57">
        <v>53</v>
      </c>
      <c r="Y62" s="21">
        <v>0</v>
      </c>
      <c r="Z62" s="21">
        <v>5</v>
      </c>
      <c r="AA62" s="21">
        <v>48</v>
      </c>
    </row>
    <row r="63" s="3" customFormat="1" ht="20.25" customHeight="1" spans="1:27">
      <c r="A63" s="38">
        <v>37</v>
      </c>
      <c r="B63" s="38" t="s">
        <v>137</v>
      </c>
      <c r="C63" s="38" t="s">
        <v>86</v>
      </c>
      <c r="D63" s="33">
        <f t="shared" si="10"/>
        <v>1430.91</v>
      </c>
      <c r="E63" s="32">
        <v>1154</v>
      </c>
      <c r="F63" s="39">
        <v>874</v>
      </c>
      <c r="G63" s="21">
        <v>157</v>
      </c>
      <c r="H63" s="21">
        <v>0</v>
      </c>
      <c r="I63" s="21">
        <v>0</v>
      </c>
      <c r="J63" s="21">
        <v>0</v>
      </c>
      <c r="K63" s="21">
        <v>0</v>
      </c>
      <c r="L63" s="21">
        <v>95</v>
      </c>
      <c r="M63" s="21">
        <v>0</v>
      </c>
      <c r="N63" s="21">
        <v>28</v>
      </c>
      <c r="O63" s="21">
        <v>0</v>
      </c>
      <c r="P63" s="21">
        <v>0</v>
      </c>
      <c r="Q63" s="57">
        <v>204.91</v>
      </c>
      <c r="R63" s="21">
        <v>0</v>
      </c>
      <c r="S63" s="21">
        <v>0</v>
      </c>
      <c r="T63" s="21">
        <v>0</v>
      </c>
      <c r="U63" s="21">
        <v>0</v>
      </c>
      <c r="V63" s="21">
        <v>204.91</v>
      </c>
      <c r="W63" s="21">
        <v>0</v>
      </c>
      <c r="X63" s="57">
        <v>72</v>
      </c>
      <c r="Y63" s="21">
        <v>0</v>
      </c>
      <c r="Z63" s="21">
        <v>7</v>
      </c>
      <c r="AA63" s="21">
        <v>65</v>
      </c>
    </row>
    <row r="64" s="3" customFormat="1" ht="20.25" customHeight="1" spans="1:27">
      <c r="A64" s="38">
        <v>38</v>
      </c>
      <c r="B64" s="38" t="s">
        <v>138</v>
      </c>
      <c r="C64" s="38" t="s">
        <v>86</v>
      </c>
      <c r="D64" s="33">
        <f t="shared" si="10"/>
        <v>1699.31</v>
      </c>
      <c r="E64" s="32">
        <v>1398</v>
      </c>
      <c r="F64" s="39">
        <v>996</v>
      </c>
      <c r="G64" s="21">
        <v>295</v>
      </c>
      <c r="H64" s="21">
        <v>0</v>
      </c>
      <c r="I64" s="21">
        <v>0</v>
      </c>
      <c r="J64" s="21">
        <v>0</v>
      </c>
      <c r="K64" s="21">
        <v>0</v>
      </c>
      <c r="L64" s="21">
        <v>97</v>
      </c>
      <c r="M64" s="21">
        <v>10</v>
      </c>
      <c r="N64" s="21">
        <v>0</v>
      </c>
      <c r="O64" s="21">
        <v>0</v>
      </c>
      <c r="P64" s="21">
        <v>0</v>
      </c>
      <c r="Q64" s="57">
        <v>161.31</v>
      </c>
      <c r="R64" s="21">
        <v>0</v>
      </c>
      <c r="S64" s="21">
        <v>0</v>
      </c>
      <c r="T64" s="21">
        <v>0</v>
      </c>
      <c r="U64" s="21">
        <v>0</v>
      </c>
      <c r="V64" s="21">
        <v>161.31</v>
      </c>
      <c r="W64" s="21">
        <v>0</v>
      </c>
      <c r="X64" s="57">
        <v>140</v>
      </c>
      <c r="Y64" s="21">
        <v>0</v>
      </c>
      <c r="Z64" s="21">
        <v>13</v>
      </c>
      <c r="AA64" s="21">
        <v>127</v>
      </c>
    </row>
    <row r="65" s="3" customFormat="1" ht="20.25" customHeight="1" spans="1:27">
      <c r="A65" s="38">
        <v>39</v>
      </c>
      <c r="B65" s="38" t="s">
        <v>139</v>
      </c>
      <c r="C65" s="38" t="s">
        <v>86</v>
      </c>
      <c r="D65" s="33">
        <f t="shared" si="10"/>
        <v>1501.18</v>
      </c>
      <c r="E65" s="32">
        <v>982</v>
      </c>
      <c r="F65" s="39">
        <v>920</v>
      </c>
      <c r="G65" s="21">
        <v>52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10</v>
      </c>
      <c r="N65" s="21">
        <v>0</v>
      </c>
      <c r="O65" s="21">
        <v>0</v>
      </c>
      <c r="P65" s="21">
        <v>0</v>
      </c>
      <c r="Q65" s="57">
        <v>435.18</v>
      </c>
      <c r="R65" s="21">
        <v>0</v>
      </c>
      <c r="S65" s="21">
        <v>0</v>
      </c>
      <c r="T65" s="21">
        <v>0</v>
      </c>
      <c r="U65" s="21">
        <v>0</v>
      </c>
      <c r="V65" s="21">
        <v>435.18</v>
      </c>
      <c r="W65" s="21">
        <v>0</v>
      </c>
      <c r="X65" s="57">
        <v>84</v>
      </c>
      <c r="Y65" s="21">
        <v>0</v>
      </c>
      <c r="Z65" s="21">
        <v>8</v>
      </c>
      <c r="AA65" s="21">
        <v>76</v>
      </c>
    </row>
    <row r="66" s="3" customFormat="1" ht="20.25" customHeight="1" spans="1:27">
      <c r="A66" s="38">
        <v>40</v>
      </c>
      <c r="B66" s="38" t="s">
        <v>140</v>
      </c>
      <c r="C66" s="38" t="s">
        <v>86</v>
      </c>
      <c r="D66" s="33">
        <f t="shared" si="10"/>
        <v>6438.35</v>
      </c>
      <c r="E66" s="32">
        <v>5314.35</v>
      </c>
      <c r="F66" s="39">
        <v>2409</v>
      </c>
      <c r="G66" s="21">
        <v>1333</v>
      </c>
      <c r="H66" s="21">
        <v>505.35</v>
      </c>
      <c r="I66" s="21">
        <v>0</v>
      </c>
      <c r="J66" s="21">
        <v>284</v>
      </c>
      <c r="K66" s="21">
        <v>750</v>
      </c>
      <c r="L66" s="21">
        <v>0</v>
      </c>
      <c r="M66" s="21">
        <v>5</v>
      </c>
      <c r="N66" s="21">
        <v>28</v>
      </c>
      <c r="O66" s="21">
        <v>0</v>
      </c>
      <c r="P66" s="21">
        <v>0</v>
      </c>
      <c r="Q66" s="57">
        <v>1036</v>
      </c>
      <c r="R66" s="21">
        <v>0</v>
      </c>
      <c r="S66" s="21">
        <v>0</v>
      </c>
      <c r="T66" s="21">
        <v>0</v>
      </c>
      <c r="U66" s="21">
        <v>0</v>
      </c>
      <c r="V66" s="21">
        <v>1036</v>
      </c>
      <c r="W66" s="21">
        <v>0</v>
      </c>
      <c r="X66" s="57">
        <v>88</v>
      </c>
      <c r="Y66" s="21">
        <v>0</v>
      </c>
      <c r="Z66" s="21">
        <v>9</v>
      </c>
      <c r="AA66" s="21">
        <v>79</v>
      </c>
    </row>
    <row r="67" s="3" customFormat="1" ht="20.25" customHeight="1" spans="1:27">
      <c r="A67" s="38">
        <v>41</v>
      </c>
      <c r="B67" s="38" t="s">
        <v>141</v>
      </c>
      <c r="C67" s="38" t="s">
        <v>86</v>
      </c>
      <c r="D67" s="33">
        <f t="shared" si="10"/>
        <v>2740.82</v>
      </c>
      <c r="E67" s="32">
        <v>2079.65</v>
      </c>
      <c r="F67" s="39">
        <v>1385</v>
      </c>
      <c r="G67" s="21">
        <v>0</v>
      </c>
      <c r="H67" s="21">
        <v>502.65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192</v>
      </c>
      <c r="P67" s="21">
        <v>0</v>
      </c>
      <c r="Q67" s="57">
        <v>582.17</v>
      </c>
      <c r="R67" s="21">
        <v>0</v>
      </c>
      <c r="S67" s="21">
        <v>0</v>
      </c>
      <c r="T67" s="21">
        <v>0</v>
      </c>
      <c r="U67" s="21">
        <v>0</v>
      </c>
      <c r="V67" s="21">
        <v>582.17</v>
      </c>
      <c r="W67" s="21">
        <v>0</v>
      </c>
      <c r="X67" s="57">
        <v>79</v>
      </c>
      <c r="Y67" s="21">
        <v>0</v>
      </c>
      <c r="Z67" s="21">
        <v>5</v>
      </c>
      <c r="AA67" s="21">
        <v>74</v>
      </c>
    </row>
    <row r="68" s="6" customFormat="1" ht="20.25" customHeight="1" spans="1:27">
      <c r="A68" s="35" t="s">
        <v>142</v>
      </c>
      <c r="B68" s="43" t="s">
        <v>143</v>
      </c>
      <c r="C68" s="35"/>
      <c r="D68" s="37">
        <f t="shared" ref="D68" si="11">SUM(D69:D82)</f>
        <v>52339.11</v>
      </c>
      <c r="E68" s="37">
        <v>42875.47</v>
      </c>
      <c r="F68" s="37">
        <v>30759</v>
      </c>
      <c r="G68" s="37">
        <v>5909</v>
      </c>
      <c r="H68" s="37">
        <v>1540.47</v>
      </c>
      <c r="I68" s="37">
        <v>200</v>
      </c>
      <c r="J68" s="37">
        <v>286</v>
      </c>
      <c r="K68" s="37">
        <v>1250</v>
      </c>
      <c r="L68" s="37">
        <v>1182</v>
      </c>
      <c r="M68" s="37">
        <v>387</v>
      </c>
      <c r="N68" s="37">
        <v>635</v>
      </c>
      <c r="O68" s="37">
        <v>0</v>
      </c>
      <c r="P68" s="37">
        <v>727</v>
      </c>
      <c r="Q68" s="41">
        <v>6769.64</v>
      </c>
      <c r="R68" s="37">
        <v>150</v>
      </c>
      <c r="S68" s="37">
        <v>318</v>
      </c>
      <c r="T68" s="37">
        <v>460</v>
      </c>
      <c r="U68" s="37">
        <v>76</v>
      </c>
      <c r="V68" s="37">
        <v>5065.64</v>
      </c>
      <c r="W68" s="37">
        <v>700</v>
      </c>
      <c r="X68" s="56">
        <v>2694</v>
      </c>
      <c r="Y68" s="63">
        <v>-58</v>
      </c>
      <c r="Z68" s="63">
        <v>174</v>
      </c>
      <c r="AA68" s="63">
        <v>2578</v>
      </c>
    </row>
    <row r="69" s="3" customFormat="1" ht="20.25" customHeight="1" spans="1:27">
      <c r="A69" s="38"/>
      <c r="B69" s="38" t="s">
        <v>144</v>
      </c>
      <c r="C69" s="38" t="s">
        <v>84</v>
      </c>
      <c r="D69" s="33">
        <f t="shared" ref="D69:D82" si="12">SUM(E69,Q69,X69)</f>
        <v>1329</v>
      </c>
      <c r="E69" s="32">
        <v>28</v>
      </c>
      <c r="F69" s="39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28</v>
      </c>
      <c r="O69" s="21">
        <v>0</v>
      </c>
      <c r="P69" s="21">
        <v>0</v>
      </c>
      <c r="Q69" s="57">
        <v>91</v>
      </c>
      <c r="R69" s="21">
        <v>0</v>
      </c>
      <c r="S69" s="21">
        <v>51</v>
      </c>
      <c r="T69" s="21">
        <v>40</v>
      </c>
      <c r="U69" s="21">
        <v>0</v>
      </c>
      <c r="V69" s="21">
        <v>0</v>
      </c>
      <c r="W69" s="21">
        <v>0</v>
      </c>
      <c r="X69" s="57">
        <v>1210</v>
      </c>
      <c r="Y69" s="21">
        <v>-58</v>
      </c>
      <c r="Z69" s="21">
        <v>0</v>
      </c>
      <c r="AA69" s="21">
        <v>1268</v>
      </c>
    </row>
    <row r="70" s="3" customFormat="1" ht="20.25" customHeight="1" spans="1:27">
      <c r="A70" s="38">
        <v>42</v>
      </c>
      <c r="B70" s="38" t="s">
        <v>145</v>
      </c>
      <c r="C70" s="38" t="s">
        <v>86</v>
      </c>
      <c r="D70" s="33">
        <f t="shared" si="12"/>
        <v>2054.65</v>
      </c>
      <c r="E70" s="32">
        <v>1800.4</v>
      </c>
      <c r="F70" s="39">
        <v>1156</v>
      </c>
      <c r="G70" s="21">
        <v>464</v>
      </c>
      <c r="H70" s="21">
        <v>180.4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57">
        <v>178.25</v>
      </c>
      <c r="R70" s="21">
        <v>0</v>
      </c>
      <c r="S70" s="21">
        <v>0</v>
      </c>
      <c r="T70" s="21">
        <v>0</v>
      </c>
      <c r="U70" s="21">
        <v>0</v>
      </c>
      <c r="V70" s="21">
        <v>178.25</v>
      </c>
      <c r="W70" s="21">
        <v>0</v>
      </c>
      <c r="X70" s="57">
        <v>76</v>
      </c>
      <c r="Y70" s="21">
        <v>0</v>
      </c>
      <c r="Z70" s="21">
        <v>6</v>
      </c>
      <c r="AA70" s="21">
        <v>70</v>
      </c>
    </row>
    <row r="71" s="3" customFormat="1" ht="20.25" customHeight="1" spans="1:27">
      <c r="A71" s="38">
        <v>43</v>
      </c>
      <c r="B71" s="38" t="s">
        <v>146</v>
      </c>
      <c r="C71" s="38" t="s">
        <v>86</v>
      </c>
      <c r="D71" s="33">
        <f t="shared" si="12"/>
        <v>4067.84</v>
      </c>
      <c r="E71" s="32">
        <v>3407</v>
      </c>
      <c r="F71" s="39">
        <v>3076</v>
      </c>
      <c r="G71" s="21">
        <v>174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53</v>
      </c>
      <c r="O71" s="21">
        <v>0</v>
      </c>
      <c r="P71" s="21">
        <v>104</v>
      </c>
      <c r="Q71" s="57">
        <v>495.84</v>
      </c>
      <c r="R71" s="21">
        <v>0</v>
      </c>
      <c r="S71" s="21">
        <v>0</v>
      </c>
      <c r="T71" s="21">
        <v>0</v>
      </c>
      <c r="U71" s="21">
        <v>0</v>
      </c>
      <c r="V71" s="21">
        <v>295.84</v>
      </c>
      <c r="W71" s="21">
        <v>200</v>
      </c>
      <c r="X71" s="57">
        <v>165</v>
      </c>
      <c r="Y71" s="21">
        <v>0</v>
      </c>
      <c r="Z71" s="21">
        <v>35</v>
      </c>
      <c r="AA71" s="21">
        <v>130</v>
      </c>
    </row>
    <row r="72" s="3" customFormat="1" ht="20.25" customHeight="1" spans="1:27">
      <c r="A72" s="38">
        <v>44</v>
      </c>
      <c r="B72" s="38" t="s">
        <v>147</v>
      </c>
      <c r="C72" s="38" t="s">
        <v>86</v>
      </c>
      <c r="D72" s="33">
        <f t="shared" si="12"/>
        <v>4639.45</v>
      </c>
      <c r="E72" s="32">
        <v>3972.92</v>
      </c>
      <c r="F72" s="39">
        <v>3199</v>
      </c>
      <c r="G72" s="21">
        <v>562</v>
      </c>
      <c r="H72" s="21">
        <v>74.92</v>
      </c>
      <c r="I72" s="21">
        <v>0</v>
      </c>
      <c r="J72" s="21">
        <v>0</v>
      </c>
      <c r="K72" s="21">
        <v>0</v>
      </c>
      <c r="L72" s="21">
        <v>109</v>
      </c>
      <c r="M72" s="21">
        <v>0</v>
      </c>
      <c r="N72" s="21">
        <v>28</v>
      </c>
      <c r="O72" s="21">
        <v>0</v>
      </c>
      <c r="P72" s="21">
        <v>0</v>
      </c>
      <c r="Q72" s="57">
        <v>538.53</v>
      </c>
      <c r="R72" s="21">
        <v>0</v>
      </c>
      <c r="S72" s="21">
        <v>0</v>
      </c>
      <c r="T72" s="21">
        <v>210</v>
      </c>
      <c r="U72" s="21">
        <v>0</v>
      </c>
      <c r="V72" s="21">
        <v>328.53</v>
      </c>
      <c r="W72" s="21">
        <v>0</v>
      </c>
      <c r="X72" s="57">
        <v>128</v>
      </c>
      <c r="Y72" s="21">
        <v>0</v>
      </c>
      <c r="Z72" s="21">
        <v>9</v>
      </c>
      <c r="AA72" s="21">
        <v>119</v>
      </c>
    </row>
    <row r="73" s="3" customFormat="1" ht="20.25" customHeight="1" spans="1:27">
      <c r="A73" s="38">
        <v>45</v>
      </c>
      <c r="B73" s="38" t="s">
        <v>148</v>
      </c>
      <c r="C73" s="38" t="s">
        <v>86</v>
      </c>
      <c r="D73" s="33">
        <f t="shared" si="12"/>
        <v>6285.65</v>
      </c>
      <c r="E73" s="32">
        <v>5191.75</v>
      </c>
      <c r="F73" s="39">
        <v>3424</v>
      </c>
      <c r="G73" s="21">
        <v>942</v>
      </c>
      <c r="H73" s="21">
        <v>76.75</v>
      </c>
      <c r="I73" s="21">
        <v>100</v>
      </c>
      <c r="J73" s="21">
        <v>0</v>
      </c>
      <c r="K73" s="21">
        <v>500</v>
      </c>
      <c r="L73" s="21">
        <v>139</v>
      </c>
      <c r="M73" s="21">
        <v>10</v>
      </c>
      <c r="N73" s="21">
        <v>0</v>
      </c>
      <c r="O73" s="21">
        <v>0</v>
      </c>
      <c r="P73" s="21">
        <v>0</v>
      </c>
      <c r="Q73" s="57">
        <v>949.9</v>
      </c>
      <c r="R73" s="21">
        <v>0</v>
      </c>
      <c r="S73" s="21">
        <v>0</v>
      </c>
      <c r="T73" s="21">
        <v>210</v>
      </c>
      <c r="U73" s="21">
        <v>0</v>
      </c>
      <c r="V73" s="21">
        <v>739.9</v>
      </c>
      <c r="W73" s="21">
        <v>0</v>
      </c>
      <c r="X73" s="57">
        <v>144</v>
      </c>
      <c r="Y73" s="21">
        <v>0</v>
      </c>
      <c r="Z73" s="21">
        <v>9</v>
      </c>
      <c r="AA73" s="21">
        <v>135</v>
      </c>
    </row>
    <row r="74" s="3" customFormat="1" ht="20.25" customHeight="1" spans="1:27">
      <c r="A74" s="38">
        <v>46</v>
      </c>
      <c r="B74" s="38" t="s">
        <v>149</v>
      </c>
      <c r="C74" s="38" t="s">
        <v>98</v>
      </c>
      <c r="D74" s="33">
        <f t="shared" si="12"/>
        <v>4210.06</v>
      </c>
      <c r="E74" s="32">
        <v>3195.05</v>
      </c>
      <c r="F74" s="39">
        <v>2115</v>
      </c>
      <c r="G74" s="21">
        <v>414</v>
      </c>
      <c r="H74" s="21">
        <v>244.05</v>
      </c>
      <c r="I74" s="21">
        <v>0</v>
      </c>
      <c r="J74" s="21">
        <v>0</v>
      </c>
      <c r="K74" s="21">
        <v>0</v>
      </c>
      <c r="L74" s="21">
        <v>159</v>
      </c>
      <c r="M74" s="21">
        <v>55</v>
      </c>
      <c r="N74" s="21">
        <v>73</v>
      </c>
      <c r="O74" s="21">
        <v>0</v>
      </c>
      <c r="P74" s="21">
        <v>135</v>
      </c>
      <c r="Q74" s="57">
        <v>908.01</v>
      </c>
      <c r="R74" s="21">
        <v>150</v>
      </c>
      <c r="S74" s="21">
        <v>0</v>
      </c>
      <c r="T74" s="21">
        <v>0</v>
      </c>
      <c r="U74" s="21">
        <v>22</v>
      </c>
      <c r="V74" s="21">
        <v>436.01</v>
      </c>
      <c r="W74" s="21">
        <v>300</v>
      </c>
      <c r="X74" s="57">
        <v>107</v>
      </c>
      <c r="Y74" s="21">
        <v>0</v>
      </c>
      <c r="Z74" s="21">
        <v>9</v>
      </c>
      <c r="AA74" s="21">
        <v>98</v>
      </c>
    </row>
    <row r="75" s="3" customFormat="1" ht="20.25" customHeight="1" spans="1:27">
      <c r="A75" s="38">
        <v>47</v>
      </c>
      <c r="B75" s="38" t="s">
        <v>150</v>
      </c>
      <c r="C75" s="38" t="s">
        <v>86</v>
      </c>
      <c r="D75" s="33">
        <f t="shared" si="12"/>
        <v>7897.29</v>
      </c>
      <c r="E75" s="32">
        <v>6899</v>
      </c>
      <c r="F75" s="39">
        <v>3961</v>
      </c>
      <c r="G75" s="21">
        <v>1923</v>
      </c>
      <c r="H75" s="21">
        <v>0</v>
      </c>
      <c r="I75" s="21">
        <v>0</v>
      </c>
      <c r="J75" s="21">
        <v>0</v>
      </c>
      <c r="K75" s="21">
        <v>750</v>
      </c>
      <c r="L75" s="21">
        <v>0</v>
      </c>
      <c r="M75" s="21">
        <v>5</v>
      </c>
      <c r="N75" s="21">
        <v>0</v>
      </c>
      <c r="O75" s="21">
        <v>0</v>
      </c>
      <c r="P75" s="21">
        <v>260</v>
      </c>
      <c r="Q75" s="57">
        <v>752.29</v>
      </c>
      <c r="R75" s="21">
        <v>0</v>
      </c>
      <c r="S75" s="21">
        <v>0</v>
      </c>
      <c r="T75" s="21">
        <v>0</v>
      </c>
      <c r="U75" s="21">
        <v>0</v>
      </c>
      <c r="V75" s="21">
        <v>752.29</v>
      </c>
      <c r="W75" s="21">
        <v>0</v>
      </c>
      <c r="X75" s="57">
        <v>246</v>
      </c>
      <c r="Y75" s="21">
        <v>0</v>
      </c>
      <c r="Z75" s="21">
        <v>36</v>
      </c>
      <c r="AA75" s="21">
        <v>210</v>
      </c>
    </row>
    <row r="76" s="3" customFormat="1" ht="20.25" customHeight="1" spans="1:27">
      <c r="A76" s="38">
        <v>48</v>
      </c>
      <c r="B76" s="38" t="s">
        <v>151</v>
      </c>
      <c r="C76" s="38" t="s">
        <v>98</v>
      </c>
      <c r="D76" s="33">
        <f t="shared" si="12"/>
        <v>5559.4</v>
      </c>
      <c r="E76" s="32">
        <v>4799</v>
      </c>
      <c r="F76" s="39">
        <v>2803</v>
      </c>
      <c r="G76" s="21">
        <v>1160</v>
      </c>
      <c r="H76" s="21">
        <v>0</v>
      </c>
      <c r="I76" s="21">
        <v>0</v>
      </c>
      <c r="J76" s="21">
        <v>286</v>
      </c>
      <c r="K76" s="21">
        <v>0</v>
      </c>
      <c r="L76" s="21">
        <v>165</v>
      </c>
      <c r="M76" s="21">
        <v>82</v>
      </c>
      <c r="N76" s="21">
        <v>75</v>
      </c>
      <c r="O76" s="21">
        <v>0</v>
      </c>
      <c r="P76" s="21">
        <v>228</v>
      </c>
      <c r="Q76" s="57">
        <v>629.4</v>
      </c>
      <c r="R76" s="21">
        <v>0</v>
      </c>
      <c r="S76" s="21">
        <v>267</v>
      </c>
      <c r="T76" s="21">
        <v>0</v>
      </c>
      <c r="U76" s="21">
        <v>18</v>
      </c>
      <c r="V76" s="21">
        <v>344.4</v>
      </c>
      <c r="W76" s="21">
        <v>0</v>
      </c>
      <c r="X76" s="57">
        <v>131</v>
      </c>
      <c r="Y76" s="21">
        <v>0</v>
      </c>
      <c r="Z76" s="21">
        <v>14</v>
      </c>
      <c r="AA76" s="21">
        <v>117</v>
      </c>
    </row>
    <row r="77" s="3" customFormat="1" ht="20.25" customHeight="1" spans="1:27">
      <c r="A77" s="38">
        <v>49</v>
      </c>
      <c r="B77" s="38" t="s">
        <v>152</v>
      </c>
      <c r="C77" s="38" t="s">
        <v>98</v>
      </c>
      <c r="D77" s="33">
        <f t="shared" si="12"/>
        <v>2384.95</v>
      </c>
      <c r="E77" s="32">
        <v>2035</v>
      </c>
      <c r="F77" s="39">
        <v>1742</v>
      </c>
      <c r="G77" s="21">
        <v>70</v>
      </c>
      <c r="H77" s="21">
        <v>0</v>
      </c>
      <c r="I77" s="21">
        <v>0</v>
      </c>
      <c r="J77" s="21">
        <v>0</v>
      </c>
      <c r="K77" s="21">
        <v>0</v>
      </c>
      <c r="L77" s="21">
        <v>135</v>
      </c>
      <c r="M77" s="21">
        <v>10</v>
      </c>
      <c r="N77" s="21">
        <v>78</v>
      </c>
      <c r="O77" s="21">
        <v>0</v>
      </c>
      <c r="P77" s="21">
        <v>0</v>
      </c>
      <c r="Q77" s="57">
        <v>293.95</v>
      </c>
      <c r="R77" s="21">
        <v>0</v>
      </c>
      <c r="S77" s="21">
        <v>0</v>
      </c>
      <c r="T77" s="21">
        <v>0</v>
      </c>
      <c r="U77" s="21">
        <v>18</v>
      </c>
      <c r="V77" s="21">
        <v>275.95</v>
      </c>
      <c r="W77" s="21">
        <v>0</v>
      </c>
      <c r="X77" s="57">
        <v>56</v>
      </c>
      <c r="Y77" s="21">
        <v>0</v>
      </c>
      <c r="Z77" s="21">
        <v>7</v>
      </c>
      <c r="AA77" s="21">
        <v>49</v>
      </c>
    </row>
    <row r="78" s="3" customFormat="1" ht="20.25" customHeight="1" spans="1:27">
      <c r="A78" s="38">
        <v>50</v>
      </c>
      <c r="B78" s="38" t="s">
        <v>153</v>
      </c>
      <c r="C78" s="38" t="s">
        <v>86</v>
      </c>
      <c r="D78" s="33">
        <f t="shared" si="12"/>
        <v>685.4</v>
      </c>
      <c r="E78" s="32">
        <v>503</v>
      </c>
      <c r="F78" s="39">
        <v>387</v>
      </c>
      <c r="G78" s="21">
        <v>16</v>
      </c>
      <c r="H78" s="21">
        <v>0</v>
      </c>
      <c r="I78" s="21">
        <v>100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57">
        <v>121.4</v>
      </c>
      <c r="R78" s="21">
        <v>0</v>
      </c>
      <c r="S78" s="21">
        <v>0</v>
      </c>
      <c r="T78" s="21">
        <v>0</v>
      </c>
      <c r="U78" s="21">
        <v>0</v>
      </c>
      <c r="V78" s="21">
        <v>121.4</v>
      </c>
      <c r="W78" s="21">
        <v>0</v>
      </c>
      <c r="X78" s="57">
        <v>61</v>
      </c>
      <c r="Y78" s="21">
        <v>0</v>
      </c>
      <c r="Z78" s="21">
        <v>7</v>
      </c>
      <c r="AA78" s="21">
        <v>54</v>
      </c>
    </row>
    <row r="79" s="3" customFormat="1" ht="20.25" customHeight="1" spans="1:27">
      <c r="A79" s="38">
        <v>51</v>
      </c>
      <c r="B79" s="38" t="s">
        <v>154</v>
      </c>
      <c r="C79" s="38" t="s">
        <v>100</v>
      </c>
      <c r="D79" s="33">
        <f t="shared" si="12"/>
        <v>3703.74</v>
      </c>
      <c r="E79" s="32">
        <v>3028.1</v>
      </c>
      <c r="F79" s="39">
        <v>2354</v>
      </c>
      <c r="G79" s="21">
        <v>86</v>
      </c>
      <c r="H79" s="21">
        <v>389.1</v>
      </c>
      <c r="I79" s="21">
        <v>0</v>
      </c>
      <c r="J79" s="21">
        <v>0</v>
      </c>
      <c r="K79" s="21">
        <v>0</v>
      </c>
      <c r="L79" s="21">
        <v>114</v>
      </c>
      <c r="M79" s="21">
        <v>10</v>
      </c>
      <c r="N79" s="21">
        <v>75</v>
      </c>
      <c r="O79" s="21">
        <v>0</v>
      </c>
      <c r="P79" s="21">
        <v>0</v>
      </c>
      <c r="Q79" s="57">
        <v>565.64</v>
      </c>
      <c r="R79" s="21">
        <v>0</v>
      </c>
      <c r="S79" s="21">
        <v>0</v>
      </c>
      <c r="T79" s="21">
        <v>0</v>
      </c>
      <c r="U79" s="21">
        <v>18</v>
      </c>
      <c r="V79" s="21">
        <v>547.64</v>
      </c>
      <c r="W79" s="21">
        <v>0</v>
      </c>
      <c r="X79" s="57">
        <v>110</v>
      </c>
      <c r="Y79" s="21">
        <v>0</v>
      </c>
      <c r="Z79" s="21">
        <v>11</v>
      </c>
      <c r="AA79" s="21">
        <v>99</v>
      </c>
    </row>
    <row r="80" s="3" customFormat="1" ht="20.25" customHeight="1" spans="1:27">
      <c r="A80" s="38">
        <v>52</v>
      </c>
      <c r="B80" s="38" t="s">
        <v>155</v>
      </c>
      <c r="C80" s="38" t="s">
        <v>100</v>
      </c>
      <c r="D80" s="33">
        <f t="shared" si="12"/>
        <v>3834.28</v>
      </c>
      <c r="E80" s="32">
        <v>3443.1</v>
      </c>
      <c r="F80" s="39">
        <v>2744</v>
      </c>
      <c r="G80" s="21">
        <v>42</v>
      </c>
      <c r="H80" s="21">
        <v>329.1</v>
      </c>
      <c r="I80" s="21">
        <v>0</v>
      </c>
      <c r="J80" s="21">
        <v>0</v>
      </c>
      <c r="K80" s="21">
        <v>0</v>
      </c>
      <c r="L80" s="21">
        <v>117</v>
      </c>
      <c r="M80" s="21">
        <v>136</v>
      </c>
      <c r="N80" s="21">
        <v>75</v>
      </c>
      <c r="O80" s="21">
        <v>0</v>
      </c>
      <c r="P80" s="21">
        <v>0</v>
      </c>
      <c r="Q80" s="57">
        <v>289.18</v>
      </c>
      <c r="R80" s="21">
        <v>0</v>
      </c>
      <c r="S80" s="21">
        <v>0</v>
      </c>
      <c r="T80" s="21">
        <v>0</v>
      </c>
      <c r="U80" s="21">
        <v>0</v>
      </c>
      <c r="V80" s="21">
        <v>289.18</v>
      </c>
      <c r="W80" s="21">
        <v>0</v>
      </c>
      <c r="X80" s="57">
        <v>102</v>
      </c>
      <c r="Y80" s="21">
        <v>0</v>
      </c>
      <c r="Z80" s="21">
        <v>13</v>
      </c>
      <c r="AA80" s="21">
        <v>89</v>
      </c>
    </row>
    <row r="81" s="3" customFormat="1" ht="20.25" customHeight="1" spans="1:27">
      <c r="A81" s="38">
        <v>53</v>
      </c>
      <c r="B81" s="38" t="s">
        <v>156</v>
      </c>
      <c r="C81" s="38" t="s">
        <v>100</v>
      </c>
      <c r="D81" s="33">
        <f t="shared" si="12"/>
        <v>2864.31</v>
      </c>
      <c r="E81" s="32">
        <v>2352.85</v>
      </c>
      <c r="F81" s="39">
        <v>1842</v>
      </c>
      <c r="G81" s="21">
        <v>17</v>
      </c>
      <c r="H81" s="21">
        <v>221.85</v>
      </c>
      <c r="I81" s="21">
        <v>0</v>
      </c>
      <c r="J81" s="21">
        <v>0</v>
      </c>
      <c r="K81" s="21">
        <v>0</v>
      </c>
      <c r="L81" s="21">
        <v>128</v>
      </c>
      <c r="M81" s="21">
        <v>69</v>
      </c>
      <c r="N81" s="21">
        <v>75</v>
      </c>
      <c r="O81" s="21">
        <v>0</v>
      </c>
      <c r="P81" s="21">
        <v>0</v>
      </c>
      <c r="Q81" s="57">
        <v>438.46</v>
      </c>
      <c r="R81" s="21">
        <v>0</v>
      </c>
      <c r="S81" s="21">
        <v>0</v>
      </c>
      <c r="T81" s="21">
        <v>0</v>
      </c>
      <c r="U81" s="21">
        <v>0</v>
      </c>
      <c r="V81" s="21">
        <v>238.46</v>
      </c>
      <c r="W81" s="21">
        <v>200</v>
      </c>
      <c r="X81" s="57">
        <v>73</v>
      </c>
      <c r="Y81" s="21">
        <v>0</v>
      </c>
      <c r="Z81" s="21">
        <v>10</v>
      </c>
      <c r="AA81" s="21">
        <v>63</v>
      </c>
    </row>
    <row r="82" s="3" customFormat="1" ht="20.25" customHeight="1" spans="1:27">
      <c r="A82" s="38">
        <v>54</v>
      </c>
      <c r="B82" s="38" t="s">
        <v>157</v>
      </c>
      <c r="C82" s="38" t="s">
        <v>100</v>
      </c>
      <c r="D82" s="33">
        <f t="shared" si="12"/>
        <v>2823.09</v>
      </c>
      <c r="E82" s="32">
        <v>2220.3</v>
      </c>
      <c r="F82" s="39">
        <v>1956</v>
      </c>
      <c r="G82" s="21">
        <v>39</v>
      </c>
      <c r="H82" s="21">
        <v>24.3</v>
      </c>
      <c r="I82" s="21">
        <v>0</v>
      </c>
      <c r="J82" s="21">
        <v>0</v>
      </c>
      <c r="K82" s="21">
        <v>0</v>
      </c>
      <c r="L82" s="21">
        <v>116</v>
      </c>
      <c r="M82" s="21">
        <v>10</v>
      </c>
      <c r="N82" s="21">
        <v>75</v>
      </c>
      <c r="O82" s="21">
        <v>0</v>
      </c>
      <c r="P82" s="21">
        <v>0</v>
      </c>
      <c r="Q82" s="57">
        <v>517.79</v>
      </c>
      <c r="R82" s="21">
        <v>0</v>
      </c>
      <c r="S82" s="21">
        <v>0</v>
      </c>
      <c r="T82" s="21">
        <v>0</v>
      </c>
      <c r="U82" s="21">
        <v>0</v>
      </c>
      <c r="V82" s="21">
        <v>517.79</v>
      </c>
      <c r="W82" s="21">
        <v>0</v>
      </c>
      <c r="X82" s="57">
        <v>85</v>
      </c>
      <c r="Y82" s="21">
        <v>0</v>
      </c>
      <c r="Z82" s="21">
        <v>8</v>
      </c>
      <c r="AA82" s="21">
        <v>77</v>
      </c>
    </row>
    <row r="83" s="6" customFormat="1" ht="20.25" customHeight="1" spans="1:27">
      <c r="A83" s="35" t="s">
        <v>158</v>
      </c>
      <c r="B83" s="43" t="s">
        <v>159</v>
      </c>
      <c r="C83" s="35"/>
      <c r="D83" s="37">
        <f t="shared" ref="D83" si="13">SUM(D84:D92)</f>
        <v>51633.22</v>
      </c>
      <c r="E83" s="37">
        <v>43011.59</v>
      </c>
      <c r="F83" s="37">
        <v>34284</v>
      </c>
      <c r="G83" s="37">
        <v>1241</v>
      </c>
      <c r="H83" s="37">
        <v>2719.59</v>
      </c>
      <c r="I83" s="37">
        <v>100</v>
      </c>
      <c r="J83" s="37">
        <v>0</v>
      </c>
      <c r="K83" s="37">
        <v>0</v>
      </c>
      <c r="L83" s="37">
        <v>1081</v>
      </c>
      <c r="M83" s="37">
        <v>268</v>
      </c>
      <c r="N83" s="37">
        <v>628</v>
      </c>
      <c r="O83" s="37">
        <v>2104</v>
      </c>
      <c r="P83" s="37">
        <v>586</v>
      </c>
      <c r="Q83" s="41">
        <v>7039.63</v>
      </c>
      <c r="R83" s="37">
        <v>1800</v>
      </c>
      <c r="S83" s="37">
        <v>318</v>
      </c>
      <c r="T83" s="37">
        <v>1307</v>
      </c>
      <c r="U83" s="37">
        <v>152</v>
      </c>
      <c r="V83" s="37">
        <v>3012.63</v>
      </c>
      <c r="W83" s="37">
        <v>450</v>
      </c>
      <c r="X83" s="56">
        <v>1582</v>
      </c>
      <c r="Y83" s="63">
        <v>-36</v>
      </c>
      <c r="Z83" s="63">
        <v>88</v>
      </c>
      <c r="AA83" s="63">
        <v>1530</v>
      </c>
    </row>
    <row r="84" s="3" customFormat="1" ht="20.25" customHeight="1" spans="1:27">
      <c r="A84" s="38"/>
      <c r="B84" s="38" t="s">
        <v>160</v>
      </c>
      <c r="C84" s="38" t="s">
        <v>84</v>
      </c>
      <c r="D84" s="33">
        <f t="shared" ref="D84:D92" si="14">SUM(E84,Q84,X84)</f>
        <v>934</v>
      </c>
      <c r="E84" s="32">
        <v>28</v>
      </c>
      <c r="F84" s="39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28</v>
      </c>
      <c r="O84" s="21">
        <v>0</v>
      </c>
      <c r="P84" s="21">
        <v>0</v>
      </c>
      <c r="Q84" s="57">
        <v>131</v>
      </c>
      <c r="R84" s="21">
        <v>0</v>
      </c>
      <c r="S84" s="21">
        <v>51</v>
      </c>
      <c r="T84" s="21">
        <v>80</v>
      </c>
      <c r="U84" s="21">
        <v>0</v>
      </c>
      <c r="V84" s="21">
        <v>0</v>
      </c>
      <c r="W84" s="21">
        <v>0</v>
      </c>
      <c r="X84" s="57">
        <v>775</v>
      </c>
      <c r="Y84" s="21">
        <v>-36</v>
      </c>
      <c r="Z84" s="21">
        <v>0</v>
      </c>
      <c r="AA84" s="21">
        <v>811</v>
      </c>
    </row>
    <row r="85" s="3" customFormat="1" ht="20.25" customHeight="1" spans="1:27">
      <c r="A85" s="38">
        <v>55</v>
      </c>
      <c r="B85" s="38" t="s">
        <v>161</v>
      </c>
      <c r="C85" s="38" t="s">
        <v>98</v>
      </c>
      <c r="D85" s="33">
        <f t="shared" si="14"/>
        <v>5803.54</v>
      </c>
      <c r="E85" s="32">
        <v>4704.8</v>
      </c>
      <c r="F85" s="39">
        <v>3890</v>
      </c>
      <c r="G85" s="21">
        <v>182</v>
      </c>
      <c r="H85" s="21">
        <v>103.8</v>
      </c>
      <c r="I85" s="21">
        <v>0</v>
      </c>
      <c r="J85" s="21">
        <v>0</v>
      </c>
      <c r="K85" s="21">
        <v>0</v>
      </c>
      <c r="L85" s="21">
        <v>136</v>
      </c>
      <c r="M85" s="21">
        <v>10</v>
      </c>
      <c r="N85" s="21">
        <v>75</v>
      </c>
      <c r="O85" s="21">
        <v>308</v>
      </c>
      <c r="P85" s="21">
        <v>0</v>
      </c>
      <c r="Q85" s="57">
        <v>1010.74</v>
      </c>
      <c r="R85" s="21">
        <v>450</v>
      </c>
      <c r="S85" s="21">
        <v>267</v>
      </c>
      <c r="T85" s="21">
        <v>0</v>
      </c>
      <c r="U85" s="21">
        <v>18</v>
      </c>
      <c r="V85" s="21">
        <v>275.74</v>
      </c>
      <c r="W85" s="21">
        <v>0</v>
      </c>
      <c r="X85" s="57">
        <v>88</v>
      </c>
      <c r="Y85" s="21">
        <v>0</v>
      </c>
      <c r="Z85" s="21">
        <v>6</v>
      </c>
      <c r="AA85" s="21">
        <v>82</v>
      </c>
    </row>
    <row r="86" s="3" customFormat="1" ht="20.25" customHeight="1" spans="1:27">
      <c r="A86" s="38">
        <v>56</v>
      </c>
      <c r="B86" s="38" t="s">
        <v>162</v>
      </c>
      <c r="C86" s="38" t="s">
        <v>98</v>
      </c>
      <c r="D86" s="33">
        <f t="shared" si="14"/>
        <v>7851.77</v>
      </c>
      <c r="E86" s="32">
        <v>6501.15</v>
      </c>
      <c r="F86" s="39">
        <v>5113</v>
      </c>
      <c r="G86" s="21">
        <v>241</v>
      </c>
      <c r="H86" s="21">
        <v>12.15</v>
      </c>
      <c r="I86" s="21">
        <v>0</v>
      </c>
      <c r="J86" s="21">
        <v>0</v>
      </c>
      <c r="K86" s="21">
        <v>0</v>
      </c>
      <c r="L86" s="21">
        <v>138</v>
      </c>
      <c r="M86" s="21">
        <v>26</v>
      </c>
      <c r="N86" s="21">
        <v>75</v>
      </c>
      <c r="O86" s="21">
        <v>534</v>
      </c>
      <c r="P86" s="21">
        <v>362</v>
      </c>
      <c r="Q86" s="57">
        <v>1242.62</v>
      </c>
      <c r="R86" s="21">
        <v>450</v>
      </c>
      <c r="S86" s="21">
        <v>0</v>
      </c>
      <c r="T86" s="21">
        <v>0</v>
      </c>
      <c r="U86" s="21">
        <v>18</v>
      </c>
      <c r="V86" s="21">
        <v>324.62</v>
      </c>
      <c r="W86" s="21">
        <v>450</v>
      </c>
      <c r="X86" s="57">
        <v>108</v>
      </c>
      <c r="Y86" s="21">
        <v>0</v>
      </c>
      <c r="Z86" s="21">
        <v>5</v>
      </c>
      <c r="AA86" s="21">
        <v>103</v>
      </c>
    </row>
    <row r="87" s="3" customFormat="1" ht="20.25" customHeight="1" spans="1:27">
      <c r="A87" s="38">
        <v>57</v>
      </c>
      <c r="B87" s="38" t="s">
        <v>163</v>
      </c>
      <c r="C87" s="38" t="s">
        <v>98</v>
      </c>
      <c r="D87" s="33">
        <f t="shared" si="14"/>
        <v>3315.37</v>
      </c>
      <c r="E87" s="32">
        <v>3121.05</v>
      </c>
      <c r="F87" s="39">
        <v>2580</v>
      </c>
      <c r="G87" s="21">
        <v>63</v>
      </c>
      <c r="H87" s="21">
        <v>220.05</v>
      </c>
      <c r="I87" s="21">
        <v>0</v>
      </c>
      <c r="J87" s="21">
        <v>0</v>
      </c>
      <c r="K87" s="21">
        <v>0</v>
      </c>
      <c r="L87" s="21">
        <v>133</v>
      </c>
      <c r="M87" s="21">
        <v>50</v>
      </c>
      <c r="N87" s="21">
        <v>75</v>
      </c>
      <c r="O87" s="21">
        <v>0</v>
      </c>
      <c r="P87" s="21">
        <v>0</v>
      </c>
      <c r="Q87" s="57">
        <v>117.32</v>
      </c>
      <c r="R87" s="21">
        <v>0</v>
      </c>
      <c r="S87" s="21">
        <v>0</v>
      </c>
      <c r="T87" s="21">
        <v>0</v>
      </c>
      <c r="U87" s="21">
        <v>18</v>
      </c>
      <c r="V87" s="21">
        <v>99.32</v>
      </c>
      <c r="W87" s="21">
        <v>0</v>
      </c>
      <c r="X87" s="57">
        <v>77</v>
      </c>
      <c r="Y87" s="21">
        <v>0</v>
      </c>
      <c r="Z87" s="21">
        <v>13</v>
      </c>
      <c r="AA87" s="21">
        <v>64</v>
      </c>
    </row>
    <row r="88" s="3" customFormat="1" ht="20.25" customHeight="1" spans="1:27">
      <c r="A88" s="38">
        <v>58</v>
      </c>
      <c r="B88" s="38" t="s">
        <v>164</v>
      </c>
      <c r="C88" s="38" t="s">
        <v>98</v>
      </c>
      <c r="D88" s="33">
        <f t="shared" si="14"/>
        <v>3913.78</v>
      </c>
      <c r="E88" s="32">
        <v>3549.72</v>
      </c>
      <c r="F88" s="39">
        <v>2900</v>
      </c>
      <c r="G88" s="21">
        <v>23</v>
      </c>
      <c r="H88" s="21">
        <v>310.72</v>
      </c>
      <c r="I88" s="21">
        <v>0</v>
      </c>
      <c r="J88" s="21">
        <v>0</v>
      </c>
      <c r="K88" s="21">
        <v>0</v>
      </c>
      <c r="L88" s="21">
        <v>114</v>
      </c>
      <c r="M88" s="21">
        <v>23</v>
      </c>
      <c r="N88" s="21">
        <v>75</v>
      </c>
      <c r="O88" s="21">
        <v>0</v>
      </c>
      <c r="P88" s="21">
        <v>104</v>
      </c>
      <c r="Q88" s="57">
        <v>274.06</v>
      </c>
      <c r="R88" s="21">
        <v>0</v>
      </c>
      <c r="S88" s="21">
        <v>0</v>
      </c>
      <c r="T88" s="21">
        <v>0</v>
      </c>
      <c r="U88" s="21">
        <v>18</v>
      </c>
      <c r="V88" s="21">
        <v>256.06</v>
      </c>
      <c r="W88" s="21">
        <v>0</v>
      </c>
      <c r="X88" s="57">
        <v>90</v>
      </c>
      <c r="Y88" s="21">
        <v>0</v>
      </c>
      <c r="Z88" s="21">
        <v>9</v>
      </c>
      <c r="AA88" s="21">
        <v>81</v>
      </c>
    </row>
    <row r="89" s="3" customFormat="1" ht="20.25" customHeight="1" spans="1:27">
      <c r="A89" s="38">
        <v>59</v>
      </c>
      <c r="B89" s="38" t="s">
        <v>165</v>
      </c>
      <c r="C89" s="38" t="s">
        <v>100</v>
      </c>
      <c r="D89" s="33">
        <f t="shared" si="14"/>
        <v>5814.37</v>
      </c>
      <c r="E89" s="32">
        <v>4913.67</v>
      </c>
      <c r="F89" s="39">
        <v>3928</v>
      </c>
      <c r="G89" s="21">
        <v>217</v>
      </c>
      <c r="H89" s="21">
        <v>148.67</v>
      </c>
      <c r="I89" s="21">
        <v>0</v>
      </c>
      <c r="J89" s="21">
        <v>0</v>
      </c>
      <c r="K89" s="21">
        <v>0</v>
      </c>
      <c r="L89" s="21">
        <v>135</v>
      </c>
      <c r="M89" s="21">
        <v>46</v>
      </c>
      <c r="N89" s="21">
        <v>75</v>
      </c>
      <c r="O89" s="21">
        <v>364</v>
      </c>
      <c r="P89" s="21">
        <v>0</v>
      </c>
      <c r="Q89" s="57">
        <v>819.7</v>
      </c>
      <c r="R89" s="21">
        <v>450</v>
      </c>
      <c r="S89" s="21">
        <v>0</v>
      </c>
      <c r="T89" s="21">
        <v>0</v>
      </c>
      <c r="U89" s="21">
        <v>18</v>
      </c>
      <c r="V89" s="21">
        <v>351.7</v>
      </c>
      <c r="W89" s="21">
        <v>0</v>
      </c>
      <c r="X89" s="57">
        <v>81</v>
      </c>
      <c r="Y89" s="21">
        <v>0</v>
      </c>
      <c r="Z89" s="21">
        <v>7</v>
      </c>
      <c r="AA89" s="21">
        <v>74</v>
      </c>
    </row>
    <row r="90" s="3" customFormat="1" ht="20.25" customHeight="1" spans="1:27">
      <c r="A90" s="38">
        <v>60</v>
      </c>
      <c r="B90" s="38" t="s">
        <v>166</v>
      </c>
      <c r="C90" s="38" t="s">
        <v>98</v>
      </c>
      <c r="D90" s="33">
        <f t="shared" si="14"/>
        <v>8564.38</v>
      </c>
      <c r="E90" s="32">
        <v>6075</v>
      </c>
      <c r="F90" s="39">
        <v>4999</v>
      </c>
      <c r="G90" s="21">
        <v>266</v>
      </c>
      <c r="H90" s="21">
        <v>0</v>
      </c>
      <c r="I90" s="21">
        <v>0</v>
      </c>
      <c r="J90" s="21">
        <v>0</v>
      </c>
      <c r="K90" s="21">
        <v>0</v>
      </c>
      <c r="L90" s="21">
        <v>139</v>
      </c>
      <c r="M90" s="21">
        <v>62</v>
      </c>
      <c r="N90" s="21">
        <v>75</v>
      </c>
      <c r="O90" s="21">
        <v>534</v>
      </c>
      <c r="P90" s="21">
        <v>0</v>
      </c>
      <c r="Q90" s="57">
        <v>2395.38</v>
      </c>
      <c r="R90" s="21">
        <v>450</v>
      </c>
      <c r="S90" s="21">
        <v>0</v>
      </c>
      <c r="T90" s="21">
        <v>1227</v>
      </c>
      <c r="U90" s="21">
        <v>22</v>
      </c>
      <c r="V90" s="21">
        <v>696.38</v>
      </c>
      <c r="W90" s="21">
        <v>0</v>
      </c>
      <c r="X90" s="57">
        <v>94</v>
      </c>
      <c r="Y90" s="21">
        <v>0</v>
      </c>
      <c r="Z90" s="21">
        <v>21</v>
      </c>
      <c r="AA90" s="21">
        <v>73</v>
      </c>
    </row>
    <row r="91" s="3" customFormat="1" ht="20.25" customHeight="1" spans="1:27">
      <c r="A91" s="38">
        <v>61</v>
      </c>
      <c r="B91" s="38" t="s">
        <v>167</v>
      </c>
      <c r="C91" s="38" t="s">
        <v>100</v>
      </c>
      <c r="D91" s="33">
        <f t="shared" si="14"/>
        <v>10130.72</v>
      </c>
      <c r="E91" s="32">
        <v>9385.7</v>
      </c>
      <c r="F91" s="39">
        <v>7806</v>
      </c>
      <c r="G91" s="21">
        <v>222</v>
      </c>
      <c r="H91" s="21">
        <v>538.7</v>
      </c>
      <c r="I91" s="21">
        <v>100</v>
      </c>
      <c r="J91" s="21">
        <v>0</v>
      </c>
      <c r="K91" s="21">
        <v>0</v>
      </c>
      <c r="L91" s="21">
        <v>155</v>
      </c>
      <c r="M91" s="21">
        <v>5</v>
      </c>
      <c r="N91" s="21">
        <v>75</v>
      </c>
      <c r="O91" s="21">
        <v>364</v>
      </c>
      <c r="P91" s="21">
        <v>120</v>
      </c>
      <c r="Q91" s="57">
        <v>625.02</v>
      </c>
      <c r="R91" s="21">
        <v>0</v>
      </c>
      <c r="S91" s="21">
        <v>0</v>
      </c>
      <c r="T91" s="21">
        <v>0</v>
      </c>
      <c r="U91" s="21">
        <v>22</v>
      </c>
      <c r="V91" s="21">
        <v>603.02</v>
      </c>
      <c r="W91" s="21">
        <v>0</v>
      </c>
      <c r="X91" s="57">
        <v>120</v>
      </c>
      <c r="Y91" s="21">
        <v>0</v>
      </c>
      <c r="Z91" s="21">
        <v>16</v>
      </c>
      <c r="AA91" s="21">
        <v>104</v>
      </c>
    </row>
    <row r="92" s="3" customFormat="1" ht="20.25" customHeight="1" spans="1:27">
      <c r="A92" s="38">
        <v>62</v>
      </c>
      <c r="B92" s="38" t="s">
        <v>168</v>
      </c>
      <c r="C92" s="38" t="s">
        <v>98</v>
      </c>
      <c r="D92" s="33">
        <f t="shared" si="14"/>
        <v>5305.29</v>
      </c>
      <c r="E92" s="32">
        <v>4732.5</v>
      </c>
      <c r="F92" s="39">
        <v>3068</v>
      </c>
      <c r="G92" s="21">
        <v>27</v>
      </c>
      <c r="H92" s="21">
        <v>1385.5</v>
      </c>
      <c r="I92" s="21">
        <v>0</v>
      </c>
      <c r="J92" s="21">
        <v>0</v>
      </c>
      <c r="K92" s="21">
        <v>0</v>
      </c>
      <c r="L92" s="21">
        <v>131</v>
      </c>
      <c r="M92" s="21">
        <v>46</v>
      </c>
      <c r="N92" s="21">
        <v>75</v>
      </c>
      <c r="O92" s="21">
        <v>0</v>
      </c>
      <c r="P92" s="21">
        <v>0</v>
      </c>
      <c r="Q92" s="57">
        <v>423.79</v>
      </c>
      <c r="R92" s="21">
        <v>0</v>
      </c>
      <c r="S92" s="21">
        <v>0</v>
      </c>
      <c r="T92" s="21">
        <v>0</v>
      </c>
      <c r="U92" s="21">
        <v>18</v>
      </c>
      <c r="V92" s="21">
        <v>405.79</v>
      </c>
      <c r="W92" s="21">
        <v>0</v>
      </c>
      <c r="X92" s="57">
        <v>149</v>
      </c>
      <c r="Y92" s="21">
        <v>0</v>
      </c>
      <c r="Z92" s="21">
        <v>11</v>
      </c>
      <c r="AA92" s="21">
        <v>138</v>
      </c>
    </row>
    <row r="93" s="6" customFormat="1" ht="20.25" customHeight="1" spans="1:27">
      <c r="A93" s="35" t="s">
        <v>169</v>
      </c>
      <c r="B93" s="36" t="s">
        <v>170</v>
      </c>
      <c r="C93" s="35"/>
      <c r="D93" s="37">
        <f t="shared" ref="D93" si="15">SUM(D94:D104)</f>
        <v>46692.64</v>
      </c>
      <c r="E93" s="37">
        <v>36885.13</v>
      </c>
      <c r="F93" s="37">
        <v>26115</v>
      </c>
      <c r="G93" s="37">
        <v>1219</v>
      </c>
      <c r="H93" s="37">
        <v>5734.13</v>
      </c>
      <c r="I93" s="37">
        <v>200</v>
      </c>
      <c r="J93" s="37">
        <v>286</v>
      </c>
      <c r="K93" s="37">
        <v>0</v>
      </c>
      <c r="L93" s="37">
        <v>1274</v>
      </c>
      <c r="M93" s="37">
        <v>874</v>
      </c>
      <c r="N93" s="37">
        <v>739</v>
      </c>
      <c r="O93" s="37">
        <v>213</v>
      </c>
      <c r="P93" s="37">
        <v>231</v>
      </c>
      <c r="Q93" s="41">
        <v>8274.51</v>
      </c>
      <c r="R93" s="37">
        <v>2850</v>
      </c>
      <c r="S93" s="37">
        <v>324</v>
      </c>
      <c r="T93" s="37">
        <v>0</v>
      </c>
      <c r="U93" s="37">
        <v>130</v>
      </c>
      <c r="V93" s="37">
        <v>4970.51</v>
      </c>
      <c r="W93" s="37">
        <v>0</v>
      </c>
      <c r="X93" s="56">
        <v>1533</v>
      </c>
      <c r="Y93" s="63">
        <v>-33</v>
      </c>
      <c r="Z93" s="63">
        <v>92</v>
      </c>
      <c r="AA93" s="63">
        <v>1474</v>
      </c>
    </row>
    <row r="94" s="3" customFormat="1" ht="20.25" customHeight="1" spans="1:27">
      <c r="A94" s="38"/>
      <c r="B94" s="38" t="s">
        <v>171</v>
      </c>
      <c r="C94" s="38" t="s">
        <v>84</v>
      </c>
      <c r="D94" s="33">
        <f t="shared" ref="D94:D104" si="16">SUM(E94,Q94,X94)</f>
        <v>804</v>
      </c>
      <c r="E94" s="32">
        <v>28</v>
      </c>
      <c r="F94" s="39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28</v>
      </c>
      <c r="O94" s="21">
        <v>0</v>
      </c>
      <c r="P94" s="21">
        <v>0</v>
      </c>
      <c r="Q94" s="57">
        <v>57</v>
      </c>
      <c r="R94" s="21">
        <v>0</v>
      </c>
      <c r="S94" s="21">
        <v>57</v>
      </c>
      <c r="T94" s="21">
        <v>0</v>
      </c>
      <c r="U94" s="21">
        <v>0</v>
      </c>
      <c r="V94" s="21">
        <v>0</v>
      </c>
      <c r="W94" s="21">
        <v>0</v>
      </c>
      <c r="X94" s="57">
        <v>719</v>
      </c>
      <c r="Y94" s="21">
        <v>-33</v>
      </c>
      <c r="Z94" s="21">
        <v>0</v>
      </c>
      <c r="AA94" s="21">
        <v>752</v>
      </c>
    </row>
    <row r="95" s="3" customFormat="1" ht="20.25" customHeight="1" spans="1:27">
      <c r="A95" s="38">
        <v>63</v>
      </c>
      <c r="B95" s="38" t="s">
        <v>172</v>
      </c>
      <c r="C95" s="38" t="s">
        <v>86</v>
      </c>
      <c r="D95" s="33">
        <f t="shared" si="16"/>
        <v>2090.74</v>
      </c>
      <c r="E95" s="32">
        <v>1531</v>
      </c>
      <c r="F95" s="39">
        <v>1312</v>
      </c>
      <c r="G95" s="21">
        <v>96</v>
      </c>
      <c r="H95" s="21">
        <v>0</v>
      </c>
      <c r="I95" s="21">
        <v>0</v>
      </c>
      <c r="J95" s="21">
        <v>0</v>
      </c>
      <c r="K95" s="21">
        <v>0</v>
      </c>
      <c r="L95" s="21">
        <v>95</v>
      </c>
      <c r="M95" s="21">
        <v>0</v>
      </c>
      <c r="N95" s="21">
        <v>28</v>
      </c>
      <c r="O95" s="21">
        <v>0</v>
      </c>
      <c r="P95" s="21">
        <v>0</v>
      </c>
      <c r="Q95" s="57">
        <v>481.74</v>
      </c>
      <c r="R95" s="21">
        <v>0</v>
      </c>
      <c r="S95" s="21">
        <v>0</v>
      </c>
      <c r="T95" s="21">
        <v>0</v>
      </c>
      <c r="U95" s="21">
        <v>0</v>
      </c>
      <c r="V95" s="21">
        <v>481.74</v>
      </c>
      <c r="W95" s="21">
        <v>0</v>
      </c>
      <c r="X95" s="57">
        <v>78</v>
      </c>
      <c r="Y95" s="21">
        <v>0</v>
      </c>
      <c r="Z95" s="21">
        <v>7</v>
      </c>
      <c r="AA95" s="21">
        <v>71</v>
      </c>
    </row>
    <row r="96" s="3" customFormat="1" ht="20.25" customHeight="1" spans="1:27">
      <c r="A96" s="38">
        <v>64</v>
      </c>
      <c r="B96" s="38" t="s">
        <v>173</v>
      </c>
      <c r="C96" s="38" t="s">
        <v>98</v>
      </c>
      <c r="D96" s="33">
        <f t="shared" si="16"/>
        <v>3259.71</v>
      </c>
      <c r="E96" s="32">
        <v>2513</v>
      </c>
      <c r="F96" s="39">
        <v>2140</v>
      </c>
      <c r="G96" s="21">
        <v>8</v>
      </c>
      <c r="H96" s="21">
        <v>0</v>
      </c>
      <c r="I96" s="21">
        <v>0</v>
      </c>
      <c r="J96" s="21">
        <v>0</v>
      </c>
      <c r="K96" s="21">
        <v>0</v>
      </c>
      <c r="L96" s="21">
        <v>143</v>
      </c>
      <c r="M96" s="21">
        <v>147</v>
      </c>
      <c r="N96" s="21">
        <v>75</v>
      </c>
      <c r="O96" s="21">
        <v>0</v>
      </c>
      <c r="P96" s="21">
        <v>0</v>
      </c>
      <c r="Q96" s="57">
        <v>676.71</v>
      </c>
      <c r="R96" s="21">
        <v>0</v>
      </c>
      <c r="S96" s="21">
        <v>0</v>
      </c>
      <c r="T96" s="21">
        <v>0</v>
      </c>
      <c r="U96" s="21">
        <v>18</v>
      </c>
      <c r="V96" s="21">
        <v>658.71</v>
      </c>
      <c r="W96" s="21">
        <v>0</v>
      </c>
      <c r="X96" s="57">
        <v>70</v>
      </c>
      <c r="Y96" s="21">
        <v>0</v>
      </c>
      <c r="Z96" s="21">
        <v>11</v>
      </c>
      <c r="AA96" s="21">
        <v>59</v>
      </c>
    </row>
    <row r="97" s="3" customFormat="1" ht="20.25" customHeight="1" spans="1:27">
      <c r="A97" s="38">
        <v>65</v>
      </c>
      <c r="B97" s="38" t="s">
        <v>174</v>
      </c>
      <c r="C97" s="38" t="s">
        <v>98</v>
      </c>
      <c r="D97" s="33">
        <f t="shared" si="16"/>
        <v>4593.49</v>
      </c>
      <c r="E97" s="32">
        <v>3825</v>
      </c>
      <c r="F97" s="39">
        <v>3422</v>
      </c>
      <c r="G97" s="21">
        <v>167</v>
      </c>
      <c r="H97" s="21">
        <v>0</v>
      </c>
      <c r="I97" s="21">
        <v>0</v>
      </c>
      <c r="J97" s="21">
        <v>0</v>
      </c>
      <c r="K97" s="21">
        <v>0</v>
      </c>
      <c r="L97" s="21">
        <v>132</v>
      </c>
      <c r="M97" s="21">
        <v>29</v>
      </c>
      <c r="N97" s="21">
        <v>75</v>
      </c>
      <c r="O97" s="21">
        <v>0</v>
      </c>
      <c r="P97" s="21">
        <v>0</v>
      </c>
      <c r="Q97" s="57">
        <v>650.49</v>
      </c>
      <c r="R97" s="21">
        <v>0</v>
      </c>
      <c r="S97" s="21">
        <v>0</v>
      </c>
      <c r="T97" s="21">
        <v>0</v>
      </c>
      <c r="U97" s="21">
        <v>18</v>
      </c>
      <c r="V97" s="21">
        <v>632.49</v>
      </c>
      <c r="W97" s="21">
        <v>0</v>
      </c>
      <c r="X97" s="57">
        <v>118</v>
      </c>
      <c r="Y97" s="21">
        <v>0</v>
      </c>
      <c r="Z97" s="21">
        <v>8</v>
      </c>
      <c r="AA97" s="21">
        <v>110</v>
      </c>
    </row>
    <row r="98" s="3" customFormat="1" ht="20.25" customHeight="1" spans="1:27">
      <c r="A98" s="38">
        <v>66</v>
      </c>
      <c r="B98" s="38" t="s">
        <v>175</v>
      </c>
      <c r="C98" s="38" t="s">
        <v>98</v>
      </c>
      <c r="D98" s="33">
        <f t="shared" si="16"/>
        <v>6482.35</v>
      </c>
      <c r="E98" s="32">
        <v>5644.35</v>
      </c>
      <c r="F98" s="39">
        <v>3591</v>
      </c>
      <c r="G98" s="21">
        <v>95</v>
      </c>
      <c r="H98" s="21">
        <v>1568.35</v>
      </c>
      <c r="I98" s="21">
        <v>0</v>
      </c>
      <c r="J98" s="21">
        <v>0</v>
      </c>
      <c r="K98" s="21">
        <v>0</v>
      </c>
      <c r="L98" s="21">
        <v>135</v>
      </c>
      <c r="M98" s="21">
        <v>35</v>
      </c>
      <c r="N98" s="21">
        <v>75</v>
      </c>
      <c r="O98" s="21">
        <v>0</v>
      </c>
      <c r="P98" s="21">
        <v>145</v>
      </c>
      <c r="Q98" s="57">
        <v>752</v>
      </c>
      <c r="R98" s="21">
        <v>0</v>
      </c>
      <c r="S98" s="21">
        <v>0</v>
      </c>
      <c r="T98" s="21">
        <v>0</v>
      </c>
      <c r="U98" s="21">
        <v>18</v>
      </c>
      <c r="V98" s="21">
        <v>734</v>
      </c>
      <c r="W98" s="21">
        <v>0</v>
      </c>
      <c r="X98" s="57">
        <v>86</v>
      </c>
      <c r="Y98" s="21">
        <v>0</v>
      </c>
      <c r="Z98" s="21">
        <v>11</v>
      </c>
      <c r="AA98" s="21">
        <v>75</v>
      </c>
    </row>
    <row r="99" s="3" customFormat="1" ht="20.25" customHeight="1" spans="1:27">
      <c r="A99" s="38">
        <v>67</v>
      </c>
      <c r="B99" s="38" t="s">
        <v>176</v>
      </c>
      <c r="C99" s="38" t="s">
        <v>98</v>
      </c>
      <c r="D99" s="33">
        <f t="shared" si="16"/>
        <v>4067.56</v>
      </c>
      <c r="E99" s="32">
        <v>3273</v>
      </c>
      <c r="F99" s="39">
        <v>2509</v>
      </c>
      <c r="G99" s="21">
        <v>414</v>
      </c>
      <c r="H99" s="21">
        <v>0</v>
      </c>
      <c r="I99" s="21">
        <v>0</v>
      </c>
      <c r="J99" s="21">
        <v>0</v>
      </c>
      <c r="K99" s="21">
        <v>0</v>
      </c>
      <c r="L99" s="21">
        <v>136</v>
      </c>
      <c r="M99" s="21">
        <v>96</v>
      </c>
      <c r="N99" s="21">
        <v>75</v>
      </c>
      <c r="O99" s="21">
        <v>0</v>
      </c>
      <c r="P99" s="21">
        <v>43</v>
      </c>
      <c r="Q99" s="57">
        <v>717.56</v>
      </c>
      <c r="R99" s="21">
        <v>300</v>
      </c>
      <c r="S99" s="21">
        <v>0</v>
      </c>
      <c r="T99" s="21">
        <v>0</v>
      </c>
      <c r="U99" s="21">
        <v>18</v>
      </c>
      <c r="V99" s="21">
        <v>399.56</v>
      </c>
      <c r="W99" s="21">
        <v>0</v>
      </c>
      <c r="X99" s="57">
        <v>77</v>
      </c>
      <c r="Y99" s="21">
        <v>0</v>
      </c>
      <c r="Z99" s="21">
        <v>11</v>
      </c>
      <c r="AA99" s="21">
        <v>66</v>
      </c>
    </row>
    <row r="100" s="3" customFormat="1" ht="20.25" customHeight="1" spans="1:27">
      <c r="A100" s="38">
        <v>68</v>
      </c>
      <c r="B100" s="38" t="s">
        <v>177</v>
      </c>
      <c r="C100" s="38" t="s">
        <v>98</v>
      </c>
      <c r="D100" s="33">
        <f t="shared" si="16"/>
        <v>6235.92</v>
      </c>
      <c r="E100" s="32">
        <v>4438.35</v>
      </c>
      <c r="F100" s="39">
        <v>3488</v>
      </c>
      <c r="G100" s="21">
        <v>235</v>
      </c>
      <c r="H100" s="21">
        <v>398.35</v>
      </c>
      <c r="I100" s="21">
        <v>100</v>
      </c>
      <c r="J100" s="21">
        <v>0</v>
      </c>
      <c r="K100" s="21">
        <v>0</v>
      </c>
      <c r="L100" s="21">
        <v>132</v>
      </c>
      <c r="M100" s="21">
        <v>10</v>
      </c>
      <c r="N100" s="21">
        <v>75</v>
      </c>
      <c r="O100" s="21">
        <v>0</v>
      </c>
      <c r="P100" s="21">
        <v>0</v>
      </c>
      <c r="Q100" s="57">
        <v>1681.57</v>
      </c>
      <c r="R100" s="21">
        <v>1200</v>
      </c>
      <c r="S100" s="21">
        <v>0</v>
      </c>
      <c r="T100" s="21">
        <v>0</v>
      </c>
      <c r="U100" s="21">
        <v>18</v>
      </c>
      <c r="V100" s="21">
        <v>463.57</v>
      </c>
      <c r="W100" s="21">
        <v>0</v>
      </c>
      <c r="X100" s="57">
        <v>116</v>
      </c>
      <c r="Y100" s="21">
        <v>0</v>
      </c>
      <c r="Z100" s="21">
        <v>11</v>
      </c>
      <c r="AA100" s="21">
        <v>105</v>
      </c>
    </row>
    <row r="101" s="3" customFormat="1" ht="20.25" customHeight="1" spans="1:27">
      <c r="A101" s="38">
        <v>69</v>
      </c>
      <c r="B101" s="38" t="s">
        <v>178</v>
      </c>
      <c r="C101" s="38" t="s">
        <v>100</v>
      </c>
      <c r="D101" s="33">
        <f t="shared" si="16"/>
        <v>2098.18</v>
      </c>
      <c r="E101" s="32">
        <v>1475</v>
      </c>
      <c r="F101" s="39">
        <v>1126</v>
      </c>
      <c r="G101" s="21">
        <v>37</v>
      </c>
      <c r="H101" s="21">
        <v>0</v>
      </c>
      <c r="I101" s="21">
        <v>100</v>
      </c>
      <c r="J101" s="21">
        <v>0</v>
      </c>
      <c r="K101" s="21">
        <v>0</v>
      </c>
      <c r="L101" s="21">
        <v>127</v>
      </c>
      <c r="M101" s="21">
        <v>10</v>
      </c>
      <c r="N101" s="21">
        <v>75</v>
      </c>
      <c r="O101" s="21">
        <v>0</v>
      </c>
      <c r="P101" s="21">
        <v>0</v>
      </c>
      <c r="Q101" s="57">
        <v>563.18</v>
      </c>
      <c r="R101" s="21">
        <v>0</v>
      </c>
      <c r="S101" s="21">
        <v>0</v>
      </c>
      <c r="T101" s="21">
        <v>0</v>
      </c>
      <c r="U101" s="21">
        <v>0</v>
      </c>
      <c r="V101" s="21">
        <v>563.18</v>
      </c>
      <c r="W101" s="21">
        <v>0</v>
      </c>
      <c r="X101" s="57">
        <v>60</v>
      </c>
      <c r="Y101" s="21">
        <v>0</v>
      </c>
      <c r="Z101" s="21">
        <v>10</v>
      </c>
      <c r="AA101" s="21">
        <v>50</v>
      </c>
    </row>
    <row r="102" s="3" customFormat="1" ht="20.25" customHeight="1" spans="1:27">
      <c r="A102" s="38">
        <v>70</v>
      </c>
      <c r="B102" s="38" t="s">
        <v>179</v>
      </c>
      <c r="C102" s="38" t="s">
        <v>100</v>
      </c>
      <c r="D102" s="33">
        <f t="shared" si="16"/>
        <v>11139.01</v>
      </c>
      <c r="E102" s="32">
        <v>8886.05</v>
      </c>
      <c r="F102" s="39">
        <v>6071</v>
      </c>
      <c r="G102" s="21">
        <v>97</v>
      </c>
      <c r="H102" s="21">
        <v>2231.05</v>
      </c>
      <c r="I102" s="21">
        <v>0</v>
      </c>
      <c r="J102" s="21">
        <v>0</v>
      </c>
      <c r="K102" s="21">
        <v>0</v>
      </c>
      <c r="L102" s="21">
        <v>129</v>
      </c>
      <c r="M102" s="21">
        <v>19</v>
      </c>
      <c r="N102" s="21">
        <v>83</v>
      </c>
      <c r="O102" s="21">
        <v>213</v>
      </c>
      <c r="P102" s="21">
        <v>43</v>
      </c>
      <c r="Q102" s="57">
        <v>2153.96</v>
      </c>
      <c r="R102" s="21">
        <v>1350</v>
      </c>
      <c r="S102" s="21">
        <v>0</v>
      </c>
      <c r="T102" s="21">
        <v>0</v>
      </c>
      <c r="U102" s="21">
        <v>18</v>
      </c>
      <c r="V102" s="21">
        <v>785.96</v>
      </c>
      <c r="W102" s="21">
        <v>0</v>
      </c>
      <c r="X102" s="57">
        <v>99</v>
      </c>
      <c r="Y102" s="21">
        <v>0</v>
      </c>
      <c r="Z102" s="21">
        <v>9</v>
      </c>
      <c r="AA102" s="21">
        <v>90</v>
      </c>
    </row>
    <row r="103" s="3" customFormat="1" ht="20.25" customHeight="1" spans="1:27">
      <c r="A103" s="38">
        <v>71</v>
      </c>
      <c r="B103" s="38" t="s">
        <v>180</v>
      </c>
      <c r="C103" s="38" t="s">
        <v>98</v>
      </c>
      <c r="D103" s="33">
        <f t="shared" si="16"/>
        <v>3085.87</v>
      </c>
      <c r="E103" s="32">
        <v>2943.73</v>
      </c>
      <c r="F103" s="39">
        <v>1280</v>
      </c>
      <c r="G103" s="21">
        <v>62</v>
      </c>
      <c r="H103" s="21">
        <v>1106.73</v>
      </c>
      <c r="I103" s="21">
        <v>0</v>
      </c>
      <c r="J103" s="21">
        <v>286</v>
      </c>
      <c r="K103" s="21">
        <v>0</v>
      </c>
      <c r="L103" s="21">
        <v>124</v>
      </c>
      <c r="M103" s="21">
        <v>10</v>
      </c>
      <c r="N103" s="21">
        <v>75</v>
      </c>
      <c r="O103" s="21">
        <v>0</v>
      </c>
      <c r="P103" s="21">
        <v>0</v>
      </c>
      <c r="Q103" s="57">
        <v>76.14</v>
      </c>
      <c r="R103" s="21">
        <v>0</v>
      </c>
      <c r="S103" s="21">
        <v>0</v>
      </c>
      <c r="T103" s="21">
        <v>0</v>
      </c>
      <c r="U103" s="21">
        <v>0</v>
      </c>
      <c r="V103" s="21">
        <v>76.14</v>
      </c>
      <c r="W103" s="21">
        <v>0</v>
      </c>
      <c r="X103" s="57">
        <v>66</v>
      </c>
      <c r="Y103" s="21">
        <v>0</v>
      </c>
      <c r="Z103" s="21">
        <v>6</v>
      </c>
      <c r="AA103" s="21">
        <v>60</v>
      </c>
    </row>
    <row r="104" s="3" customFormat="1" ht="20.25" customHeight="1" spans="1:27">
      <c r="A104" s="38">
        <v>72</v>
      </c>
      <c r="B104" s="38" t="s">
        <v>181</v>
      </c>
      <c r="C104" s="38" t="s">
        <v>98</v>
      </c>
      <c r="D104" s="33">
        <f t="shared" si="16"/>
        <v>2835.81</v>
      </c>
      <c r="E104" s="32">
        <v>2327.65</v>
      </c>
      <c r="F104" s="39">
        <v>1176</v>
      </c>
      <c r="G104" s="21">
        <v>8</v>
      </c>
      <c r="H104" s="21">
        <v>429.65</v>
      </c>
      <c r="I104" s="21">
        <v>0</v>
      </c>
      <c r="J104" s="21">
        <v>0</v>
      </c>
      <c r="K104" s="21">
        <v>0</v>
      </c>
      <c r="L104" s="21">
        <v>121</v>
      </c>
      <c r="M104" s="21">
        <v>518</v>
      </c>
      <c r="N104" s="21">
        <v>75</v>
      </c>
      <c r="O104" s="21">
        <v>0</v>
      </c>
      <c r="P104" s="21">
        <v>0</v>
      </c>
      <c r="Q104" s="57">
        <v>464.16</v>
      </c>
      <c r="R104" s="21">
        <v>0</v>
      </c>
      <c r="S104" s="21">
        <v>267</v>
      </c>
      <c r="T104" s="21">
        <v>0</v>
      </c>
      <c r="U104" s="21">
        <v>22</v>
      </c>
      <c r="V104" s="21">
        <v>175.16</v>
      </c>
      <c r="W104" s="21">
        <v>0</v>
      </c>
      <c r="X104" s="57">
        <v>44</v>
      </c>
      <c r="Y104" s="21">
        <v>0</v>
      </c>
      <c r="Z104" s="21">
        <v>8</v>
      </c>
      <c r="AA104" s="21">
        <v>36</v>
      </c>
    </row>
    <row r="105" s="6" customFormat="1" ht="20.25" customHeight="1" spans="1:27">
      <c r="A105" s="35" t="s">
        <v>182</v>
      </c>
      <c r="B105" s="43" t="s">
        <v>183</v>
      </c>
      <c r="C105" s="35"/>
      <c r="D105" s="37">
        <f t="shared" ref="D105" si="17">SUM(D106:D109)</f>
        <v>11662.75</v>
      </c>
      <c r="E105" s="37">
        <v>10939.75</v>
      </c>
      <c r="F105" s="37">
        <v>6575</v>
      </c>
      <c r="G105" s="37">
        <v>717</v>
      </c>
      <c r="H105" s="37">
        <v>2345.75</v>
      </c>
      <c r="I105" s="37">
        <v>200</v>
      </c>
      <c r="J105" s="37">
        <v>0</v>
      </c>
      <c r="K105" s="37">
        <v>0</v>
      </c>
      <c r="L105" s="37">
        <v>284</v>
      </c>
      <c r="M105" s="37">
        <v>66</v>
      </c>
      <c r="N105" s="37">
        <v>194</v>
      </c>
      <c r="O105" s="37">
        <v>0</v>
      </c>
      <c r="P105" s="37">
        <v>558</v>
      </c>
      <c r="Q105" s="41">
        <v>322</v>
      </c>
      <c r="R105" s="37">
        <v>0</v>
      </c>
      <c r="S105" s="37">
        <v>282</v>
      </c>
      <c r="T105" s="37">
        <v>0</v>
      </c>
      <c r="U105" s="37">
        <v>40</v>
      </c>
      <c r="V105" s="37">
        <v>0</v>
      </c>
      <c r="W105" s="37">
        <v>0</v>
      </c>
      <c r="X105" s="56">
        <v>401</v>
      </c>
      <c r="Y105" s="63">
        <v>-7</v>
      </c>
      <c r="Z105" s="63">
        <v>25</v>
      </c>
      <c r="AA105" s="63">
        <v>383</v>
      </c>
    </row>
    <row r="106" s="3" customFormat="1" ht="20.25" customHeight="1" spans="1:27">
      <c r="A106" s="38"/>
      <c r="B106" s="38" t="s">
        <v>184</v>
      </c>
      <c r="C106" s="38" t="s">
        <v>84</v>
      </c>
      <c r="D106" s="33">
        <f t="shared" ref="D106:D109" si="18">SUM(E106,Q106,X106)</f>
        <v>240</v>
      </c>
      <c r="E106" s="32">
        <v>28</v>
      </c>
      <c r="F106" s="39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28</v>
      </c>
      <c r="O106" s="21">
        <v>0</v>
      </c>
      <c r="P106" s="21">
        <v>0</v>
      </c>
      <c r="Q106" s="57">
        <v>37</v>
      </c>
      <c r="R106" s="21">
        <v>0</v>
      </c>
      <c r="S106" s="21">
        <v>15</v>
      </c>
      <c r="T106" s="21">
        <v>0</v>
      </c>
      <c r="U106" s="21">
        <v>22</v>
      </c>
      <c r="V106" s="21">
        <v>0</v>
      </c>
      <c r="W106" s="21">
        <v>0</v>
      </c>
      <c r="X106" s="57">
        <v>175</v>
      </c>
      <c r="Y106" s="21">
        <v>-7</v>
      </c>
      <c r="Z106" s="21">
        <v>0</v>
      </c>
      <c r="AA106" s="21">
        <v>182</v>
      </c>
    </row>
    <row r="107" s="3" customFormat="1" ht="20.25" customHeight="1" spans="1:27">
      <c r="A107" s="38">
        <v>73</v>
      </c>
      <c r="B107" s="38" t="s">
        <v>185</v>
      </c>
      <c r="C107" s="38" t="s">
        <v>86</v>
      </c>
      <c r="D107" s="33">
        <f t="shared" si="18"/>
        <v>1798</v>
      </c>
      <c r="E107" s="32">
        <v>1702</v>
      </c>
      <c r="F107" s="39">
        <v>1493</v>
      </c>
      <c r="G107" s="21">
        <v>128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10</v>
      </c>
      <c r="N107" s="21">
        <v>28</v>
      </c>
      <c r="O107" s="21">
        <v>0</v>
      </c>
      <c r="P107" s="21">
        <v>43</v>
      </c>
      <c r="Q107" s="57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57">
        <v>96</v>
      </c>
      <c r="Y107" s="21">
        <v>0</v>
      </c>
      <c r="Z107" s="21">
        <v>14</v>
      </c>
      <c r="AA107" s="21">
        <v>82</v>
      </c>
    </row>
    <row r="108" s="3" customFormat="1" ht="20.25" customHeight="1" spans="1:27">
      <c r="A108" s="38">
        <v>74</v>
      </c>
      <c r="B108" s="38" t="s">
        <v>186</v>
      </c>
      <c r="C108" s="38" t="s">
        <v>98</v>
      </c>
      <c r="D108" s="33">
        <f t="shared" si="18"/>
        <v>7462.25</v>
      </c>
      <c r="E108" s="32">
        <v>7112.25</v>
      </c>
      <c r="F108" s="39">
        <v>3579</v>
      </c>
      <c r="G108" s="21">
        <v>446</v>
      </c>
      <c r="H108" s="21">
        <v>2241.25</v>
      </c>
      <c r="I108" s="21">
        <v>100</v>
      </c>
      <c r="J108" s="21">
        <v>0</v>
      </c>
      <c r="K108" s="21">
        <v>0</v>
      </c>
      <c r="L108" s="21">
        <v>146</v>
      </c>
      <c r="M108" s="21">
        <v>10</v>
      </c>
      <c r="N108" s="21">
        <v>75</v>
      </c>
      <c r="O108" s="21">
        <v>0</v>
      </c>
      <c r="P108" s="21">
        <v>515</v>
      </c>
      <c r="Q108" s="57">
        <v>285</v>
      </c>
      <c r="R108" s="21">
        <v>0</v>
      </c>
      <c r="S108" s="21">
        <v>267</v>
      </c>
      <c r="T108" s="21">
        <v>0</v>
      </c>
      <c r="U108" s="21">
        <v>18</v>
      </c>
      <c r="V108" s="21">
        <v>0</v>
      </c>
      <c r="W108" s="21">
        <v>0</v>
      </c>
      <c r="X108" s="57">
        <v>65</v>
      </c>
      <c r="Y108" s="21">
        <v>0</v>
      </c>
      <c r="Z108" s="21">
        <v>5</v>
      </c>
      <c r="AA108" s="21">
        <v>60</v>
      </c>
    </row>
    <row r="109" s="3" customFormat="1" ht="20.25" customHeight="1" spans="1:27">
      <c r="A109" s="38">
        <v>75</v>
      </c>
      <c r="B109" s="38" t="s">
        <v>187</v>
      </c>
      <c r="C109" s="38" t="s">
        <v>98</v>
      </c>
      <c r="D109" s="33">
        <f t="shared" si="18"/>
        <v>2162.5</v>
      </c>
      <c r="E109" s="32">
        <v>2097.5</v>
      </c>
      <c r="F109" s="39">
        <v>1503</v>
      </c>
      <c r="G109" s="21">
        <v>143</v>
      </c>
      <c r="H109" s="21">
        <v>104.5</v>
      </c>
      <c r="I109" s="21">
        <v>100</v>
      </c>
      <c r="J109" s="21">
        <v>0</v>
      </c>
      <c r="K109" s="21">
        <v>0</v>
      </c>
      <c r="L109" s="21">
        <v>138</v>
      </c>
      <c r="M109" s="21">
        <v>46</v>
      </c>
      <c r="N109" s="21">
        <v>63</v>
      </c>
      <c r="O109" s="21">
        <v>0</v>
      </c>
      <c r="P109" s="21">
        <v>0</v>
      </c>
      <c r="Q109" s="57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57">
        <v>65</v>
      </c>
      <c r="Y109" s="21">
        <v>0</v>
      </c>
      <c r="Z109" s="21">
        <v>6</v>
      </c>
      <c r="AA109" s="21">
        <v>59</v>
      </c>
    </row>
    <row r="110" s="6" customFormat="1" ht="20.25" customHeight="1" spans="1:27">
      <c r="A110" s="35" t="s">
        <v>188</v>
      </c>
      <c r="B110" s="43" t="s">
        <v>189</v>
      </c>
      <c r="C110" s="35"/>
      <c r="D110" s="37">
        <f t="shared" ref="D110" si="19">SUM(D111:D121)</f>
        <v>37903.66</v>
      </c>
      <c r="E110" s="37">
        <v>27626</v>
      </c>
      <c r="F110" s="37">
        <v>20049</v>
      </c>
      <c r="G110" s="37">
        <v>2637</v>
      </c>
      <c r="H110" s="37">
        <v>0</v>
      </c>
      <c r="I110" s="37">
        <v>0</v>
      </c>
      <c r="J110" s="37">
        <v>0</v>
      </c>
      <c r="K110" s="37">
        <v>500</v>
      </c>
      <c r="L110" s="37">
        <v>1020</v>
      </c>
      <c r="M110" s="37">
        <v>625</v>
      </c>
      <c r="N110" s="37">
        <v>581</v>
      </c>
      <c r="O110" s="37">
        <v>2075</v>
      </c>
      <c r="P110" s="37">
        <v>139</v>
      </c>
      <c r="Q110" s="41">
        <v>8256.66</v>
      </c>
      <c r="R110" s="37">
        <v>2400</v>
      </c>
      <c r="S110" s="37">
        <v>418</v>
      </c>
      <c r="T110" s="37">
        <v>0</v>
      </c>
      <c r="U110" s="37">
        <v>66</v>
      </c>
      <c r="V110" s="37">
        <v>4972.66</v>
      </c>
      <c r="W110" s="37">
        <v>400</v>
      </c>
      <c r="X110" s="56">
        <v>2021</v>
      </c>
      <c r="Y110" s="63">
        <v>-40</v>
      </c>
      <c r="Z110" s="63">
        <v>187</v>
      </c>
      <c r="AA110" s="63">
        <v>1874</v>
      </c>
    </row>
    <row r="111" s="3" customFormat="1" ht="20.25" customHeight="1" spans="1:27">
      <c r="A111" s="38"/>
      <c r="B111" s="38" t="s">
        <v>190</v>
      </c>
      <c r="C111" s="38" t="s">
        <v>84</v>
      </c>
      <c r="D111" s="33">
        <f t="shared" ref="D111:D121" si="20">SUM(E111,Q111,X111)</f>
        <v>1063</v>
      </c>
      <c r="E111" s="32">
        <v>28</v>
      </c>
      <c r="F111" s="39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28</v>
      </c>
      <c r="O111" s="21">
        <v>0</v>
      </c>
      <c r="P111" s="21">
        <v>0</v>
      </c>
      <c r="Q111" s="57">
        <v>26</v>
      </c>
      <c r="R111" s="21">
        <v>0</v>
      </c>
      <c r="S111" s="21">
        <v>26</v>
      </c>
      <c r="T111" s="21">
        <v>0</v>
      </c>
      <c r="U111" s="21">
        <v>0</v>
      </c>
      <c r="V111" s="21">
        <v>0</v>
      </c>
      <c r="W111" s="21">
        <v>0</v>
      </c>
      <c r="X111" s="57">
        <v>1009</v>
      </c>
      <c r="Y111" s="21">
        <v>-40</v>
      </c>
      <c r="Z111" s="21">
        <v>0</v>
      </c>
      <c r="AA111" s="21">
        <v>1049</v>
      </c>
    </row>
    <row r="112" s="3" customFormat="1" ht="20.25" customHeight="1" spans="1:27">
      <c r="A112" s="38">
        <v>76</v>
      </c>
      <c r="B112" s="38" t="s">
        <v>191</v>
      </c>
      <c r="C112" s="38" t="s">
        <v>86</v>
      </c>
      <c r="D112" s="33">
        <f t="shared" si="20"/>
        <v>4545.5</v>
      </c>
      <c r="E112" s="32">
        <v>3538</v>
      </c>
      <c r="F112" s="39">
        <v>3058</v>
      </c>
      <c r="G112" s="21">
        <v>480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57">
        <v>869.5</v>
      </c>
      <c r="R112" s="21">
        <v>0</v>
      </c>
      <c r="S112" s="21">
        <v>0</v>
      </c>
      <c r="T112" s="21">
        <v>0</v>
      </c>
      <c r="U112" s="21">
        <v>0</v>
      </c>
      <c r="V112" s="21">
        <v>719.5</v>
      </c>
      <c r="W112" s="21">
        <v>150</v>
      </c>
      <c r="X112" s="57">
        <v>138</v>
      </c>
      <c r="Y112" s="21">
        <v>0</v>
      </c>
      <c r="Z112" s="21">
        <v>37</v>
      </c>
      <c r="AA112" s="21">
        <v>101</v>
      </c>
    </row>
    <row r="113" s="3" customFormat="1" ht="20.25" customHeight="1" spans="1:27">
      <c r="A113" s="38">
        <v>77</v>
      </c>
      <c r="B113" s="38" t="s">
        <v>192</v>
      </c>
      <c r="C113" s="38" t="s">
        <v>98</v>
      </c>
      <c r="D113" s="33">
        <f t="shared" si="20"/>
        <v>2823.22</v>
      </c>
      <c r="E113" s="32">
        <v>2028</v>
      </c>
      <c r="F113" s="39">
        <v>1588</v>
      </c>
      <c r="G113" s="21">
        <v>233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132</v>
      </c>
      <c r="N113" s="21">
        <v>75</v>
      </c>
      <c r="O113" s="21">
        <v>0</v>
      </c>
      <c r="P113" s="21">
        <v>0</v>
      </c>
      <c r="Q113" s="57">
        <v>709.22</v>
      </c>
      <c r="R113" s="21">
        <v>0</v>
      </c>
      <c r="S113" s="21">
        <v>0</v>
      </c>
      <c r="T113" s="21">
        <v>0</v>
      </c>
      <c r="U113" s="21">
        <v>0</v>
      </c>
      <c r="V113" s="21">
        <v>709.22</v>
      </c>
      <c r="W113" s="21">
        <v>0</v>
      </c>
      <c r="X113" s="57">
        <v>86</v>
      </c>
      <c r="Y113" s="21">
        <v>0</v>
      </c>
      <c r="Z113" s="21">
        <v>12</v>
      </c>
      <c r="AA113" s="21">
        <v>74</v>
      </c>
    </row>
    <row r="114" s="3" customFormat="1" ht="20.25" customHeight="1" spans="1:27">
      <c r="A114" s="38">
        <v>78</v>
      </c>
      <c r="B114" s="38" t="s">
        <v>193</v>
      </c>
      <c r="C114" s="38" t="s">
        <v>98</v>
      </c>
      <c r="D114" s="33">
        <f t="shared" si="20"/>
        <v>3770.63</v>
      </c>
      <c r="E114" s="32">
        <v>2351</v>
      </c>
      <c r="F114" s="39">
        <v>1815</v>
      </c>
      <c r="G114" s="21">
        <v>126</v>
      </c>
      <c r="H114" s="21">
        <v>0</v>
      </c>
      <c r="I114" s="21">
        <v>0</v>
      </c>
      <c r="J114" s="21">
        <v>0</v>
      </c>
      <c r="K114" s="21">
        <v>0</v>
      </c>
      <c r="L114" s="21">
        <v>132</v>
      </c>
      <c r="M114" s="21">
        <v>203</v>
      </c>
      <c r="N114" s="21">
        <v>75</v>
      </c>
      <c r="O114" s="21">
        <v>0</v>
      </c>
      <c r="P114" s="21">
        <v>0</v>
      </c>
      <c r="Q114" s="57">
        <v>1342.63</v>
      </c>
      <c r="R114" s="21">
        <v>900</v>
      </c>
      <c r="S114" s="21">
        <v>196</v>
      </c>
      <c r="T114" s="21">
        <v>0</v>
      </c>
      <c r="U114" s="21">
        <v>0</v>
      </c>
      <c r="V114" s="21">
        <v>246.63</v>
      </c>
      <c r="W114" s="21">
        <v>0</v>
      </c>
      <c r="X114" s="57">
        <v>77</v>
      </c>
      <c r="Y114" s="21">
        <v>0</v>
      </c>
      <c r="Z114" s="21">
        <v>12</v>
      </c>
      <c r="AA114" s="21">
        <v>65</v>
      </c>
    </row>
    <row r="115" s="3" customFormat="1" ht="20.25" customHeight="1" spans="1:27">
      <c r="A115" s="38">
        <v>79</v>
      </c>
      <c r="B115" s="38" t="s">
        <v>194</v>
      </c>
      <c r="C115" s="38" t="s">
        <v>98</v>
      </c>
      <c r="D115" s="33">
        <f t="shared" si="20"/>
        <v>3406.47</v>
      </c>
      <c r="E115" s="32">
        <v>2882</v>
      </c>
      <c r="F115" s="39">
        <v>1945</v>
      </c>
      <c r="G115" s="21">
        <v>168</v>
      </c>
      <c r="H115" s="21">
        <v>0</v>
      </c>
      <c r="I115" s="21">
        <v>0</v>
      </c>
      <c r="J115" s="21">
        <v>0</v>
      </c>
      <c r="K115" s="21">
        <v>0</v>
      </c>
      <c r="L115" s="21">
        <v>130</v>
      </c>
      <c r="M115" s="21">
        <v>30</v>
      </c>
      <c r="N115" s="21">
        <v>75</v>
      </c>
      <c r="O115" s="21">
        <v>534</v>
      </c>
      <c r="P115" s="21">
        <v>0</v>
      </c>
      <c r="Q115" s="57">
        <v>425.47</v>
      </c>
      <c r="R115" s="21">
        <v>0</v>
      </c>
      <c r="S115" s="21">
        <v>0</v>
      </c>
      <c r="T115" s="21">
        <v>0</v>
      </c>
      <c r="U115" s="21">
        <v>0</v>
      </c>
      <c r="V115" s="21">
        <v>425.47</v>
      </c>
      <c r="W115" s="21">
        <v>0</v>
      </c>
      <c r="X115" s="57">
        <v>99</v>
      </c>
      <c r="Y115" s="21">
        <v>0</v>
      </c>
      <c r="Z115" s="21">
        <v>29</v>
      </c>
      <c r="AA115" s="21">
        <v>70</v>
      </c>
    </row>
    <row r="116" s="3" customFormat="1" ht="20.25" customHeight="1" spans="1:27">
      <c r="A116" s="38">
        <v>80</v>
      </c>
      <c r="B116" s="38" t="s">
        <v>195</v>
      </c>
      <c r="C116" s="38" t="s">
        <v>98</v>
      </c>
      <c r="D116" s="33">
        <f t="shared" si="20"/>
        <v>3908.25</v>
      </c>
      <c r="E116" s="32">
        <v>2903</v>
      </c>
      <c r="F116" s="39">
        <v>1507</v>
      </c>
      <c r="G116" s="21">
        <v>236</v>
      </c>
      <c r="H116" s="21">
        <v>0</v>
      </c>
      <c r="I116" s="21">
        <v>0</v>
      </c>
      <c r="J116" s="21">
        <v>0</v>
      </c>
      <c r="K116" s="21">
        <v>500</v>
      </c>
      <c r="L116" s="21">
        <v>126</v>
      </c>
      <c r="M116" s="21">
        <v>10</v>
      </c>
      <c r="N116" s="21">
        <v>75</v>
      </c>
      <c r="O116" s="21">
        <v>449</v>
      </c>
      <c r="P116" s="21">
        <v>0</v>
      </c>
      <c r="Q116" s="57">
        <v>912.25</v>
      </c>
      <c r="R116" s="21">
        <v>600</v>
      </c>
      <c r="S116" s="21">
        <v>0</v>
      </c>
      <c r="T116" s="21">
        <v>0</v>
      </c>
      <c r="U116" s="21">
        <v>0</v>
      </c>
      <c r="V116" s="21">
        <v>312.25</v>
      </c>
      <c r="W116" s="21">
        <v>0</v>
      </c>
      <c r="X116" s="57">
        <v>93</v>
      </c>
      <c r="Y116" s="21">
        <v>0</v>
      </c>
      <c r="Z116" s="21">
        <v>26</v>
      </c>
      <c r="AA116" s="21">
        <v>67</v>
      </c>
    </row>
    <row r="117" s="3" customFormat="1" ht="20.25" customHeight="1" spans="1:27">
      <c r="A117" s="38">
        <v>81</v>
      </c>
      <c r="B117" s="38" t="s">
        <v>196</v>
      </c>
      <c r="C117" s="38" t="s">
        <v>98</v>
      </c>
      <c r="D117" s="33">
        <f t="shared" si="20"/>
        <v>4331.69</v>
      </c>
      <c r="E117" s="32">
        <v>3181</v>
      </c>
      <c r="F117" s="39">
        <v>2300</v>
      </c>
      <c r="G117" s="21">
        <v>128</v>
      </c>
      <c r="H117" s="21">
        <v>0</v>
      </c>
      <c r="I117" s="21">
        <v>0</v>
      </c>
      <c r="J117" s="21">
        <v>0</v>
      </c>
      <c r="K117" s="21">
        <v>0</v>
      </c>
      <c r="L117" s="21">
        <v>134</v>
      </c>
      <c r="M117" s="21">
        <v>76</v>
      </c>
      <c r="N117" s="21">
        <v>75</v>
      </c>
      <c r="O117" s="21">
        <v>364</v>
      </c>
      <c r="P117" s="21">
        <v>104</v>
      </c>
      <c r="Q117" s="57">
        <v>1049.69</v>
      </c>
      <c r="R117" s="21">
        <v>0</v>
      </c>
      <c r="S117" s="21">
        <v>0</v>
      </c>
      <c r="T117" s="21">
        <v>0</v>
      </c>
      <c r="U117" s="21">
        <v>22</v>
      </c>
      <c r="V117" s="21">
        <v>777.69</v>
      </c>
      <c r="W117" s="21">
        <v>250</v>
      </c>
      <c r="X117" s="57">
        <v>101</v>
      </c>
      <c r="Y117" s="21">
        <v>0</v>
      </c>
      <c r="Z117" s="21">
        <v>13</v>
      </c>
      <c r="AA117" s="21">
        <v>88</v>
      </c>
    </row>
    <row r="118" s="3" customFormat="1" ht="20.25" customHeight="1" spans="1:27">
      <c r="A118" s="38">
        <v>82</v>
      </c>
      <c r="B118" s="38" t="s">
        <v>197</v>
      </c>
      <c r="C118" s="38" t="s">
        <v>98</v>
      </c>
      <c r="D118" s="33">
        <f t="shared" si="20"/>
        <v>2267.97</v>
      </c>
      <c r="E118" s="32">
        <v>1802</v>
      </c>
      <c r="F118" s="39">
        <v>1063</v>
      </c>
      <c r="G118" s="21">
        <v>135</v>
      </c>
      <c r="H118" s="21">
        <v>0</v>
      </c>
      <c r="I118" s="21">
        <v>0</v>
      </c>
      <c r="J118" s="21">
        <v>0</v>
      </c>
      <c r="K118" s="21">
        <v>0</v>
      </c>
      <c r="L118" s="21">
        <v>129</v>
      </c>
      <c r="M118" s="21">
        <v>36</v>
      </c>
      <c r="N118" s="21">
        <v>75</v>
      </c>
      <c r="O118" s="21">
        <v>364</v>
      </c>
      <c r="P118" s="21">
        <v>0</v>
      </c>
      <c r="Q118" s="57">
        <v>351.97</v>
      </c>
      <c r="R118" s="21">
        <v>0</v>
      </c>
      <c r="S118" s="21">
        <v>0</v>
      </c>
      <c r="T118" s="21">
        <v>0</v>
      </c>
      <c r="U118" s="21">
        <v>22</v>
      </c>
      <c r="V118" s="21">
        <v>329.97</v>
      </c>
      <c r="W118" s="21">
        <v>0</v>
      </c>
      <c r="X118" s="57">
        <v>114</v>
      </c>
      <c r="Y118" s="21">
        <v>0</v>
      </c>
      <c r="Z118" s="21">
        <v>6</v>
      </c>
      <c r="AA118" s="21">
        <v>108</v>
      </c>
    </row>
    <row r="119" s="3" customFormat="1" ht="20.25" customHeight="1" spans="1:27">
      <c r="A119" s="38">
        <v>83</v>
      </c>
      <c r="B119" s="38" t="s">
        <v>198</v>
      </c>
      <c r="C119" s="38" t="s">
        <v>86</v>
      </c>
      <c r="D119" s="33">
        <f t="shared" si="20"/>
        <v>2594.66</v>
      </c>
      <c r="E119" s="32">
        <v>1794</v>
      </c>
      <c r="F119" s="39">
        <v>1309</v>
      </c>
      <c r="G119" s="21">
        <v>326</v>
      </c>
      <c r="H119" s="21">
        <v>0</v>
      </c>
      <c r="I119" s="21">
        <v>0</v>
      </c>
      <c r="J119" s="21">
        <v>0</v>
      </c>
      <c r="K119" s="21">
        <v>0</v>
      </c>
      <c r="L119" s="21">
        <v>96</v>
      </c>
      <c r="M119" s="21">
        <v>0</v>
      </c>
      <c r="N119" s="21">
        <v>28</v>
      </c>
      <c r="O119" s="21">
        <v>0</v>
      </c>
      <c r="P119" s="21">
        <v>35</v>
      </c>
      <c r="Q119" s="57">
        <v>738.66</v>
      </c>
      <c r="R119" s="21">
        <v>450</v>
      </c>
      <c r="S119" s="21">
        <v>0</v>
      </c>
      <c r="T119" s="21">
        <v>0</v>
      </c>
      <c r="U119" s="21">
        <v>0</v>
      </c>
      <c r="V119" s="21">
        <v>288.66</v>
      </c>
      <c r="W119" s="21">
        <v>0</v>
      </c>
      <c r="X119" s="57">
        <v>62</v>
      </c>
      <c r="Y119" s="21">
        <v>0</v>
      </c>
      <c r="Z119" s="21">
        <v>11</v>
      </c>
      <c r="AA119" s="21">
        <v>51</v>
      </c>
    </row>
    <row r="120" s="3" customFormat="1" ht="20.25" customHeight="1" spans="1:27">
      <c r="A120" s="38">
        <v>84</v>
      </c>
      <c r="B120" s="38" t="s">
        <v>199</v>
      </c>
      <c r="C120" s="38" t="s">
        <v>100</v>
      </c>
      <c r="D120" s="33">
        <f t="shared" si="20"/>
        <v>4200.95</v>
      </c>
      <c r="E120" s="32">
        <v>3434</v>
      </c>
      <c r="F120" s="39">
        <v>2332</v>
      </c>
      <c r="G120" s="21">
        <v>397</v>
      </c>
      <c r="H120" s="21">
        <v>0</v>
      </c>
      <c r="I120" s="21">
        <v>0</v>
      </c>
      <c r="J120" s="21">
        <v>0</v>
      </c>
      <c r="K120" s="21">
        <v>0</v>
      </c>
      <c r="L120" s="21">
        <v>133</v>
      </c>
      <c r="M120" s="21">
        <v>133</v>
      </c>
      <c r="N120" s="21">
        <v>75</v>
      </c>
      <c r="O120" s="21">
        <v>364</v>
      </c>
      <c r="P120" s="21">
        <v>0</v>
      </c>
      <c r="Q120" s="57">
        <v>667.95</v>
      </c>
      <c r="R120" s="21">
        <v>0</v>
      </c>
      <c r="S120" s="21">
        <v>196</v>
      </c>
      <c r="T120" s="21">
        <v>0</v>
      </c>
      <c r="U120" s="21">
        <v>22</v>
      </c>
      <c r="V120" s="21">
        <v>449.95</v>
      </c>
      <c r="W120" s="21">
        <v>0</v>
      </c>
      <c r="X120" s="57">
        <v>99</v>
      </c>
      <c r="Y120" s="21">
        <v>0</v>
      </c>
      <c r="Z120" s="21">
        <v>13</v>
      </c>
      <c r="AA120" s="21">
        <v>86</v>
      </c>
    </row>
    <row r="121" s="3" customFormat="1" ht="20.25" customHeight="1" spans="1:27">
      <c r="A121" s="38">
        <v>85</v>
      </c>
      <c r="B121" s="38" t="s">
        <v>200</v>
      </c>
      <c r="C121" s="38" t="s">
        <v>86</v>
      </c>
      <c r="D121" s="33">
        <f t="shared" si="20"/>
        <v>4991.32</v>
      </c>
      <c r="E121" s="32">
        <v>3685</v>
      </c>
      <c r="F121" s="39">
        <v>3132</v>
      </c>
      <c r="G121" s="21">
        <v>408</v>
      </c>
      <c r="H121" s="21">
        <v>0</v>
      </c>
      <c r="I121" s="21">
        <v>0</v>
      </c>
      <c r="J121" s="21">
        <v>0</v>
      </c>
      <c r="K121" s="21">
        <v>0</v>
      </c>
      <c r="L121" s="21">
        <v>140</v>
      </c>
      <c r="M121" s="21">
        <v>5</v>
      </c>
      <c r="N121" s="21">
        <v>0</v>
      </c>
      <c r="O121" s="21">
        <v>0</v>
      </c>
      <c r="P121" s="21">
        <v>0</v>
      </c>
      <c r="Q121" s="57">
        <v>1163.32</v>
      </c>
      <c r="R121" s="21">
        <v>450</v>
      </c>
      <c r="S121" s="21">
        <v>0</v>
      </c>
      <c r="T121" s="21">
        <v>0</v>
      </c>
      <c r="U121" s="21">
        <v>0</v>
      </c>
      <c r="V121" s="21">
        <v>713.32</v>
      </c>
      <c r="W121" s="21">
        <v>0</v>
      </c>
      <c r="X121" s="57">
        <v>143</v>
      </c>
      <c r="Y121" s="21">
        <v>0</v>
      </c>
      <c r="Z121" s="21">
        <v>28</v>
      </c>
      <c r="AA121" s="21">
        <v>115</v>
      </c>
    </row>
    <row r="122" s="6" customFormat="1" ht="20.25" customHeight="1" spans="1:27">
      <c r="A122" s="35" t="s">
        <v>201</v>
      </c>
      <c r="B122" s="43" t="s">
        <v>202</v>
      </c>
      <c r="C122" s="35"/>
      <c r="D122" s="37">
        <f t="shared" ref="D122" si="21">SUM(D123:D135)</f>
        <v>40876.6</v>
      </c>
      <c r="E122" s="37">
        <v>34188.8</v>
      </c>
      <c r="F122" s="37">
        <v>23194</v>
      </c>
      <c r="G122" s="37">
        <v>4424</v>
      </c>
      <c r="H122" s="37">
        <v>28.8</v>
      </c>
      <c r="I122" s="37">
        <v>100</v>
      </c>
      <c r="J122" s="37">
        <v>286</v>
      </c>
      <c r="K122" s="37">
        <v>750</v>
      </c>
      <c r="L122" s="37">
        <v>1027</v>
      </c>
      <c r="M122" s="37">
        <v>2033</v>
      </c>
      <c r="N122" s="37">
        <v>817</v>
      </c>
      <c r="O122" s="37">
        <v>685</v>
      </c>
      <c r="P122" s="37">
        <v>844</v>
      </c>
      <c r="Q122" s="41">
        <v>4485.8</v>
      </c>
      <c r="R122" s="37">
        <v>300</v>
      </c>
      <c r="S122" s="37">
        <v>293</v>
      </c>
      <c r="T122" s="37">
        <v>40</v>
      </c>
      <c r="U122" s="37">
        <v>90</v>
      </c>
      <c r="V122" s="37">
        <v>3412.8</v>
      </c>
      <c r="W122" s="37">
        <v>350</v>
      </c>
      <c r="X122" s="56">
        <v>2202</v>
      </c>
      <c r="Y122" s="63">
        <v>-46</v>
      </c>
      <c r="Z122" s="63">
        <v>196</v>
      </c>
      <c r="AA122" s="63">
        <v>2052</v>
      </c>
    </row>
    <row r="123" s="3" customFormat="1" ht="20.25" customHeight="1" spans="1:27">
      <c r="A123" s="38"/>
      <c r="B123" s="38" t="s">
        <v>203</v>
      </c>
      <c r="C123" s="38" t="s">
        <v>84</v>
      </c>
      <c r="D123" s="33">
        <f t="shared" ref="D123:D135" si="22">SUM(E123,Q123,X123)</f>
        <v>1171</v>
      </c>
      <c r="E123" s="32">
        <v>28</v>
      </c>
      <c r="F123" s="39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28</v>
      </c>
      <c r="O123" s="21">
        <v>0</v>
      </c>
      <c r="P123" s="21">
        <v>0</v>
      </c>
      <c r="Q123" s="57">
        <v>90</v>
      </c>
      <c r="R123" s="21">
        <v>0</v>
      </c>
      <c r="S123" s="21">
        <v>26</v>
      </c>
      <c r="T123" s="21">
        <v>40</v>
      </c>
      <c r="U123" s="21">
        <v>24</v>
      </c>
      <c r="V123" s="21">
        <v>0</v>
      </c>
      <c r="W123" s="21">
        <v>0</v>
      </c>
      <c r="X123" s="57">
        <v>1053</v>
      </c>
      <c r="Y123" s="21">
        <v>-47</v>
      </c>
      <c r="Z123" s="21">
        <v>0</v>
      </c>
      <c r="AA123" s="21">
        <v>1100</v>
      </c>
    </row>
    <row r="124" s="3" customFormat="1" ht="20.25" customHeight="1" spans="1:27">
      <c r="A124" s="38">
        <v>86</v>
      </c>
      <c r="B124" s="38" t="s">
        <v>204</v>
      </c>
      <c r="C124" s="38" t="s">
        <v>86</v>
      </c>
      <c r="D124" s="33">
        <f t="shared" si="22"/>
        <v>2688.95</v>
      </c>
      <c r="E124" s="32">
        <v>2229</v>
      </c>
      <c r="F124" s="39">
        <v>1270</v>
      </c>
      <c r="G124" s="21">
        <v>99</v>
      </c>
      <c r="H124" s="21">
        <v>0</v>
      </c>
      <c r="I124" s="21">
        <v>100</v>
      </c>
      <c r="J124" s="21">
        <v>0</v>
      </c>
      <c r="K124" s="21">
        <v>750</v>
      </c>
      <c r="L124" s="21">
        <v>0</v>
      </c>
      <c r="M124" s="21">
        <v>10</v>
      </c>
      <c r="N124" s="21">
        <v>0</v>
      </c>
      <c r="O124" s="21">
        <v>0</v>
      </c>
      <c r="P124" s="21">
        <v>0</v>
      </c>
      <c r="Q124" s="57">
        <v>325.95</v>
      </c>
      <c r="R124" s="21">
        <v>150</v>
      </c>
      <c r="S124" s="21">
        <v>0</v>
      </c>
      <c r="T124" s="21">
        <v>0</v>
      </c>
      <c r="U124" s="21">
        <v>0</v>
      </c>
      <c r="V124" s="21">
        <v>175.95</v>
      </c>
      <c r="W124" s="21">
        <v>0</v>
      </c>
      <c r="X124" s="57">
        <v>134</v>
      </c>
      <c r="Y124" s="21">
        <v>0</v>
      </c>
      <c r="Z124" s="21">
        <v>29</v>
      </c>
      <c r="AA124" s="21">
        <v>105</v>
      </c>
    </row>
    <row r="125" s="3" customFormat="1" ht="20.25" customHeight="1" spans="1:27">
      <c r="A125" s="38">
        <v>87</v>
      </c>
      <c r="B125" s="38" t="s">
        <v>205</v>
      </c>
      <c r="C125" s="38" t="s">
        <v>98</v>
      </c>
      <c r="D125" s="33">
        <f t="shared" si="22"/>
        <v>2566.41</v>
      </c>
      <c r="E125" s="32">
        <v>1901</v>
      </c>
      <c r="F125" s="39">
        <v>1119</v>
      </c>
      <c r="G125" s="21">
        <v>107</v>
      </c>
      <c r="H125" s="21">
        <v>0</v>
      </c>
      <c r="I125" s="21">
        <v>0</v>
      </c>
      <c r="J125" s="21">
        <v>0</v>
      </c>
      <c r="K125" s="21">
        <v>0</v>
      </c>
      <c r="L125" s="21">
        <v>126</v>
      </c>
      <c r="M125" s="21">
        <v>40</v>
      </c>
      <c r="N125" s="21">
        <v>63</v>
      </c>
      <c r="O125" s="21">
        <v>446</v>
      </c>
      <c r="P125" s="21">
        <v>0</v>
      </c>
      <c r="Q125" s="57">
        <v>602.41</v>
      </c>
      <c r="R125" s="21">
        <v>0</v>
      </c>
      <c r="S125" s="21">
        <v>0</v>
      </c>
      <c r="T125" s="21">
        <v>0</v>
      </c>
      <c r="U125" s="21">
        <v>0</v>
      </c>
      <c r="V125" s="21">
        <v>252.41</v>
      </c>
      <c r="W125" s="21">
        <v>350</v>
      </c>
      <c r="X125" s="57">
        <v>63</v>
      </c>
      <c r="Y125" s="21">
        <v>0</v>
      </c>
      <c r="Z125" s="21">
        <v>7</v>
      </c>
      <c r="AA125" s="21">
        <v>56</v>
      </c>
    </row>
    <row r="126" s="3" customFormat="1" ht="20.25" customHeight="1" spans="1:27">
      <c r="A126" s="38">
        <v>88</v>
      </c>
      <c r="B126" s="38" t="s">
        <v>206</v>
      </c>
      <c r="C126" s="38" t="s">
        <v>98</v>
      </c>
      <c r="D126" s="33">
        <f t="shared" si="22"/>
        <v>5189.92</v>
      </c>
      <c r="E126" s="32">
        <v>4702</v>
      </c>
      <c r="F126" s="39">
        <v>2560</v>
      </c>
      <c r="G126" s="21">
        <v>1349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675</v>
      </c>
      <c r="N126" s="21">
        <v>75</v>
      </c>
      <c r="O126" s="21">
        <v>0</v>
      </c>
      <c r="P126" s="21">
        <v>43</v>
      </c>
      <c r="Q126" s="57">
        <v>266.92</v>
      </c>
      <c r="R126" s="21">
        <v>0</v>
      </c>
      <c r="S126" s="21">
        <v>0</v>
      </c>
      <c r="T126" s="21">
        <v>0</v>
      </c>
      <c r="U126" s="21">
        <v>0</v>
      </c>
      <c r="V126" s="21">
        <v>266.92</v>
      </c>
      <c r="W126" s="21">
        <v>0</v>
      </c>
      <c r="X126" s="57">
        <v>221</v>
      </c>
      <c r="Y126" s="21">
        <v>0</v>
      </c>
      <c r="Z126" s="21">
        <v>52</v>
      </c>
      <c r="AA126" s="21">
        <v>169</v>
      </c>
    </row>
    <row r="127" s="3" customFormat="1" ht="20.25" customHeight="1" spans="1:27">
      <c r="A127" s="38">
        <v>89</v>
      </c>
      <c r="B127" s="38" t="s">
        <v>207</v>
      </c>
      <c r="C127" s="38" t="s">
        <v>98</v>
      </c>
      <c r="D127" s="33">
        <f t="shared" si="22"/>
        <v>3804.3</v>
      </c>
      <c r="E127" s="32">
        <v>2974</v>
      </c>
      <c r="F127" s="39">
        <v>1826</v>
      </c>
      <c r="G127" s="21">
        <v>254</v>
      </c>
      <c r="H127" s="21">
        <v>0</v>
      </c>
      <c r="I127" s="21">
        <v>0</v>
      </c>
      <c r="J127" s="21">
        <v>0</v>
      </c>
      <c r="K127" s="21">
        <v>0</v>
      </c>
      <c r="L127" s="21">
        <v>145</v>
      </c>
      <c r="M127" s="21">
        <v>301</v>
      </c>
      <c r="N127" s="21">
        <v>75</v>
      </c>
      <c r="O127" s="21">
        <v>0</v>
      </c>
      <c r="P127" s="21">
        <v>373</v>
      </c>
      <c r="Q127" s="57">
        <v>763.3</v>
      </c>
      <c r="R127" s="21">
        <v>0</v>
      </c>
      <c r="S127" s="21">
        <v>267</v>
      </c>
      <c r="T127" s="21">
        <v>0</v>
      </c>
      <c r="U127" s="21">
        <v>22</v>
      </c>
      <c r="V127" s="21">
        <v>474.3</v>
      </c>
      <c r="W127" s="21">
        <v>0</v>
      </c>
      <c r="X127" s="57">
        <v>67</v>
      </c>
      <c r="Y127" s="21">
        <v>0</v>
      </c>
      <c r="Z127" s="21">
        <v>6</v>
      </c>
      <c r="AA127" s="21">
        <v>61</v>
      </c>
    </row>
    <row r="128" s="3" customFormat="1" ht="20.25" customHeight="1" spans="1:27">
      <c r="A128" s="38">
        <v>90</v>
      </c>
      <c r="B128" s="38" t="s">
        <v>208</v>
      </c>
      <c r="C128" s="38" t="s">
        <v>98</v>
      </c>
      <c r="D128" s="33">
        <f t="shared" si="22"/>
        <v>3497</v>
      </c>
      <c r="E128" s="32">
        <v>3351</v>
      </c>
      <c r="F128" s="39">
        <v>1884</v>
      </c>
      <c r="G128" s="21">
        <v>589</v>
      </c>
      <c r="H128" s="21">
        <v>0</v>
      </c>
      <c r="I128" s="21">
        <v>0</v>
      </c>
      <c r="J128" s="21">
        <v>286</v>
      </c>
      <c r="K128" s="21">
        <v>0</v>
      </c>
      <c r="L128" s="21">
        <v>143</v>
      </c>
      <c r="M128" s="21">
        <v>374</v>
      </c>
      <c r="N128" s="21">
        <v>75</v>
      </c>
      <c r="O128" s="21">
        <v>0</v>
      </c>
      <c r="P128" s="21">
        <v>0</v>
      </c>
      <c r="Q128" s="57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0</v>
      </c>
      <c r="X128" s="57">
        <v>146</v>
      </c>
      <c r="Y128" s="21">
        <v>0</v>
      </c>
      <c r="Z128" s="21">
        <v>12</v>
      </c>
      <c r="AA128" s="21">
        <v>134</v>
      </c>
    </row>
    <row r="129" s="3" customFormat="1" ht="20.25" customHeight="1" spans="1:27">
      <c r="A129" s="38">
        <v>91</v>
      </c>
      <c r="B129" s="38" t="s">
        <v>209</v>
      </c>
      <c r="C129" s="38" t="s">
        <v>98</v>
      </c>
      <c r="D129" s="33">
        <f t="shared" si="22"/>
        <v>2789.93</v>
      </c>
      <c r="E129" s="32">
        <v>2399</v>
      </c>
      <c r="F129" s="39">
        <v>1966</v>
      </c>
      <c r="G129" s="21">
        <v>221</v>
      </c>
      <c r="H129" s="21">
        <v>0</v>
      </c>
      <c r="I129" s="21">
        <v>0</v>
      </c>
      <c r="J129" s="21">
        <v>0</v>
      </c>
      <c r="K129" s="21">
        <v>0</v>
      </c>
      <c r="L129" s="21">
        <v>108</v>
      </c>
      <c r="M129" s="21">
        <v>29</v>
      </c>
      <c r="N129" s="21">
        <v>75</v>
      </c>
      <c r="O129" s="21">
        <v>0</v>
      </c>
      <c r="P129" s="21">
        <v>0</v>
      </c>
      <c r="Q129" s="57">
        <v>314.93</v>
      </c>
      <c r="R129" s="21">
        <v>0</v>
      </c>
      <c r="S129" s="21">
        <v>0</v>
      </c>
      <c r="T129" s="21">
        <v>0</v>
      </c>
      <c r="U129" s="21">
        <v>0</v>
      </c>
      <c r="V129" s="21">
        <v>314.93</v>
      </c>
      <c r="W129" s="21">
        <v>0</v>
      </c>
      <c r="X129" s="57">
        <v>76</v>
      </c>
      <c r="Y129" s="21">
        <v>0</v>
      </c>
      <c r="Z129" s="21">
        <v>16</v>
      </c>
      <c r="AA129" s="21">
        <v>60</v>
      </c>
    </row>
    <row r="130" s="3" customFormat="1" ht="20.25" customHeight="1" spans="1:27">
      <c r="A130" s="38">
        <v>92</v>
      </c>
      <c r="B130" s="38" t="s">
        <v>210</v>
      </c>
      <c r="C130" s="38" t="s">
        <v>98</v>
      </c>
      <c r="D130" s="33">
        <f t="shared" si="22"/>
        <v>3333.71</v>
      </c>
      <c r="E130" s="32">
        <v>2980</v>
      </c>
      <c r="F130" s="39">
        <v>2395</v>
      </c>
      <c r="G130" s="21">
        <v>361</v>
      </c>
      <c r="H130" s="21">
        <v>0</v>
      </c>
      <c r="I130" s="21">
        <v>0</v>
      </c>
      <c r="J130" s="21">
        <v>0</v>
      </c>
      <c r="K130" s="21">
        <v>0</v>
      </c>
      <c r="L130" s="21">
        <v>139</v>
      </c>
      <c r="M130" s="21">
        <v>10</v>
      </c>
      <c r="N130" s="21">
        <v>75</v>
      </c>
      <c r="O130" s="21">
        <v>0</v>
      </c>
      <c r="P130" s="21">
        <v>0</v>
      </c>
      <c r="Q130" s="57">
        <v>283.71</v>
      </c>
      <c r="R130" s="21">
        <v>0</v>
      </c>
      <c r="S130" s="21">
        <v>0</v>
      </c>
      <c r="T130" s="21">
        <v>0</v>
      </c>
      <c r="U130" s="21">
        <v>0</v>
      </c>
      <c r="V130" s="21">
        <v>283.71</v>
      </c>
      <c r="W130" s="21">
        <v>0</v>
      </c>
      <c r="X130" s="57">
        <v>70</v>
      </c>
      <c r="Y130" s="21">
        <v>0</v>
      </c>
      <c r="Z130" s="21">
        <v>7</v>
      </c>
      <c r="AA130" s="21">
        <v>63</v>
      </c>
    </row>
    <row r="131" s="3" customFormat="1" ht="20.25" customHeight="1" spans="1:27">
      <c r="A131" s="38">
        <v>93</v>
      </c>
      <c r="B131" s="38" t="s">
        <v>211</v>
      </c>
      <c r="C131" s="38" t="s">
        <v>98</v>
      </c>
      <c r="D131" s="33">
        <f t="shared" si="22"/>
        <v>2489.86</v>
      </c>
      <c r="E131" s="32">
        <v>2091</v>
      </c>
      <c r="F131" s="39">
        <v>1824</v>
      </c>
      <c r="G131" s="21">
        <v>150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42</v>
      </c>
      <c r="N131" s="21">
        <v>75</v>
      </c>
      <c r="O131" s="21">
        <v>0</v>
      </c>
      <c r="P131" s="21">
        <v>0</v>
      </c>
      <c r="Q131" s="57">
        <v>314.86</v>
      </c>
      <c r="R131" s="21">
        <v>0</v>
      </c>
      <c r="S131" s="21">
        <v>0</v>
      </c>
      <c r="T131" s="21">
        <v>0</v>
      </c>
      <c r="U131" s="21">
        <v>0</v>
      </c>
      <c r="V131" s="21">
        <v>314.86</v>
      </c>
      <c r="W131" s="21">
        <v>0</v>
      </c>
      <c r="X131" s="57">
        <v>84</v>
      </c>
      <c r="Y131" s="21">
        <v>0</v>
      </c>
      <c r="Z131" s="21">
        <v>29</v>
      </c>
      <c r="AA131" s="21">
        <v>55</v>
      </c>
    </row>
    <row r="132" s="3" customFormat="1" ht="20.25" customHeight="1" spans="1:27">
      <c r="A132" s="38">
        <v>94</v>
      </c>
      <c r="B132" s="38" t="s">
        <v>212</v>
      </c>
      <c r="C132" s="38" t="s">
        <v>98</v>
      </c>
      <c r="D132" s="33">
        <f t="shared" si="22"/>
        <v>3470.43</v>
      </c>
      <c r="E132" s="32">
        <v>2978</v>
      </c>
      <c r="F132" s="39">
        <v>2419</v>
      </c>
      <c r="G132" s="21">
        <v>263</v>
      </c>
      <c r="H132" s="21">
        <v>0</v>
      </c>
      <c r="I132" s="21">
        <v>0</v>
      </c>
      <c r="J132" s="21">
        <v>0</v>
      </c>
      <c r="K132" s="21">
        <v>0</v>
      </c>
      <c r="L132" s="21">
        <v>130</v>
      </c>
      <c r="M132" s="21">
        <v>55</v>
      </c>
      <c r="N132" s="21">
        <v>63</v>
      </c>
      <c r="O132" s="21">
        <v>0</v>
      </c>
      <c r="P132" s="21">
        <v>48</v>
      </c>
      <c r="Q132" s="57">
        <v>423.43</v>
      </c>
      <c r="R132" s="21">
        <v>0</v>
      </c>
      <c r="S132" s="21">
        <v>0</v>
      </c>
      <c r="T132" s="21">
        <v>0</v>
      </c>
      <c r="U132" s="21">
        <v>18</v>
      </c>
      <c r="V132" s="21">
        <v>405.43</v>
      </c>
      <c r="W132" s="21">
        <v>0</v>
      </c>
      <c r="X132" s="57">
        <v>69</v>
      </c>
      <c r="Y132" s="21">
        <v>0</v>
      </c>
      <c r="Z132" s="21">
        <v>13</v>
      </c>
      <c r="AA132" s="21">
        <v>56</v>
      </c>
    </row>
    <row r="133" s="3" customFormat="1" ht="20.25" customHeight="1" spans="1:27">
      <c r="A133" s="38">
        <v>95</v>
      </c>
      <c r="B133" s="38" t="s">
        <v>213</v>
      </c>
      <c r="C133" s="38" t="s">
        <v>98</v>
      </c>
      <c r="D133" s="33">
        <f t="shared" si="22"/>
        <v>3169.41</v>
      </c>
      <c r="E133" s="32">
        <v>2514</v>
      </c>
      <c r="F133" s="39">
        <v>2097</v>
      </c>
      <c r="G133" s="21">
        <v>294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60</v>
      </c>
      <c r="N133" s="21">
        <v>63</v>
      </c>
      <c r="O133" s="21">
        <v>0</v>
      </c>
      <c r="P133" s="21">
        <v>0</v>
      </c>
      <c r="Q133" s="57">
        <v>602.41</v>
      </c>
      <c r="R133" s="21">
        <v>150</v>
      </c>
      <c r="S133" s="21">
        <v>0</v>
      </c>
      <c r="T133" s="21">
        <v>0</v>
      </c>
      <c r="U133" s="21">
        <v>0</v>
      </c>
      <c r="V133" s="21">
        <v>452.41</v>
      </c>
      <c r="W133" s="21">
        <v>0</v>
      </c>
      <c r="X133" s="57">
        <v>53</v>
      </c>
      <c r="Y133" s="21">
        <v>0</v>
      </c>
      <c r="Z133" s="21">
        <v>5</v>
      </c>
      <c r="AA133" s="21">
        <v>48</v>
      </c>
    </row>
    <row r="134" s="3" customFormat="1" ht="20.25" customHeight="1" spans="1:27">
      <c r="A134" s="38">
        <v>96</v>
      </c>
      <c r="B134" s="38" t="s">
        <v>214</v>
      </c>
      <c r="C134" s="38" t="s">
        <v>98</v>
      </c>
      <c r="D134" s="33">
        <f t="shared" si="22"/>
        <v>2626.5</v>
      </c>
      <c r="E134" s="32">
        <v>2279</v>
      </c>
      <c r="F134" s="39">
        <v>1711</v>
      </c>
      <c r="G134" s="21">
        <v>240</v>
      </c>
      <c r="H134" s="21">
        <v>0</v>
      </c>
      <c r="I134" s="21">
        <v>0</v>
      </c>
      <c r="J134" s="21">
        <v>0</v>
      </c>
      <c r="K134" s="21">
        <v>0</v>
      </c>
      <c r="L134" s="21">
        <v>124</v>
      </c>
      <c r="M134" s="21">
        <v>129</v>
      </c>
      <c r="N134" s="21">
        <v>75</v>
      </c>
      <c r="O134" s="21">
        <v>0</v>
      </c>
      <c r="P134" s="21">
        <v>0</v>
      </c>
      <c r="Q134" s="57">
        <v>278.5</v>
      </c>
      <c r="R134" s="21">
        <v>0</v>
      </c>
      <c r="S134" s="21">
        <v>0</v>
      </c>
      <c r="T134" s="21">
        <v>0</v>
      </c>
      <c r="U134" s="21">
        <v>0</v>
      </c>
      <c r="V134" s="21">
        <v>278.5</v>
      </c>
      <c r="W134" s="21">
        <v>0</v>
      </c>
      <c r="X134" s="57">
        <v>69</v>
      </c>
      <c r="Y134" s="21">
        <v>1</v>
      </c>
      <c r="Z134" s="21">
        <v>8</v>
      </c>
      <c r="AA134" s="21">
        <v>60</v>
      </c>
    </row>
    <row r="135" s="3" customFormat="1" ht="20.25" customHeight="1" spans="1:27">
      <c r="A135" s="38">
        <v>97</v>
      </c>
      <c r="B135" s="38" t="s">
        <v>215</v>
      </c>
      <c r="C135" s="38" t="s">
        <v>98</v>
      </c>
      <c r="D135" s="33">
        <f t="shared" si="22"/>
        <v>4079.18</v>
      </c>
      <c r="E135" s="32">
        <v>3762.8</v>
      </c>
      <c r="F135" s="39">
        <v>2123</v>
      </c>
      <c r="G135" s="21">
        <v>497</v>
      </c>
      <c r="H135" s="21">
        <v>28.8</v>
      </c>
      <c r="I135" s="21">
        <v>0</v>
      </c>
      <c r="J135" s="21">
        <v>0</v>
      </c>
      <c r="K135" s="21">
        <v>0</v>
      </c>
      <c r="L135" s="21">
        <v>112</v>
      </c>
      <c r="M135" s="21">
        <v>308</v>
      </c>
      <c r="N135" s="21">
        <v>75</v>
      </c>
      <c r="O135" s="21">
        <v>239</v>
      </c>
      <c r="P135" s="21">
        <v>380</v>
      </c>
      <c r="Q135" s="57">
        <v>219.38</v>
      </c>
      <c r="R135" s="21">
        <v>0</v>
      </c>
      <c r="S135" s="21">
        <v>0</v>
      </c>
      <c r="T135" s="21">
        <v>0</v>
      </c>
      <c r="U135" s="21">
        <v>26</v>
      </c>
      <c r="V135" s="21">
        <v>193.38</v>
      </c>
      <c r="W135" s="21">
        <v>0</v>
      </c>
      <c r="X135" s="57">
        <v>97</v>
      </c>
      <c r="Y135" s="21">
        <v>0</v>
      </c>
      <c r="Z135" s="21">
        <v>12</v>
      </c>
      <c r="AA135" s="21">
        <v>85</v>
      </c>
    </row>
    <row r="136" s="6" customFormat="1" ht="20.25" customHeight="1" spans="1:27">
      <c r="A136" s="35" t="s">
        <v>216</v>
      </c>
      <c r="B136" s="43" t="s">
        <v>217</v>
      </c>
      <c r="C136" s="35"/>
      <c r="D136" s="37">
        <f t="shared" ref="D136" si="23">SUM(D137:D141)</f>
        <v>21682.79</v>
      </c>
      <c r="E136" s="37">
        <v>18333.3</v>
      </c>
      <c r="F136" s="37">
        <v>13427</v>
      </c>
      <c r="G136" s="37">
        <v>411</v>
      </c>
      <c r="H136" s="37">
        <v>1905.3</v>
      </c>
      <c r="I136" s="37">
        <v>100</v>
      </c>
      <c r="J136" s="37">
        <v>572</v>
      </c>
      <c r="K136" s="37">
        <v>0</v>
      </c>
      <c r="L136" s="37">
        <v>642</v>
      </c>
      <c r="M136" s="37">
        <v>378</v>
      </c>
      <c r="N136" s="37">
        <v>288</v>
      </c>
      <c r="O136" s="37">
        <v>277</v>
      </c>
      <c r="P136" s="37">
        <v>333</v>
      </c>
      <c r="Q136" s="41">
        <v>2099.49</v>
      </c>
      <c r="R136" s="37">
        <v>0</v>
      </c>
      <c r="S136" s="37">
        <v>418</v>
      </c>
      <c r="T136" s="37">
        <v>0</v>
      </c>
      <c r="U136" s="37">
        <v>54</v>
      </c>
      <c r="V136" s="37">
        <v>1227.49</v>
      </c>
      <c r="W136" s="37">
        <v>400</v>
      </c>
      <c r="X136" s="56">
        <v>1250</v>
      </c>
      <c r="Y136" s="63">
        <v>-26</v>
      </c>
      <c r="Z136" s="63">
        <v>107</v>
      </c>
      <c r="AA136" s="63">
        <v>1169</v>
      </c>
    </row>
    <row r="137" s="3" customFormat="1" ht="20.25" customHeight="1" spans="1:27">
      <c r="A137" s="38"/>
      <c r="B137" s="38" t="s">
        <v>218</v>
      </c>
      <c r="C137" s="38" t="s">
        <v>84</v>
      </c>
      <c r="D137" s="33">
        <f t="shared" ref="D137:D142" si="24">SUM(E137,Q137,X137)</f>
        <v>721</v>
      </c>
      <c r="E137" s="32">
        <v>0</v>
      </c>
      <c r="F137" s="39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57">
        <v>26</v>
      </c>
      <c r="R137" s="21">
        <v>0</v>
      </c>
      <c r="S137" s="21">
        <v>26</v>
      </c>
      <c r="T137" s="21">
        <v>0</v>
      </c>
      <c r="U137" s="21">
        <v>0</v>
      </c>
      <c r="V137" s="21">
        <v>0</v>
      </c>
      <c r="W137" s="21">
        <v>0</v>
      </c>
      <c r="X137" s="57">
        <v>695</v>
      </c>
      <c r="Y137" s="21">
        <v>-31</v>
      </c>
      <c r="Z137" s="21">
        <v>0</v>
      </c>
      <c r="AA137" s="21">
        <v>726</v>
      </c>
    </row>
    <row r="138" s="3" customFormat="1" ht="20.25" customHeight="1" spans="1:27">
      <c r="A138" s="38">
        <v>98</v>
      </c>
      <c r="B138" s="38" t="s">
        <v>219</v>
      </c>
      <c r="C138" s="38" t="s">
        <v>98</v>
      </c>
      <c r="D138" s="33">
        <f t="shared" si="24"/>
        <v>7410.34</v>
      </c>
      <c r="E138" s="32">
        <v>6618.7</v>
      </c>
      <c r="F138" s="39">
        <v>5031</v>
      </c>
      <c r="G138" s="21">
        <v>178</v>
      </c>
      <c r="H138" s="21">
        <v>504.7</v>
      </c>
      <c r="I138" s="21">
        <v>0</v>
      </c>
      <c r="J138" s="21">
        <v>286</v>
      </c>
      <c r="K138" s="21">
        <v>0</v>
      </c>
      <c r="L138" s="21">
        <v>174</v>
      </c>
      <c r="M138" s="21">
        <v>105</v>
      </c>
      <c r="N138" s="21">
        <v>63</v>
      </c>
      <c r="O138" s="21">
        <v>277</v>
      </c>
      <c r="P138" s="21">
        <v>0</v>
      </c>
      <c r="Q138" s="57">
        <v>552.64</v>
      </c>
      <c r="R138" s="21">
        <v>0</v>
      </c>
      <c r="S138" s="21">
        <v>196</v>
      </c>
      <c r="T138" s="21">
        <v>0</v>
      </c>
      <c r="U138" s="21">
        <v>0</v>
      </c>
      <c r="V138" s="21">
        <v>356.64</v>
      </c>
      <c r="W138" s="21">
        <v>0</v>
      </c>
      <c r="X138" s="57">
        <v>239</v>
      </c>
      <c r="Y138" s="21">
        <v>2</v>
      </c>
      <c r="Z138" s="21">
        <v>65</v>
      </c>
      <c r="AA138" s="21">
        <v>172</v>
      </c>
    </row>
    <row r="139" s="3" customFormat="1" ht="20.25" customHeight="1" spans="1:27">
      <c r="A139" s="38">
        <v>99</v>
      </c>
      <c r="B139" s="38" t="s">
        <v>220</v>
      </c>
      <c r="C139" s="38" t="s">
        <v>98</v>
      </c>
      <c r="D139" s="33">
        <f t="shared" si="24"/>
        <v>3754.74</v>
      </c>
      <c r="E139" s="32">
        <v>3442.7</v>
      </c>
      <c r="F139" s="39">
        <v>2608</v>
      </c>
      <c r="G139" s="21">
        <v>73</v>
      </c>
      <c r="H139" s="21">
        <v>437.7</v>
      </c>
      <c r="I139" s="21">
        <v>0</v>
      </c>
      <c r="J139" s="21">
        <v>0</v>
      </c>
      <c r="K139" s="21">
        <v>0</v>
      </c>
      <c r="L139" s="21">
        <v>156</v>
      </c>
      <c r="M139" s="21">
        <v>93</v>
      </c>
      <c r="N139" s="21">
        <v>75</v>
      </c>
      <c r="O139" s="21">
        <v>0</v>
      </c>
      <c r="P139" s="21">
        <v>0</v>
      </c>
      <c r="Q139" s="57">
        <v>208.04</v>
      </c>
      <c r="R139" s="21">
        <v>0</v>
      </c>
      <c r="S139" s="21">
        <v>0</v>
      </c>
      <c r="T139" s="21">
        <v>0</v>
      </c>
      <c r="U139" s="21">
        <v>18</v>
      </c>
      <c r="V139" s="21">
        <v>190.04</v>
      </c>
      <c r="W139" s="21">
        <v>0</v>
      </c>
      <c r="X139" s="57">
        <v>104</v>
      </c>
      <c r="Y139" s="21">
        <v>0</v>
      </c>
      <c r="Z139" s="21">
        <v>12</v>
      </c>
      <c r="AA139" s="21">
        <v>92</v>
      </c>
    </row>
    <row r="140" s="3" customFormat="1" ht="20.25" customHeight="1" spans="1:27">
      <c r="A140" s="38">
        <v>100</v>
      </c>
      <c r="B140" s="38" t="s">
        <v>221</v>
      </c>
      <c r="C140" s="38" t="s">
        <v>98</v>
      </c>
      <c r="D140" s="33">
        <f t="shared" si="24"/>
        <v>6021.42</v>
      </c>
      <c r="E140" s="32">
        <v>4810.2</v>
      </c>
      <c r="F140" s="39">
        <v>3287</v>
      </c>
      <c r="G140" s="21">
        <v>101</v>
      </c>
      <c r="H140" s="21">
        <v>494.2</v>
      </c>
      <c r="I140" s="21">
        <v>0</v>
      </c>
      <c r="J140" s="21">
        <v>286</v>
      </c>
      <c r="K140" s="21">
        <v>0</v>
      </c>
      <c r="L140" s="21">
        <v>163</v>
      </c>
      <c r="M140" s="21">
        <v>170</v>
      </c>
      <c r="N140" s="21">
        <v>75</v>
      </c>
      <c r="O140" s="21">
        <v>0</v>
      </c>
      <c r="P140" s="21">
        <v>234</v>
      </c>
      <c r="Q140" s="57">
        <v>1085.22</v>
      </c>
      <c r="R140" s="21">
        <v>0</v>
      </c>
      <c r="S140" s="21">
        <v>196</v>
      </c>
      <c r="T140" s="21">
        <v>0</v>
      </c>
      <c r="U140" s="21">
        <v>18</v>
      </c>
      <c r="V140" s="21">
        <v>471.22</v>
      </c>
      <c r="W140" s="21">
        <v>400</v>
      </c>
      <c r="X140" s="57">
        <v>126</v>
      </c>
      <c r="Y140" s="21">
        <v>0</v>
      </c>
      <c r="Z140" s="21">
        <v>21</v>
      </c>
      <c r="AA140" s="21">
        <v>105</v>
      </c>
    </row>
    <row r="141" s="3" customFormat="1" ht="20.25" customHeight="1" spans="1:27">
      <c r="A141" s="38">
        <v>101</v>
      </c>
      <c r="B141" s="38" t="s">
        <v>222</v>
      </c>
      <c r="C141" s="38" t="s">
        <v>98</v>
      </c>
      <c r="D141" s="33">
        <f t="shared" si="24"/>
        <v>3775.29</v>
      </c>
      <c r="E141" s="32">
        <v>3461.7</v>
      </c>
      <c r="F141" s="39">
        <v>2501</v>
      </c>
      <c r="G141" s="21">
        <v>59</v>
      </c>
      <c r="H141" s="21">
        <v>468.7</v>
      </c>
      <c r="I141" s="21">
        <v>100</v>
      </c>
      <c r="J141" s="21">
        <v>0</v>
      </c>
      <c r="K141" s="21">
        <v>0</v>
      </c>
      <c r="L141" s="21">
        <v>149</v>
      </c>
      <c r="M141" s="21">
        <v>10</v>
      </c>
      <c r="N141" s="21">
        <v>75</v>
      </c>
      <c r="O141" s="21">
        <v>0</v>
      </c>
      <c r="P141" s="21">
        <v>99</v>
      </c>
      <c r="Q141" s="57">
        <v>227.59</v>
      </c>
      <c r="R141" s="21">
        <v>0</v>
      </c>
      <c r="S141" s="21">
        <v>0</v>
      </c>
      <c r="T141" s="21">
        <v>0</v>
      </c>
      <c r="U141" s="21">
        <v>18</v>
      </c>
      <c r="V141" s="21">
        <v>209.59</v>
      </c>
      <c r="W141" s="21">
        <v>0</v>
      </c>
      <c r="X141" s="57">
        <v>86</v>
      </c>
      <c r="Y141" s="21">
        <v>3</v>
      </c>
      <c r="Z141" s="21">
        <v>9</v>
      </c>
      <c r="AA141" s="21">
        <v>74</v>
      </c>
    </row>
    <row r="142" s="7" customFormat="1" ht="20.25" customHeight="1" spans="1:27">
      <c r="A142" s="35" t="s">
        <v>223</v>
      </c>
      <c r="B142" s="35" t="s">
        <v>224</v>
      </c>
      <c r="C142" s="35" t="s">
        <v>86</v>
      </c>
      <c r="D142" s="40">
        <f t="shared" si="24"/>
        <v>8697.37</v>
      </c>
      <c r="E142" s="41">
        <v>7497</v>
      </c>
      <c r="F142" s="40">
        <v>6274</v>
      </c>
      <c r="G142" s="42">
        <v>421</v>
      </c>
      <c r="H142" s="42">
        <v>0</v>
      </c>
      <c r="I142" s="42">
        <v>0</v>
      </c>
      <c r="J142" s="42">
        <v>0</v>
      </c>
      <c r="K142" s="42">
        <v>500</v>
      </c>
      <c r="L142" s="42">
        <v>151</v>
      </c>
      <c r="M142" s="42">
        <v>10</v>
      </c>
      <c r="N142" s="42">
        <v>28</v>
      </c>
      <c r="O142" s="42">
        <v>0</v>
      </c>
      <c r="P142" s="42">
        <v>113</v>
      </c>
      <c r="Q142" s="58">
        <v>615.37</v>
      </c>
      <c r="R142" s="42">
        <v>0</v>
      </c>
      <c r="S142" s="21">
        <v>0</v>
      </c>
      <c r="T142" s="42">
        <v>212</v>
      </c>
      <c r="U142" s="42">
        <v>0</v>
      </c>
      <c r="V142" s="42">
        <v>403.37</v>
      </c>
      <c r="W142" s="42">
        <v>0</v>
      </c>
      <c r="X142" s="59">
        <v>585</v>
      </c>
      <c r="Y142" s="21">
        <v>-9</v>
      </c>
      <c r="Z142" s="21">
        <v>12</v>
      </c>
      <c r="AA142" s="21">
        <v>582</v>
      </c>
    </row>
    <row r="143" s="6" customFormat="1" ht="20.25" customHeight="1" spans="1:27">
      <c r="A143" s="35" t="s">
        <v>225</v>
      </c>
      <c r="B143" s="43" t="s">
        <v>226</v>
      </c>
      <c r="C143" s="35"/>
      <c r="D143" s="37">
        <f t="shared" ref="D143" si="25">SUM(D144:D149)</f>
        <v>26216.93</v>
      </c>
      <c r="E143" s="37">
        <v>24616.95</v>
      </c>
      <c r="F143" s="37">
        <v>10227</v>
      </c>
      <c r="G143" s="37">
        <v>3723</v>
      </c>
      <c r="H143" s="37">
        <v>7794.95</v>
      </c>
      <c r="I143" s="37">
        <v>0</v>
      </c>
      <c r="J143" s="37">
        <v>286</v>
      </c>
      <c r="K143" s="37">
        <v>0</v>
      </c>
      <c r="L143" s="37">
        <v>248</v>
      </c>
      <c r="M143" s="37">
        <v>236</v>
      </c>
      <c r="N143" s="37">
        <v>356</v>
      </c>
      <c r="O143" s="37">
        <v>449</v>
      </c>
      <c r="P143" s="37">
        <v>1297</v>
      </c>
      <c r="Q143" s="41">
        <v>1108.98</v>
      </c>
      <c r="R143" s="37">
        <v>450</v>
      </c>
      <c r="S143" s="37">
        <v>282</v>
      </c>
      <c r="T143" s="37">
        <v>0</v>
      </c>
      <c r="U143" s="37">
        <v>72</v>
      </c>
      <c r="V143" s="37">
        <v>154.98</v>
      </c>
      <c r="W143" s="37">
        <v>150</v>
      </c>
      <c r="X143" s="56">
        <v>491</v>
      </c>
      <c r="Y143" s="63">
        <v>-7</v>
      </c>
      <c r="Z143" s="63">
        <v>31</v>
      </c>
      <c r="AA143" s="63">
        <v>467</v>
      </c>
    </row>
    <row r="144" s="3" customFormat="1" ht="20.25" customHeight="1" spans="1:27">
      <c r="A144" s="38"/>
      <c r="B144" s="38" t="s">
        <v>227</v>
      </c>
      <c r="C144" s="38" t="s">
        <v>84</v>
      </c>
      <c r="D144" s="33">
        <f t="shared" ref="D144:D149" si="26">SUM(E144,Q144,X144)</f>
        <v>253</v>
      </c>
      <c r="E144" s="32">
        <v>28</v>
      </c>
      <c r="F144" s="39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28</v>
      </c>
      <c r="O144" s="21">
        <v>0</v>
      </c>
      <c r="P144" s="21">
        <v>0</v>
      </c>
      <c r="Q144" s="57">
        <v>15</v>
      </c>
      <c r="R144" s="21">
        <v>0</v>
      </c>
      <c r="S144" s="21">
        <v>15</v>
      </c>
      <c r="T144" s="21">
        <v>0</v>
      </c>
      <c r="U144" s="21">
        <v>0</v>
      </c>
      <c r="V144" s="21">
        <v>0</v>
      </c>
      <c r="W144" s="21">
        <v>0</v>
      </c>
      <c r="X144" s="57">
        <v>210</v>
      </c>
      <c r="Y144" s="21">
        <v>-8</v>
      </c>
      <c r="Z144" s="21">
        <v>0</v>
      </c>
      <c r="AA144" s="21">
        <v>218</v>
      </c>
    </row>
    <row r="145" s="3" customFormat="1" ht="20.25" customHeight="1" spans="1:27">
      <c r="A145" s="38">
        <v>102</v>
      </c>
      <c r="B145" s="38" t="s">
        <v>228</v>
      </c>
      <c r="C145" s="38" t="s">
        <v>98</v>
      </c>
      <c r="D145" s="33">
        <f t="shared" si="26"/>
        <v>6111.9</v>
      </c>
      <c r="E145" s="32">
        <v>5573.9</v>
      </c>
      <c r="F145" s="39">
        <v>2999</v>
      </c>
      <c r="G145" s="21">
        <v>362</v>
      </c>
      <c r="H145" s="21">
        <v>1303.9</v>
      </c>
      <c r="I145" s="21">
        <v>0</v>
      </c>
      <c r="J145" s="21">
        <v>0</v>
      </c>
      <c r="K145" s="21">
        <v>0</v>
      </c>
      <c r="L145" s="21">
        <v>147</v>
      </c>
      <c r="M145" s="21">
        <v>101</v>
      </c>
      <c r="N145" s="21">
        <v>75</v>
      </c>
      <c r="O145" s="21">
        <v>449</v>
      </c>
      <c r="P145" s="21">
        <v>137</v>
      </c>
      <c r="Q145" s="57">
        <v>468</v>
      </c>
      <c r="R145" s="21">
        <v>450</v>
      </c>
      <c r="S145" s="21">
        <v>0</v>
      </c>
      <c r="T145" s="21">
        <v>0</v>
      </c>
      <c r="U145" s="21">
        <v>18</v>
      </c>
      <c r="V145" s="21">
        <v>0</v>
      </c>
      <c r="W145" s="21">
        <v>0</v>
      </c>
      <c r="X145" s="57">
        <v>70</v>
      </c>
      <c r="Y145" s="21">
        <v>0</v>
      </c>
      <c r="Z145" s="21">
        <v>5</v>
      </c>
      <c r="AA145" s="21">
        <v>65</v>
      </c>
    </row>
    <row r="146" s="3" customFormat="1" ht="20.25" customHeight="1" spans="1:27">
      <c r="A146" s="38">
        <v>103</v>
      </c>
      <c r="B146" s="38" t="s">
        <v>15</v>
      </c>
      <c r="C146" s="38" t="s">
        <v>98</v>
      </c>
      <c r="D146" s="33">
        <f t="shared" si="26"/>
        <v>2620.35</v>
      </c>
      <c r="E146" s="32">
        <v>2560.35</v>
      </c>
      <c r="F146" s="39">
        <v>1040</v>
      </c>
      <c r="G146" s="21">
        <v>126</v>
      </c>
      <c r="H146" s="21">
        <v>910.35</v>
      </c>
      <c r="I146" s="21">
        <v>0</v>
      </c>
      <c r="J146" s="21">
        <v>0</v>
      </c>
      <c r="K146" s="21">
        <v>0</v>
      </c>
      <c r="L146" s="21">
        <v>0</v>
      </c>
      <c r="M146" s="21">
        <v>38</v>
      </c>
      <c r="N146" s="21">
        <v>75</v>
      </c>
      <c r="O146" s="21">
        <v>0</v>
      </c>
      <c r="P146" s="21">
        <v>371</v>
      </c>
      <c r="Q146" s="57">
        <v>18</v>
      </c>
      <c r="R146" s="21">
        <v>0</v>
      </c>
      <c r="S146" s="21">
        <v>0</v>
      </c>
      <c r="T146" s="21">
        <v>0</v>
      </c>
      <c r="U146" s="21">
        <v>18</v>
      </c>
      <c r="V146" s="21">
        <v>0</v>
      </c>
      <c r="W146" s="21">
        <v>0</v>
      </c>
      <c r="X146" s="57">
        <v>42</v>
      </c>
      <c r="Y146" s="21">
        <v>1</v>
      </c>
      <c r="Z146" s="21">
        <v>6</v>
      </c>
      <c r="AA146" s="21">
        <v>35</v>
      </c>
    </row>
    <row r="147" s="3" customFormat="1" ht="20.25" customHeight="1" spans="1:27">
      <c r="A147" s="38">
        <v>104</v>
      </c>
      <c r="B147" s="38" t="s">
        <v>229</v>
      </c>
      <c r="C147" s="38" t="s">
        <v>98</v>
      </c>
      <c r="D147" s="33">
        <f t="shared" si="26"/>
        <v>6704.23</v>
      </c>
      <c r="E147" s="32">
        <v>6471.25</v>
      </c>
      <c r="F147" s="39">
        <v>3550</v>
      </c>
      <c r="G147" s="21">
        <v>895</v>
      </c>
      <c r="H147" s="21">
        <v>1680.25</v>
      </c>
      <c r="I147" s="21">
        <v>0</v>
      </c>
      <c r="J147" s="21">
        <v>0</v>
      </c>
      <c r="K147" s="21">
        <v>0</v>
      </c>
      <c r="L147" s="21">
        <v>0</v>
      </c>
      <c r="M147" s="21">
        <v>67</v>
      </c>
      <c r="N147" s="21">
        <v>75</v>
      </c>
      <c r="O147" s="21">
        <v>0</v>
      </c>
      <c r="P147" s="21">
        <v>204</v>
      </c>
      <c r="Q147" s="57">
        <v>172.98</v>
      </c>
      <c r="R147" s="21">
        <v>0</v>
      </c>
      <c r="S147" s="21">
        <v>0</v>
      </c>
      <c r="T147" s="21">
        <v>0</v>
      </c>
      <c r="U147" s="21">
        <v>18</v>
      </c>
      <c r="V147" s="21">
        <v>154.98</v>
      </c>
      <c r="W147" s="21">
        <v>0</v>
      </c>
      <c r="X147" s="57">
        <v>60</v>
      </c>
      <c r="Y147" s="21">
        <v>0</v>
      </c>
      <c r="Z147" s="21">
        <v>10</v>
      </c>
      <c r="AA147" s="21">
        <v>50</v>
      </c>
    </row>
    <row r="148" s="3" customFormat="1" ht="20.25" customHeight="1" spans="1:27">
      <c r="A148" s="38">
        <v>105</v>
      </c>
      <c r="B148" s="38" t="s">
        <v>230</v>
      </c>
      <c r="C148" s="38" t="s">
        <v>98</v>
      </c>
      <c r="D148" s="33">
        <f t="shared" si="26"/>
        <v>8902.15</v>
      </c>
      <c r="E148" s="32">
        <v>8420.15</v>
      </c>
      <c r="F148" s="39">
        <v>1898</v>
      </c>
      <c r="G148" s="21">
        <v>2035</v>
      </c>
      <c r="H148" s="21">
        <v>3586.15</v>
      </c>
      <c r="I148" s="21">
        <v>0</v>
      </c>
      <c r="J148" s="21">
        <v>286</v>
      </c>
      <c r="K148" s="21">
        <v>0</v>
      </c>
      <c r="L148" s="21">
        <v>0</v>
      </c>
      <c r="M148" s="21">
        <v>20</v>
      </c>
      <c r="N148" s="21">
        <v>75</v>
      </c>
      <c r="O148" s="21">
        <v>0</v>
      </c>
      <c r="P148" s="21">
        <v>520</v>
      </c>
      <c r="Q148" s="57">
        <v>435</v>
      </c>
      <c r="R148" s="21">
        <v>0</v>
      </c>
      <c r="S148" s="21">
        <v>267</v>
      </c>
      <c r="T148" s="21">
        <v>0</v>
      </c>
      <c r="U148" s="21">
        <v>18</v>
      </c>
      <c r="V148" s="21">
        <v>0</v>
      </c>
      <c r="W148" s="21">
        <v>150</v>
      </c>
      <c r="X148" s="57">
        <v>47</v>
      </c>
      <c r="Y148" s="21">
        <v>0</v>
      </c>
      <c r="Z148" s="21">
        <v>5</v>
      </c>
      <c r="AA148" s="21">
        <v>42</v>
      </c>
    </row>
    <row r="149" s="3" customFormat="1" ht="20.25" customHeight="1" spans="1:27">
      <c r="A149" s="38">
        <v>106</v>
      </c>
      <c r="B149" s="38" t="s">
        <v>231</v>
      </c>
      <c r="C149" s="38" t="s">
        <v>86</v>
      </c>
      <c r="D149" s="33">
        <f t="shared" si="26"/>
        <v>1625.3</v>
      </c>
      <c r="E149" s="32">
        <v>1563.3</v>
      </c>
      <c r="F149" s="39">
        <v>740</v>
      </c>
      <c r="G149" s="21">
        <v>305</v>
      </c>
      <c r="H149" s="21">
        <v>314.3</v>
      </c>
      <c r="I149" s="21">
        <v>0</v>
      </c>
      <c r="J149" s="21">
        <v>0</v>
      </c>
      <c r="K149" s="21">
        <v>0</v>
      </c>
      <c r="L149" s="21">
        <v>101</v>
      </c>
      <c r="M149" s="21">
        <v>10</v>
      </c>
      <c r="N149" s="21">
        <v>28</v>
      </c>
      <c r="O149" s="21">
        <v>0</v>
      </c>
      <c r="P149" s="21">
        <v>65</v>
      </c>
      <c r="Q149" s="57"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v>0</v>
      </c>
      <c r="W149" s="21">
        <v>0</v>
      </c>
      <c r="X149" s="57">
        <v>62</v>
      </c>
      <c r="Y149" s="21">
        <v>0</v>
      </c>
      <c r="Z149" s="21">
        <v>5</v>
      </c>
      <c r="AA149" s="21">
        <v>57</v>
      </c>
    </row>
    <row r="150" s="6" customFormat="1" ht="20.25" customHeight="1" spans="1:27">
      <c r="A150" s="35" t="s">
        <v>232</v>
      </c>
      <c r="B150" s="43" t="s">
        <v>233</v>
      </c>
      <c r="C150" s="35"/>
      <c r="D150" s="37">
        <f t="shared" ref="D150" si="27">SUM(D151:D156)</f>
        <v>17262.57</v>
      </c>
      <c r="E150" s="37">
        <v>12884</v>
      </c>
      <c r="F150" s="37">
        <v>10215</v>
      </c>
      <c r="G150" s="37">
        <v>1149</v>
      </c>
      <c r="H150" s="37">
        <v>0</v>
      </c>
      <c r="I150" s="37">
        <v>0</v>
      </c>
      <c r="J150" s="37">
        <v>0</v>
      </c>
      <c r="K150" s="37">
        <v>0</v>
      </c>
      <c r="L150" s="37">
        <v>432</v>
      </c>
      <c r="M150" s="37">
        <v>157</v>
      </c>
      <c r="N150" s="37">
        <v>281</v>
      </c>
      <c r="O150" s="37">
        <v>247</v>
      </c>
      <c r="P150" s="37">
        <v>403</v>
      </c>
      <c r="Q150" s="41">
        <v>3358.57</v>
      </c>
      <c r="R150" s="37">
        <v>450</v>
      </c>
      <c r="S150" s="37">
        <v>15</v>
      </c>
      <c r="T150" s="37">
        <v>0</v>
      </c>
      <c r="U150" s="37">
        <v>97</v>
      </c>
      <c r="V150" s="37">
        <v>2796.57</v>
      </c>
      <c r="W150" s="37">
        <v>0</v>
      </c>
      <c r="X150" s="56">
        <v>1020</v>
      </c>
      <c r="Y150" s="63">
        <v>-19</v>
      </c>
      <c r="Z150" s="63">
        <v>69</v>
      </c>
      <c r="AA150" s="63">
        <v>970</v>
      </c>
    </row>
    <row r="151" s="3" customFormat="1" ht="20.25" customHeight="1" spans="1:27">
      <c r="A151" s="38"/>
      <c r="B151" s="38" t="s">
        <v>234</v>
      </c>
      <c r="C151" s="38" t="s">
        <v>84</v>
      </c>
      <c r="D151" s="33">
        <f t="shared" ref="D151:D156" si="28">SUM(E151,Q151,X151)</f>
        <v>667</v>
      </c>
      <c r="E151" s="32">
        <v>28</v>
      </c>
      <c r="F151" s="39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28</v>
      </c>
      <c r="O151" s="21">
        <v>0</v>
      </c>
      <c r="P151" s="21">
        <v>0</v>
      </c>
      <c r="Q151" s="57">
        <v>37</v>
      </c>
      <c r="R151" s="21">
        <v>0</v>
      </c>
      <c r="S151" s="21">
        <v>15</v>
      </c>
      <c r="T151" s="21">
        <v>0</v>
      </c>
      <c r="U151" s="21">
        <v>22</v>
      </c>
      <c r="V151" s="21">
        <v>0</v>
      </c>
      <c r="W151" s="21">
        <v>0</v>
      </c>
      <c r="X151" s="57">
        <v>602</v>
      </c>
      <c r="Y151" s="21">
        <v>-19</v>
      </c>
      <c r="Z151" s="21">
        <v>0</v>
      </c>
      <c r="AA151" s="21">
        <v>621</v>
      </c>
    </row>
    <row r="152" s="3" customFormat="1" ht="20.25" customHeight="1" spans="1:27">
      <c r="A152" s="38">
        <v>107</v>
      </c>
      <c r="B152" s="38" t="s">
        <v>235</v>
      </c>
      <c r="C152" s="38" t="s">
        <v>86</v>
      </c>
      <c r="D152" s="33">
        <f t="shared" si="28"/>
        <v>1086.68</v>
      </c>
      <c r="E152" s="32">
        <v>921</v>
      </c>
      <c r="F152" s="39">
        <v>798</v>
      </c>
      <c r="G152" s="21">
        <v>19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104</v>
      </c>
      <c r="Q152" s="57">
        <v>133.68</v>
      </c>
      <c r="R152" s="21">
        <v>0</v>
      </c>
      <c r="S152" s="21">
        <v>0</v>
      </c>
      <c r="T152" s="21">
        <v>0</v>
      </c>
      <c r="U152" s="21">
        <v>0</v>
      </c>
      <c r="V152" s="21">
        <v>133.68</v>
      </c>
      <c r="W152" s="21">
        <v>0</v>
      </c>
      <c r="X152" s="57">
        <v>32</v>
      </c>
      <c r="Y152" s="21">
        <v>0</v>
      </c>
      <c r="Z152" s="21">
        <v>5</v>
      </c>
      <c r="AA152" s="21">
        <v>27</v>
      </c>
    </row>
    <row r="153" s="3" customFormat="1" ht="20.25" customHeight="1" spans="1:27">
      <c r="A153" s="38">
        <v>108</v>
      </c>
      <c r="B153" s="38" t="s">
        <v>236</v>
      </c>
      <c r="C153" s="38" t="s">
        <v>98</v>
      </c>
      <c r="D153" s="33">
        <f t="shared" si="28"/>
        <v>5354.61</v>
      </c>
      <c r="E153" s="32">
        <v>3992</v>
      </c>
      <c r="F153" s="39">
        <v>3102</v>
      </c>
      <c r="G153" s="21">
        <v>627</v>
      </c>
      <c r="H153" s="21">
        <v>0</v>
      </c>
      <c r="I153" s="21">
        <v>0</v>
      </c>
      <c r="J153" s="21">
        <v>0</v>
      </c>
      <c r="K153" s="21">
        <v>0</v>
      </c>
      <c r="L153" s="21">
        <v>161</v>
      </c>
      <c r="M153" s="21">
        <v>27</v>
      </c>
      <c r="N153" s="21">
        <v>75</v>
      </c>
      <c r="O153" s="21">
        <v>0</v>
      </c>
      <c r="P153" s="21">
        <v>0</v>
      </c>
      <c r="Q153" s="57">
        <v>1258.61</v>
      </c>
      <c r="R153" s="21">
        <v>300</v>
      </c>
      <c r="S153" s="21">
        <v>0</v>
      </c>
      <c r="T153" s="21">
        <v>0</v>
      </c>
      <c r="U153" s="21">
        <v>31</v>
      </c>
      <c r="V153" s="21">
        <v>927.61</v>
      </c>
      <c r="W153" s="21">
        <v>0</v>
      </c>
      <c r="X153" s="57">
        <v>104</v>
      </c>
      <c r="Y153" s="21">
        <v>0</v>
      </c>
      <c r="Z153" s="21">
        <v>8</v>
      </c>
      <c r="AA153" s="21">
        <v>96</v>
      </c>
    </row>
    <row r="154" s="3" customFormat="1" ht="20.25" customHeight="1" spans="1:27">
      <c r="A154" s="38">
        <v>109</v>
      </c>
      <c r="B154" s="38" t="s">
        <v>237</v>
      </c>
      <c r="C154" s="38" t="s">
        <v>86</v>
      </c>
      <c r="D154" s="33">
        <f t="shared" si="28"/>
        <v>2236.72</v>
      </c>
      <c r="E154" s="32">
        <v>1807</v>
      </c>
      <c r="F154" s="39">
        <v>1296</v>
      </c>
      <c r="G154" s="21">
        <v>132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28</v>
      </c>
      <c r="O154" s="21">
        <v>247</v>
      </c>
      <c r="P154" s="21">
        <v>104</v>
      </c>
      <c r="Q154" s="57">
        <v>309.72</v>
      </c>
      <c r="R154" s="21">
        <v>0</v>
      </c>
      <c r="S154" s="21">
        <v>0</v>
      </c>
      <c r="T154" s="21">
        <v>0</v>
      </c>
      <c r="U154" s="21">
        <v>0</v>
      </c>
      <c r="V154" s="21">
        <v>309.72</v>
      </c>
      <c r="W154" s="21">
        <v>0</v>
      </c>
      <c r="X154" s="57">
        <v>120</v>
      </c>
      <c r="Y154" s="21">
        <v>0</v>
      </c>
      <c r="Z154" s="21">
        <v>5</v>
      </c>
      <c r="AA154" s="21">
        <v>115</v>
      </c>
    </row>
    <row r="155" s="3" customFormat="1" ht="20.25" customHeight="1" spans="1:27">
      <c r="A155" s="38">
        <v>110</v>
      </c>
      <c r="B155" s="38" t="s">
        <v>238</v>
      </c>
      <c r="C155" s="38" t="s">
        <v>100</v>
      </c>
      <c r="D155" s="33">
        <f t="shared" si="28"/>
        <v>4359.75</v>
      </c>
      <c r="E155" s="32">
        <v>3174</v>
      </c>
      <c r="F155" s="39">
        <v>2522</v>
      </c>
      <c r="G155" s="21">
        <v>231</v>
      </c>
      <c r="H155" s="21">
        <v>0</v>
      </c>
      <c r="I155" s="21">
        <v>0</v>
      </c>
      <c r="J155" s="21">
        <v>0</v>
      </c>
      <c r="K155" s="21">
        <v>0</v>
      </c>
      <c r="L155" s="21">
        <v>141</v>
      </c>
      <c r="M155" s="21">
        <v>10</v>
      </c>
      <c r="N155" s="21">
        <v>75</v>
      </c>
      <c r="O155" s="21">
        <v>0</v>
      </c>
      <c r="P155" s="21">
        <v>195</v>
      </c>
      <c r="Q155" s="57">
        <v>1123.75</v>
      </c>
      <c r="R155" s="21">
        <v>150</v>
      </c>
      <c r="S155" s="21">
        <v>0</v>
      </c>
      <c r="T155" s="21">
        <v>0</v>
      </c>
      <c r="U155" s="21">
        <v>22</v>
      </c>
      <c r="V155" s="21">
        <v>951.75</v>
      </c>
      <c r="W155" s="21">
        <v>0</v>
      </c>
      <c r="X155" s="57">
        <v>62</v>
      </c>
      <c r="Y155" s="21">
        <v>0</v>
      </c>
      <c r="Z155" s="21">
        <v>16</v>
      </c>
      <c r="AA155" s="21">
        <v>46</v>
      </c>
    </row>
    <row r="156" s="3" customFormat="1" ht="20.25" customHeight="1" spans="1:27">
      <c r="A156" s="38">
        <v>111</v>
      </c>
      <c r="B156" s="38" t="s">
        <v>239</v>
      </c>
      <c r="C156" s="38" t="s">
        <v>98</v>
      </c>
      <c r="D156" s="33">
        <f t="shared" si="28"/>
        <v>3557.81</v>
      </c>
      <c r="E156" s="32">
        <v>2962</v>
      </c>
      <c r="F156" s="39">
        <v>2497</v>
      </c>
      <c r="G156" s="21">
        <v>140</v>
      </c>
      <c r="H156" s="21">
        <v>0</v>
      </c>
      <c r="I156" s="21">
        <v>0</v>
      </c>
      <c r="J156" s="21">
        <v>0</v>
      </c>
      <c r="K156" s="21">
        <v>0</v>
      </c>
      <c r="L156" s="21">
        <v>130</v>
      </c>
      <c r="M156" s="21">
        <v>120</v>
      </c>
      <c r="N156" s="21">
        <v>75</v>
      </c>
      <c r="O156" s="21">
        <v>0</v>
      </c>
      <c r="P156" s="21">
        <v>0</v>
      </c>
      <c r="Q156" s="57">
        <v>495.81</v>
      </c>
      <c r="R156" s="21">
        <v>0</v>
      </c>
      <c r="S156" s="21">
        <v>0</v>
      </c>
      <c r="T156" s="21">
        <v>0</v>
      </c>
      <c r="U156" s="21">
        <v>22</v>
      </c>
      <c r="V156" s="21">
        <v>473.81</v>
      </c>
      <c r="W156" s="21">
        <v>0</v>
      </c>
      <c r="X156" s="57">
        <v>100</v>
      </c>
      <c r="Y156" s="21">
        <v>0</v>
      </c>
      <c r="Z156" s="21">
        <v>35</v>
      </c>
      <c r="AA156" s="21">
        <v>65</v>
      </c>
    </row>
    <row r="157" s="6" customFormat="1" ht="20.25" customHeight="1" spans="1:27">
      <c r="A157" s="35" t="s">
        <v>240</v>
      </c>
      <c r="B157" s="43" t="s">
        <v>241</v>
      </c>
      <c r="C157" s="35"/>
      <c r="D157" s="64">
        <f t="shared" ref="D157" si="29">SUM(D158:D162)</f>
        <v>7884.46</v>
      </c>
      <c r="E157" s="64">
        <v>5848.95</v>
      </c>
      <c r="F157" s="64">
        <v>4657</v>
      </c>
      <c r="G157" s="64">
        <v>14</v>
      </c>
      <c r="H157" s="64">
        <v>40.95</v>
      </c>
      <c r="I157" s="64">
        <v>0</v>
      </c>
      <c r="J157" s="64">
        <v>286</v>
      </c>
      <c r="K157" s="64">
        <v>0</v>
      </c>
      <c r="L157" s="64">
        <v>495</v>
      </c>
      <c r="M157" s="64">
        <v>124</v>
      </c>
      <c r="N157" s="64">
        <v>28</v>
      </c>
      <c r="O157" s="64">
        <v>204</v>
      </c>
      <c r="P157" s="64">
        <v>0</v>
      </c>
      <c r="Q157" s="69">
        <v>1532.51</v>
      </c>
      <c r="R157" s="64">
        <v>0</v>
      </c>
      <c r="S157" s="64">
        <v>273</v>
      </c>
      <c r="T157" s="64">
        <v>0</v>
      </c>
      <c r="U157" s="64">
        <v>40</v>
      </c>
      <c r="V157" s="64">
        <v>1219.51</v>
      </c>
      <c r="W157" s="64">
        <v>0</v>
      </c>
      <c r="X157" s="70">
        <v>503</v>
      </c>
      <c r="Y157" s="72">
        <v>-8</v>
      </c>
      <c r="Z157" s="72">
        <v>23</v>
      </c>
      <c r="AA157" s="72">
        <v>488</v>
      </c>
    </row>
    <row r="158" s="3" customFormat="1" ht="20.25" customHeight="1" spans="1:27">
      <c r="A158" s="38"/>
      <c r="B158" s="38" t="s">
        <v>242</v>
      </c>
      <c r="C158" s="38" t="s">
        <v>84</v>
      </c>
      <c r="D158" s="33">
        <f t="shared" ref="D158:D162" si="30">SUM(E158,Q158,X158)</f>
        <v>320</v>
      </c>
      <c r="E158" s="32">
        <v>28</v>
      </c>
      <c r="F158" s="39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28</v>
      </c>
      <c r="O158" s="21">
        <v>0</v>
      </c>
      <c r="P158" s="21">
        <v>0</v>
      </c>
      <c r="Q158" s="57">
        <v>5</v>
      </c>
      <c r="R158" s="21">
        <v>0</v>
      </c>
      <c r="S158" s="21">
        <v>5</v>
      </c>
      <c r="T158" s="21">
        <v>0</v>
      </c>
      <c r="U158" s="21">
        <v>0</v>
      </c>
      <c r="V158" s="21">
        <v>0</v>
      </c>
      <c r="W158" s="21">
        <v>0</v>
      </c>
      <c r="X158" s="57">
        <v>287</v>
      </c>
      <c r="Y158" s="21">
        <v>-8</v>
      </c>
      <c r="Z158" s="21">
        <v>0</v>
      </c>
      <c r="AA158" s="21">
        <v>295</v>
      </c>
    </row>
    <row r="159" s="3" customFormat="1" ht="20.25" customHeight="1" spans="1:27">
      <c r="A159" s="38">
        <v>112</v>
      </c>
      <c r="B159" s="38" t="s">
        <v>243</v>
      </c>
      <c r="C159" s="38" t="s">
        <v>100</v>
      </c>
      <c r="D159" s="33">
        <f t="shared" si="30"/>
        <v>3333.08</v>
      </c>
      <c r="E159" s="32">
        <v>2630</v>
      </c>
      <c r="F159" s="39">
        <v>2402</v>
      </c>
      <c r="G159" s="21">
        <v>11</v>
      </c>
      <c r="H159" s="21">
        <v>0</v>
      </c>
      <c r="I159" s="21">
        <v>0</v>
      </c>
      <c r="J159" s="21">
        <v>0</v>
      </c>
      <c r="K159" s="21">
        <v>0</v>
      </c>
      <c r="L159" s="21">
        <v>128</v>
      </c>
      <c r="M159" s="21">
        <v>38</v>
      </c>
      <c r="N159" s="21">
        <v>0</v>
      </c>
      <c r="O159" s="21">
        <v>51</v>
      </c>
      <c r="P159" s="21">
        <v>0</v>
      </c>
      <c r="Q159" s="57">
        <v>646.08</v>
      </c>
      <c r="R159" s="21">
        <v>0</v>
      </c>
      <c r="S159" s="21">
        <v>268</v>
      </c>
      <c r="T159" s="21">
        <v>0</v>
      </c>
      <c r="U159" s="21">
        <v>18</v>
      </c>
      <c r="V159" s="21">
        <v>360.08</v>
      </c>
      <c r="W159" s="21">
        <v>0</v>
      </c>
      <c r="X159" s="57">
        <v>57</v>
      </c>
      <c r="Y159" s="21">
        <v>0</v>
      </c>
      <c r="Z159" s="21">
        <v>5</v>
      </c>
      <c r="AA159" s="21">
        <v>52</v>
      </c>
    </row>
    <row r="160" s="3" customFormat="1" ht="20.25" customHeight="1" spans="1:27">
      <c r="A160" s="38">
        <v>113</v>
      </c>
      <c r="B160" s="38" t="s">
        <v>244</v>
      </c>
      <c r="C160" s="38" t="s">
        <v>100</v>
      </c>
      <c r="D160" s="33">
        <f t="shared" si="30"/>
        <v>1266.01</v>
      </c>
      <c r="E160" s="32">
        <v>986</v>
      </c>
      <c r="F160" s="39">
        <v>509</v>
      </c>
      <c r="G160" s="21">
        <v>1</v>
      </c>
      <c r="H160" s="21">
        <v>0</v>
      </c>
      <c r="I160" s="21">
        <v>0</v>
      </c>
      <c r="J160" s="21">
        <v>286</v>
      </c>
      <c r="K160" s="21">
        <v>0</v>
      </c>
      <c r="L160" s="21">
        <v>129</v>
      </c>
      <c r="M160" s="21">
        <v>10</v>
      </c>
      <c r="N160" s="21">
        <v>0</v>
      </c>
      <c r="O160" s="21">
        <v>51</v>
      </c>
      <c r="P160" s="21">
        <v>0</v>
      </c>
      <c r="Q160" s="57">
        <v>244.01</v>
      </c>
      <c r="R160" s="21">
        <v>0</v>
      </c>
      <c r="S160" s="21">
        <v>0</v>
      </c>
      <c r="T160" s="21">
        <v>0</v>
      </c>
      <c r="U160" s="21">
        <v>0</v>
      </c>
      <c r="V160" s="21">
        <v>244.01</v>
      </c>
      <c r="W160" s="21">
        <v>0</v>
      </c>
      <c r="X160" s="57">
        <v>36</v>
      </c>
      <c r="Y160" s="21">
        <v>0</v>
      </c>
      <c r="Z160" s="21">
        <v>5</v>
      </c>
      <c r="AA160" s="21">
        <v>31</v>
      </c>
    </row>
    <row r="161" s="3" customFormat="1" ht="20.25" customHeight="1" spans="1:27">
      <c r="A161" s="38">
        <v>114</v>
      </c>
      <c r="B161" s="38" t="s">
        <v>245</v>
      </c>
      <c r="C161" s="38" t="s">
        <v>100</v>
      </c>
      <c r="D161" s="33">
        <f t="shared" si="30"/>
        <v>703.11</v>
      </c>
      <c r="E161" s="32">
        <v>280</v>
      </c>
      <c r="F161" s="39">
        <v>108</v>
      </c>
      <c r="G161" s="21">
        <v>1</v>
      </c>
      <c r="H161" s="21">
        <v>0</v>
      </c>
      <c r="I161" s="21">
        <v>0</v>
      </c>
      <c r="J161" s="21">
        <v>0</v>
      </c>
      <c r="K161" s="21">
        <v>0</v>
      </c>
      <c r="L161" s="21">
        <v>103</v>
      </c>
      <c r="M161" s="21">
        <v>17</v>
      </c>
      <c r="N161" s="21">
        <v>0</v>
      </c>
      <c r="O161" s="21">
        <v>51</v>
      </c>
      <c r="P161" s="21">
        <v>0</v>
      </c>
      <c r="Q161" s="57">
        <v>373.11</v>
      </c>
      <c r="R161" s="21">
        <v>0</v>
      </c>
      <c r="S161" s="21">
        <v>0</v>
      </c>
      <c r="T161" s="21">
        <v>0</v>
      </c>
      <c r="U161" s="21">
        <v>0</v>
      </c>
      <c r="V161" s="21">
        <v>373.11</v>
      </c>
      <c r="W161" s="21">
        <v>0</v>
      </c>
      <c r="X161" s="57">
        <v>50</v>
      </c>
      <c r="Y161" s="21">
        <v>0</v>
      </c>
      <c r="Z161" s="21">
        <v>5</v>
      </c>
      <c r="AA161" s="21">
        <v>45</v>
      </c>
    </row>
    <row r="162" s="3" customFormat="1" ht="20.25" customHeight="1" spans="1:27">
      <c r="A162" s="38">
        <v>115</v>
      </c>
      <c r="B162" s="38" t="s">
        <v>246</v>
      </c>
      <c r="C162" s="38" t="s">
        <v>100</v>
      </c>
      <c r="D162" s="33">
        <f t="shared" si="30"/>
        <v>2262.26</v>
      </c>
      <c r="E162" s="32">
        <v>1924.95</v>
      </c>
      <c r="F162" s="39">
        <v>1638</v>
      </c>
      <c r="G162" s="21">
        <v>1</v>
      </c>
      <c r="H162" s="21">
        <v>40.95</v>
      </c>
      <c r="I162" s="21">
        <v>0</v>
      </c>
      <c r="J162" s="21">
        <v>0</v>
      </c>
      <c r="K162" s="21">
        <v>0</v>
      </c>
      <c r="L162" s="21">
        <v>135</v>
      </c>
      <c r="M162" s="21">
        <v>59</v>
      </c>
      <c r="N162" s="21">
        <v>0</v>
      </c>
      <c r="O162" s="21">
        <v>51</v>
      </c>
      <c r="P162" s="21">
        <v>0</v>
      </c>
      <c r="Q162" s="57">
        <v>264.31</v>
      </c>
      <c r="R162" s="21">
        <v>0</v>
      </c>
      <c r="S162" s="21">
        <v>0</v>
      </c>
      <c r="T162" s="21">
        <v>0</v>
      </c>
      <c r="U162" s="21">
        <v>22</v>
      </c>
      <c r="V162" s="21">
        <v>242.31</v>
      </c>
      <c r="W162" s="21">
        <v>0</v>
      </c>
      <c r="X162" s="57">
        <v>73</v>
      </c>
      <c r="Y162" s="21">
        <v>0</v>
      </c>
      <c r="Z162" s="21">
        <v>8</v>
      </c>
      <c r="AA162" s="21">
        <v>65</v>
      </c>
    </row>
    <row r="163" s="6" customFormat="1" ht="20.25" customHeight="1" spans="1:27">
      <c r="A163" s="35" t="s">
        <v>247</v>
      </c>
      <c r="B163" s="43" t="s">
        <v>248</v>
      </c>
      <c r="C163" s="35"/>
      <c r="D163" s="37">
        <f t="shared" ref="D163" si="31">SUM(D164:D167)</f>
        <v>11615.54</v>
      </c>
      <c r="E163" s="37">
        <v>5114</v>
      </c>
      <c r="F163" s="37">
        <v>3358</v>
      </c>
      <c r="G163" s="37">
        <v>335</v>
      </c>
      <c r="H163" s="37">
        <v>0</v>
      </c>
      <c r="I163" s="37">
        <v>0</v>
      </c>
      <c r="J163" s="37">
        <v>286</v>
      </c>
      <c r="K163" s="37">
        <v>500</v>
      </c>
      <c r="L163" s="37">
        <v>363</v>
      </c>
      <c r="M163" s="37">
        <v>91</v>
      </c>
      <c r="N163" s="37">
        <v>28</v>
      </c>
      <c r="O163" s="37">
        <v>153</v>
      </c>
      <c r="P163" s="37">
        <v>0</v>
      </c>
      <c r="Q163" s="41">
        <v>6102.54</v>
      </c>
      <c r="R163" s="37">
        <v>0</v>
      </c>
      <c r="S163" s="37">
        <v>273</v>
      </c>
      <c r="T163" s="37">
        <v>0</v>
      </c>
      <c r="U163" s="37">
        <v>22</v>
      </c>
      <c r="V163" s="37">
        <v>5507.54</v>
      </c>
      <c r="W163" s="37">
        <v>300</v>
      </c>
      <c r="X163" s="56">
        <v>399</v>
      </c>
      <c r="Y163" s="63">
        <v>-7</v>
      </c>
      <c r="Z163" s="63">
        <v>66</v>
      </c>
      <c r="AA163" s="63">
        <v>340</v>
      </c>
    </row>
    <row r="164" s="3" customFormat="1" ht="20.25" customHeight="1" spans="1:27">
      <c r="A164" s="38"/>
      <c r="B164" s="38" t="s">
        <v>249</v>
      </c>
      <c r="C164" s="38" t="s">
        <v>84</v>
      </c>
      <c r="D164" s="33">
        <f t="shared" ref="D164:D167" si="32">SUM(E164,Q164,X164)</f>
        <v>253</v>
      </c>
      <c r="E164" s="32">
        <v>28</v>
      </c>
      <c r="F164" s="39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28</v>
      </c>
      <c r="O164" s="21">
        <v>0</v>
      </c>
      <c r="P164" s="21">
        <v>0</v>
      </c>
      <c r="Q164" s="57">
        <v>5</v>
      </c>
      <c r="R164" s="21">
        <v>0</v>
      </c>
      <c r="S164" s="21">
        <v>5</v>
      </c>
      <c r="T164" s="21">
        <v>0</v>
      </c>
      <c r="U164" s="21">
        <v>0</v>
      </c>
      <c r="V164" s="21">
        <v>0</v>
      </c>
      <c r="W164" s="21">
        <v>0</v>
      </c>
      <c r="X164" s="57">
        <v>220</v>
      </c>
      <c r="Y164" s="21">
        <v>-7</v>
      </c>
      <c r="Z164" s="21">
        <v>0</v>
      </c>
      <c r="AA164" s="21">
        <v>227</v>
      </c>
    </row>
    <row r="165" s="3" customFormat="1" ht="20.25" customHeight="1" spans="1:27">
      <c r="A165" s="38">
        <v>116</v>
      </c>
      <c r="B165" s="38" t="s">
        <v>250</v>
      </c>
      <c r="C165" s="38" t="s">
        <v>100</v>
      </c>
      <c r="D165" s="33">
        <f t="shared" si="32"/>
        <v>5149.7</v>
      </c>
      <c r="E165" s="32">
        <v>2253</v>
      </c>
      <c r="F165" s="39">
        <v>1278</v>
      </c>
      <c r="G165" s="21">
        <v>278</v>
      </c>
      <c r="H165" s="21">
        <v>0</v>
      </c>
      <c r="I165" s="21">
        <v>0</v>
      </c>
      <c r="J165" s="21">
        <v>0</v>
      </c>
      <c r="K165" s="21">
        <v>500</v>
      </c>
      <c r="L165" s="21">
        <v>136</v>
      </c>
      <c r="M165" s="21">
        <v>10</v>
      </c>
      <c r="N165" s="21">
        <v>0</v>
      </c>
      <c r="O165" s="21">
        <v>51</v>
      </c>
      <c r="P165" s="21">
        <v>0</v>
      </c>
      <c r="Q165" s="57">
        <v>2826.7</v>
      </c>
      <c r="R165" s="21">
        <v>0</v>
      </c>
      <c r="S165" s="21">
        <v>268</v>
      </c>
      <c r="T165" s="21">
        <v>0</v>
      </c>
      <c r="U165" s="21">
        <v>22</v>
      </c>
      <c r="V165" s="21">
        <v>2536.7</v>
      </c>
      <c r="W165" s="21">
        <v>0</v>
      </c>
      <c r="X165" s="57">
        <v>70</v>
      </c>
      <c r="Y165" s="21">
        <v>0</v>
      </c>
      <c r="Z165" s="21">
        <v>29</v>
      </c>
      <c r="AA165" s="21">
        <v>41</v>
      </c>
    </row>
    <row r="166" s="3" customFormat="1" ht="20.25" customHeight="1" spans="1:27">
      <c r="A166" s="38">
        <v>117</v>
      </c>
      <c r="B166" s="38" t="s">
        <v>251</v>
      </c>
      <c r="C166" s="38" t="s">
        <v>100</v>
      </c>
      <c r="D166" s="33">
        <f t="shared" si="32"/>
        <v>2927.43</v>
      </c>
      <c r="E166" s="32">
        <v>1833</v>
      </c>
      <c r="F166" s="39">
        <v>1619</v>
      </c>
      <c r="G166" s="21">
        <v>51</v>
      </c>
      <c r="H166" s="21">
        <v>0</v>
      </c>
      <c r="I166" s="21">
        <v>0</v>
      </c>
      <c r="J166" s="21">
        <v>0</v>
      </c>
      <c r="K166" s="21">
        <v>0</v>
      </c>
      <c r="L166" s="21">
        <v>102</v>
      </c>
      <c r="M166" s="21">
        <v>10</v>
      </c>
      <c r="N166" s="21">
        <v>0</v>
      </c>
      <c r="O166" s="21">
        <v>51</v>
      </c>
      <c r="P166" s="21">
        <v>0</v>
      </c>
      <c r="Q166" s="57">
        <v>1020.43</v>
      </c>
      <c r="R166" s="21">
        <v>0</v>
      </c>
      <c r="S166" s="21">
        <v>0</v>
      </c>
      <c r="T166" s="21">
        <v>0</v>
      </c>
      <c r="U166" s="21">
        <v>0</v>
      </c>
      <c r="V166" s="21">
        <v>1020.43</v>
      </c>
      <c r="W166" s="21">
        <v>0</v>
      </c>
      <c r="X166" s="57">
        <v>74</v>
      </c>
      <c r="Y166" s="21">
        <v>0</v>
      </c>
      <c r="Z166" s="21">
        <v>29</v>
      </c>
      <c r="AA166" s="21">
        <v>45</v>
      </c>
    </row>
    <row r="167" s="3" customFormat="1" ht="20.25" customHeight="1" spans="1:27">
      <c r="A167" s="38">
        <v>118</v>
      </c>
      <c r="B167" s="38" t="s">
        <v>252</v>
      </c>
      <c r="C167" s="38" t="s">
        <v>100</v>
      </c>
      <c r="D167" s="33">
        <f t="shared" si="32"/>
        <v>3285.41</v>
      </c>
      <c r="E167" s="32">
        <v>1000</v>
      </c>
      <c r="F167" s="39">
        <v>461</v>
      </c>
      <c r="G167" s="21">
        <v>6</v>
      </c>
      <c r="H167" s="21">
        <v>0</v>
      </c>
      <c r="I167" s="21">
        <v>0</v>
      </c>
      <c r="J167" s="21">
        <v>286</v>
      </c>
      <c r="K167" s="21">
        <v>0</v>
      </c>
      <c r="L167" s="21">
        <v>125</v>
      </c>
      <c r="M167" s="21">
        <v>71</v>
      </c>
      <c r="N167" s="21">
        <v>0</v>
      </c>
      <c r="O167" s="21">
        <v>51</v>
      </c>
      <c r="P167" s="21">
        <v>0</v>
      </c>
      <c r="Q167" s="57">
        <v>2250.41</v>
      </c>
      <c r="R167" s="21">
        <v>0</v>
      </c>
      <c r="S167" s="21">
        <v>0</v>
      </c>
      <c r="T167" s="21">
        <v>0</v>
      </c>
      <c r="U167" s="21">
        <v>0</v>
      </c>
      <c r="V167" s="21">
        <v>1950.41</v>
      </c>
      <c r="W167" s="21">
        <v>300</v>
      </c>
      <c r="X167" s="57">
        <v>35</v>
      </c>
      <c r="Y167" s="21">
        <v>0</v>
      </c>
      <c r="Z167" s="21">
        <v>8</v>
      </c>
      <c r="AA167" s="21">
        <v>27</v>
      </c>
    </row>
    <row r="168" s="6" customFormat="1" ht="20.25" customHeight="1" spans="1:27">
      <c r="A168" s="35" t="s">
        <v>253</v>
      </c>
      <c r="B168" s="43" t="s">
        <v>254</v>
      </c>
      <c r="C168" s="35"/>
      <c r="D168" s="37">
        <f t="shared" ref="D168" si="33">SUM(D169:D177)</f>
        <v>51323.78</v>
      </c>
      <c r="E168" s="37">
        <v>42520.56</v>
      </c>
      <c r="F168" s="37">
        <v>22418</v>
      </c>
      <c r="G168" s="37">
        <v>1907</v>
      </c>
      <c r="H168" s="37">
        <v>11329.56</v>
      </c>
      <c r="I168" s="37">
        <v>100</v>
      </c>
      <c r="J168" s="37">
        <v>286</v>
      </c>
      <c r="K168" s="37">
        <v>0</v>
      </c>
      <c r="L168" s="37">
        <v>1052</v>
      </c>
      <c r="M168" s="37">
        <v>397</v>
      </c>
      <c r="N168" s="37">
        <v>553</v>
      </c>
      <c r="O168" s="37">
        <v>1854</v>
      </c>
      <c r="P168" s="37">
        <v>2624</v>
      </c>
      <c r="Q168" s="41">
        <v>7247.22</v>
      </c>
      <c r="R168" s="37">
        <v>2100</v>
      </c>
      <c r="S168" s="37">
        <v>308</v>
      </c>
      <c r="T168" s="37">
        <v>0</v>
      </c>
      <c r="U168" s="37">
        <v>35</v>
      </c>
      <c r="V168" s="37">
        <v>4404.22</v>
      </c>
      <c r="W168" s="37">
        <v>400</v>
      </c>
      <c r="X168" s="56">
        <v>1556</v>
      </c>
      <c r="Y168" s="63">
        <v>-35</v>
      </c>
      <c r="Z168" s="63">
        <v>106</v>
      </c>
      <c r="AA168" s="63">
        <v>1485</v>
      </c>
    </row>
    <row r="169" s="3" customFormat="1" ht="20.25" customHeight="1" spans="1:27">
      <c r="A169" s="38"/>
      <c r="B169" s="38" t="s">
        <v>255</v>
      </c>
      <c r="C169" s="38" t="s">
        <v>84</v>
      </c>
      <c r="D169" s="33">
        <f t="shared" ref="D169:D177" si="34">SUM(E169,Q169,X169)</f>
        <v>900</v>
      </c>
      <c r="E169" s="32">
        <v>28</v>
      </c>
      <c r="F169" s="39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28</v>
      </c>
      <c r="O169" s="21">
        <v>0</v>
      </c>
      <c r="P169" s="21">
        <v>0</v>
      </c>
      <c r="Q169" s="57">
        <v>41</v>
      </c>
      <c r="R169" s="21">
        <v>0</v>
      </c>
      <c r="S169" s="21">
        <v>41</v>
      </c>
      <c r="T169" s="21">
        <v>0</v>
      </c>
      <c r="U169" s="21">
        <v>0</v>
      </c>
      <c r="V169" s="21">
        <v>0</v>
      </c>
      <c r="W169" s="21">
        <v>0</v>
      </c>
      <c r="X169" s="57">
        <v>831</v>
      </c>
      <c r="Y169" s="21">
        <v>-35</v>
      </c>
      <c r="Z169" s="21">
        <v>0</v>
      </c>
      <c r="AA169" s="21">
        <v>866</v>
      </c>
    </row>
    <row r="170" s="3" customFormat="1" ht="20.25" customHeight="1" spans="1:27">
      <c r="A170" s="38">
        <v>119</v>
      </c>
      <c r="B170" s="38" t="s">
        <v>256</v>
      </c>
      <c r="C170" s="38" t="s">
        <v>98</v>
      </c>
      <c r="D170" s="33">
        <f t="shared" si="34"/>
        <v>7246.82</v>
      </c>
      <c r="E170" s="32">
        <v>5909.2</v>
      </c>
      <c r="F170" s="39">
        <v>3784</v>
      </c>
      <c r="G170" s="21">
        <v>611</v>
      </c>
      <c r="H170" s="21">
        <v>619.2</v>
      </c>
      <c r="I170" s="21">
        <v>0</v>
      </c>
      <c r="J170" s="21">
        <v>0</v>
      </c>
      <c r="K170" s="21">
        <v>0</v>
      </c>
      <c r="L170" s="21">
        <v>156</v>
      </c>
      <c r="M170" s="21">
        <v>26</v>
      </c>
      <c r="N170" s="21">
        <v>75</v>
      </c>
      <c r="O170" s="21">
        <v>313</v>
      </c>
      <c r="P170" s="21">
        <v>325</v>
      </c>
      <c r="Q170" s="57">
        <v>1212.62</v>
      </c>
      <c r="R170" s="21">
        <v>600</v>
      </c>
      <c r="S170" s="21">
        <v>0</v>
      </c>
      <c r="T170" s="21">
        <v>0</v>
      </c>
      <c r="U170" s="21">
        <v>18</v>
      </c>
      <c r="V170" s="21">
        <v>594.62</v>
      </c>
      <c r="W170" s="21">
        <v>0</v>
      </c>
      <c r="X170" s="57">
        <v>125</v>
      </c>
      <c r="Y170" s="21">
        <v>0</v>
      </c>
      <c r="Z170" s="21">
        <v>16</v>
      </c>
      <c r="AA170" s="21">
        <v>109</v>
      </c>
    </row>
    <row r="171" s="3" customFormat="1" ht="20.25" customHeight="1" spans="1:27">
      <c r="A171" s="38">
        <v>120</v>
      </c>
      <c r="B171" s="38" t="s">
        <v>257</v>
      </c>
      <c r="C171" s="38" t="s">
        <v>98</v>
      </c>
      <c r="D171" s="33">
        <f t="shared" si="34"/>
        <v>7771.81</v>
      </c>
      <c r="E171" s="32">
        <v>6578.8</v>
      </c>
      <c r="F171" s="39">
        <v>4426</v>
      </c>
      <c r="G171" s="21">
        <v>149</v>
      </c>
      <c r="H171" s="21">
        <v>970.8</v>
      </c>
      <c r="I171" s="21">
        <v>0</v>
      </c>
      <c r="J171" s="21">
        <v>0</v>
      </c>
      <c r="K171" s="21">
        <v>0</v>
      </c>
      <c r="L171" s="21">
        <v>137</v>
      </c>
      <c r="M171" s="21">
        <v>260</v>
      </c>
      <c r="N171" s="21">
        <v>75</v>
      </c>
      <c r="O171" s="21">
        <v>236</v>
      </c>
      <c r="P171" s="21">
        <v>325</v>
      </c>
      <c r="Q171" s="57">
        <v>1004.01</v>
      </c>
      <c r="R171" s="21">
        <v>450</v>
      </c>
      <c r="S171" s="21">
        <v>0</v>
      </c>
      <c r="T171" s="21">
        <v>0</v>
      </c>
      <c r="U171" s="21">
        <v>0</v>
      </c>
      <c r="V171" s="21">
        <v>554.01</v>
      </c>
      <c r="W171" s="21">
        <v>0</v>
      </c>
      <c r="X171" s="57">
        <v>189</v>
      </c>
      <c r="Y171" s="21">
        <v>0</v>
      </c>
      <c r="Z171" s="21">
        <v>15</v>
      </c>
      <c r="AA171" s="21">
        <v>174</v>
      </c>
    </row>
    <row r="172" s="3" customFormat="1" ht="20.25" customHeight="1" spans="1:27">
      <c r="A172" s="38">
        <v>121</v>
      </c>
      <c r="B172" s="38" t="s">
        <v>258</v>
      </c>
      <c r="C172" s="38" t="s">
        <v>98</v>
      </c>
      <c r="D172" s="33">
        <f t="shared" si="34"/>
        <v>3601.8</v>
      </c>
      <c r="E172" s="32">
        <v>2600.65</v>
      </c>
      <c r="F172" s="39">
        <v>1805</v>
      </c>
      <c r="G172" s="21">
        <v>56</v>
      </c>
      <c r="H172" s="21">
        <v>362.65</v>
      </c>
      <c r="I172" s="21">
        <v>0</v>
      </c>
      <c r="J172" s="21">
        <v>0</v>
      </c>
      <c r="K172" s="21">
        <v>0</v>
      </c>
      <c r="L172" s="21">
        <v>125</v>
      </c>
      <c r="M172" s="21">
        <v>21</v>
      </c>
      <c r="N172" s="21">
        <v>75</v>
      </c>
      <c r="O172" s="21">
        <v>0</v>
      </c>
      <c r="P172" s="21">
        <v>156</v>
      </c>
      <c r="Q172" s="57">
        <v>924.15</v>
      </c>
      <c r="R172" s="21">
        <v>0</v>
      </c>
      <c r="S172" s="21">
        <v>0</v>
      </c>
      <c r="T172" s="21">
        <v>0</v>
      </c>
      <c r="U172" s="21">
        <v>17</v>
      </c>
      <c r="V172" s="21">
        <v>507.15</v>
      </c>
      <c r="W172" s="21">
        <v>400</v>
      </c>
      <c r="X172" s="57">
        <v>77</v>
      </c>
      <c r="Y172" s="21">
        <v>0</v>
      </c>
      <c r="Z172" s="21">
        <v>11</v>
      </c>
      <c r="AA172" s="21">
        <v>66</v>
      </c>
    </row>
    <row r="173" s="3" customFormat="1" ht="20.25" customHeight="1" spans="1:27">
      <c r="A173" s="38">
        <v>122</v>
      </c>
      <c r="B173" s="38" t="s">
        <v>259</v>
      </c>
      <c r="C173" s="38" t="s">
        <v>98</v>
      </c>
      <c r="D173" s="33">
        <f t="shared" si="34"/>
        <v>7035.45</v>
      </c>
      <c r="E173" s="32">
        <v>6438.75</v>
      </c>
      <c r="F173" s="39">
        <v>4386</v>
      </c>
      <c r="G173" s="21">
        <v>52</v>
      </c>
      <c r="H173" s="21">
        <v>965.75</v>
      </c>
      <c r="I173" s="21">
        <v>0</v>
      </c>
      <c r="J173" s="21">
        <v>0</v>
      </c>
      <c r="K173" s="21">
        <v>0</v>
      </c>
      <c r="L173" s="21">
        <v>142</v>
      </c>
      <c r="M173" s="21">
        <v>10</v>
      </c>
      <c r="N173" s="21">
        <v>75</v>
      </c>
      <c r="O173" s="21">
        <v>449</v>
      </c>
      <c r="P173" s="21">
        <v>359</v>
      </c>
      <c r="Q173" s="57">
        <v>511.7</v>
      </c>
      <c r="R173" s="21">
        <v>0</v>
      </c>
      <c r="S173" s="21">
        <v>0</v>
      </c>
      <c r="T173" s="21">
        <v>0</v>
      </c>
      <c r="U173" s="21">
        <v>0</v>
      </c>
      <c r="V173" s="21">
        <v>511.7</v>
      </c>
      <c r="W173" s="21">
        <v>0</v>
      </c>
      <c r="X173" s="57">
        <v>85</v>
      </c>
      <c r="Y173" s="21">
        <v>0</v>
      </c>
      <c r="Z173" s="21">
        <v>15</v>
      </c>
      <c r="AA173" s="21">
        <v>70</v>
      </c>
    </row>
    <row r="174" s="3" customFormat="1" ht="20.25" customHeight="1" spans="1:27">
      <c r="A174" s="38">
        <v>123</v>
      </c>
      <c r="B174" s="38" t="s">
        <v>260</v>
      </c>
      <c r="C174" s="38" t="s">
        <v>98</v>
      </c>
      <c r="D174" s="33">
        <f t="shared" si="34"/>
        <v>5125.44</v>
      </c>
      <c r="E174" s="32">
        <v>4498.38</v>
      </c>
      <c r="F174" s="39">
        <v>2387</v>
      </c>
      <c r="G174" s="21">
        <v>59</v>
      </c>
      <c r="H174" s="21">
        <v>1617.38</v>
      </c>
      <c r="I174" s="21">
        <v>0</v>
      </c>
      <c r="J174" s="21">
        <v>0</v>
      </c>
      <c r="K174" s="21">
        <v>0</v>
      </c>
      <c r="L174" s="21">
        <v>122</v>
      </c>
      <c r="M174" s="21">
        <v>10</v>
      </c>
      <c r="N174" s="21">
        <v>0</v>
      </c>
      <c r="O174" s="21">
        <v>0</v>
      </c>
      <c r="P174" s="21">
        <v>303</v>
      </c>
      <c r="Q174" s="57">
        <v>568.06</v>
      </c>
      <c r="R174" s="21">
        <v>0</v>
      </c>
      <c r="S174" s="21">
        <v>0</v>
      </c>
      <c r="T174" s="21">
        <v>0</v>
      </c>
      <c r="U174" s="21">
        <v>0</v>
      </c>
      <c r="V174" s="21">
        <v>568.06</v>
      </c>
      <c r="W174" s="21">
        <v>0</v>
      </c>
      <c r="X174" s="57">
        <v>59</v>
      </c>
      <c r="Y174" s="21">
        <v>0</v>
      </c>
      <c r="Z174" s="21">
        <v>14</v>
      </c>
      <c r="AA174" s="21">
        <v>45</v>
      </c>
    </row>
    <row r="175" s="3" customFormat="1" ht="20.25" customHeight="1" spans="1:27">
      <c r="A175" s="38">
        <v>124</v>
      </c>
      <c r="B175" s="38" t="s">
        <v>261</v>
      </c>
      <c r="C175" s="38" t="s">
        <v>98</v>
      </c>
      <c r="D175" s="33">
        <f t="shared" si="34"/>
        <v>4680.13</v>
      </c>
      <c r="E175" s="32">
        <v>3724.7</v>
      </c>
      <c r="F175" s="39">
        <v>1691</v>
      </c>
      <c r="G175" s="21">
        <v>202</v>
      </c>
      <c r="H175" s="21">
        <v>1116.7</v>
      </c>
      <c r="I175" s="21">
        <v>0</v>
      </c>
      <c r="J175" s="21">
        <v>0</v>
      </c>
      <c r="K175" s="21">
        <v>0</v>
      </c>
      <c r="L175" s="21">
        <v>122</v>
      </c>
      <c r="M175" s="21">
        <v>10</v>
      </c>
      <c r="N175" s="21">
        <v>75</v>
      </c>
      <c r="O175" s="21">
        <v>236</v>
      </c>
      <c r="P175" s="21">
        <v>272</v>
      </c>
      <c r="Q175" s="57">
        <v>903.43</v>
      </c>
      <c r="R175" s="21">
        <v>300</v>
      </c>
      <c r="S175" s="21">
        <v>267</v>
      </c>
      <c r="T175" s="21">
        <v>0</v>
      </c>
      <c r="U175" s="21">
        <v>0</v>
      </c>
      <c r="V175" s="21">
        <v>336.43</v>
      </c>
      <c r="W175" s="21">
        <v>0</v>
      </c>
      <c r="X175" s="57">
        <v>52</v>
      </c>
      <c r="Y175" s="21">
        <v>0</v>
      </c>
      <c r="Z175" s="21">
        <v>10</v>
      </c>
      <c r="AA175" s="21">
        <v>42</v>
      </c>
    </row>
    <row r="176" s="3" customFormat="1" ht="20.25" customHeight="1" spans="1:27">
      <c r="A176" s="38">
        <v>125</v>
      </c>
      <c r="B176" s="38" t="s">
        <v>262</v>
      </c>
      <c r="C176" s="38" t="s">
        <v>98</v>
      </c>
      <c r="D176" s="33">
        <f t="shared" si="34"/>
        <v>10926.04</v>
      </c>
      <c r="E176" s="32">
        <v>9287.38</v>
      </c>
      <c r="F176" s="39">
        <v>2199</v>
      </c>
      <c r="G176" s="21">
        <v>719</v>
      </c>
      <c r="H176" s="21">
        <v>4601.38</v>
      </c>
      <c r="I176" s="21">
        <v>100</v>
      </c>
      <c r="J176" s="21">
        <v>286</v>
      </c>
      <c r="K176" s="21">
        <v>0</v>
      </c>
      <c r="L176" s="21">
        <v>126</v>
      </c>
      <c r="M176" s="21">
        <v>41</v>
      </c>
      <c r="N176" s="21">
        <v>75</v>
      </c>
      <c r="O176" s="21">
        <v>620</v>
      </c>
      <c r="P176" s="21">
        <v>520</v>
      </c>
      <c r="Q176" s="57">
        <v>1564.66</v>
      </c>
      <c r="R176" s="21">
        <v>750</v>
      </c>
      <c r="S176" s="21">
        <v>0</v>
      </c>
      <c r="T176" s="21">
        <v>0</v>
      </c>
      <c r="U176" s="21">
        <v>0</v>
      </c>
      <c r="V176" s="21">
        <v>814.66</v>
      </c>
      <c r="W176" s="21">
        <v>0</v>
      </c>
      <c r="X176" s="57">
        <v>74</v>
      </c>
      <c r="Y176" s="21">
        <v>0</v>
      </c>
      <c r="Z176" s="21">
        <v>11</v>
      </c>
      <c r="AA176" s="21">
        <v>63</v>
      </c>
    </row>
    <row r="177" s="3" customFormat="1" ht="20.25" customHeight="1" spans="1:27">
      <c r="A177" s="38">
        <v>126</v>
      </c>
      <c r="B177" s="38" t="s">
        <v>263</v>
      </c>
      <c r="C177" s="38" t="s">
        <v>98</v>
      </c>
      <c r="D177" s="33">
        <f t="shared" si="34"/>
        <v>4036.29</v>
      </c>
      <c r="E177" s="32">
        <v>3454.7</v>
      </c>
      <c r="F177" s="39">
        <v>1740</v>
      </c>
      <c r="G177" s="21">
        <v>59</v>
      </c>
      <c r="H177" s="21">
        <v>1075.7</v>
      </c>
      <c r="I177" s="21">
        <v>0</v>
      </c>
      <c r="J177" s="21">
        <v>0</v>
      </c>
      <c r="K177" s="21">
        <v>0</v>
      </c>
      <c r="L177" s="21">
        <v>122</v>
      </c>
      <c r="M177" s="21">
        <v>19</v>
      </c>
      <c r="N177" s="21">
        <v>75</v>
      </c>
      <c r="O177" s="21">
        <v>0</v>
      </c>
      <c r="P177" s="21">
        <v>364</v>
      </c>
      <c r="Q177" s="57">
        <v>517.59</v>
      </c>
      <c r="R177" s="21">
        <v>0</v>
      </c>
      <c r="S177" s="21">
        <v>0</v>
      </c>
      <c r="T177" s="21">
        <v>0</v>
      </c>
      <c r="U177" s="21">
        <v>0</v>
      </c>
      <c r="V177" s="21">
        <v>517.59</v>
      </c>
      <c r="W177" s="21">
        <v>0</v>
      </c>
      <c r="X177" s="57">
        <v>64</v>
      </c>
      <c r="Y177" s="21">
        <v>0</v>
      </c>
      <c r="Z177" s="21">
        <v>14</v>
      </c>
      <c r="AA177" s="21">
        <v>50</v>
      </c>
    </row>
    <row r="178" s="6" customFormat="1" ht="20.25" customHeight="1" spans="1:27">
      <c r="A178" s="35" t="s">
        <v>264</v>
      </c>
      <c r="B178" s="43" t="s">
        <v>265</v>
      </c>
      <c r="C178" s="35"/>
      <c r="D178" s="65">
        <f>SUM(D179:D186)</f>
        <v>1493</v>
      </c>
      <c r="E178" s="65">
        <v>841</v>
      </c>
      <c r="F178" s="65">
        <v>0</v>
      </c>
      <c r="G178" s="65">
        <v>0</v>
      </c>
      <c r="H178" s="65">
        <v>0</v>
      </c>
      <c r="I178" s="65">
        <v>0</v>
      </c>
      <c r="J178" s="65">
        <v>0</v>
      </c>
      <c r="K178" s="65">
        <v>0</v>
      </c>
      <c r="L178" s="65">
        <v>320</v>
      </c>
      <c r="M178" s="65">
        <v>390</v>
      </c>
      <c r="N178" s="65">
        <v>131</v>
      </c>
      <c r="O178" s="65">
        <v>0</v>
      </c>
      <c r="P178" s="65">
        <v>0</v>
      </c>
      <c r="Q178" s="41">
        <v>72</v>
      </c>
      <c r="R178" s="65">
        <v>0</v>
      </c>
      <c r="S178" s="65">
        <v>0</v>
      </c>
      <c r="T178" s="65">
        <v>25</v>
      </c>
      <c r="U178" s="65">
        <v>47</v>
      </c>
      <c r="V178" s="65">
        <v>0</v>
      </c>
      <c r="W178" s="65">
        <v>0</v>
      </c>
      <c r="X178" s="71">
        <v>580</v>
      </c>
      <c r="Y178" s="73">
        <v>0</v>
      </c>
      <c r="Z178" s="73">
        <v>0</v>
      </c>
      <c r="AA178" s="73">
        <v>580</v>
      </c>
    </row>
    <row r="179" s="3" customFormat="1" ht="28.5" customHeight="1" spans="1:27">
      <c r="A179" s="66"/>
      <c r="B179" s="67" t="s">
        <v>266</v>
      </c>
      <c r="C179" s="66" t="s">
        <v>267</v>
      </c>
      <c r="D179" s="33">
        <f>SUM(E179,Q179,X179)</f>
        <v>131</v>
      </c>
      <c r="E179" s="32">
        <v>131</v>
      </c>
      <c r="F179" s="39"/>
      <c r="G179" s="68"/>
      <c r="H179" s="68"/>
      <c r="I179" s="68"/>
      <c r="J179" s="68"/>
      <c r="K179" s="68"/>
      <c r="L179" s="21"/>
      <c r="M179" s="21">
        <v>0</v>
      </c>
      <c r="N179" s="21">
        <v>131</v>
      </c>
      <c r="O179" s="68"/>
      <c r="P179" s="21"/>
      <c r="Q179" s="57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0</v>
      </c>
      <c r="W179" s="21">
        <v>0</v>
      </c>
      <c r="X179" s="57">
        <v>0</v>
      </c>
      <c r="Y179" s="21">
        <v>0</v>
      </c>
      <c r="Z179" s="21">
        <v>0</v>
      </c>
      <c r="AA179" s="21">
        <v>0</v>
      </c>
    </row>
    <row r="180" s="3" customFormat="1" ht="28.5" customHeight="1" spans="1:27">
      <c r="A180" s="66"/>
      <c r="B180" s="67" t="s">
        <v>268</v>
      </c>
      <c r="C180" s="66" t="s">
        <v>267</v>
      </c>
      <c r="D180" s="33">
        <f t="shared" ref="D180:D186" si="35">SUM(E180,Q180,X180)</f>
        <v>150</v>
      </c>
      <c r="E180" s="32">
        <v>150</v>
      </c>
      <c r="F180" s="39"/>
      <c r="G180" s="68"/>
      <c r="H180" s="68"/>
      <c r="I180" s="68"/>
      <c r="J180" s="68"/>
      <c r="K180" s="68"/>
      <c r="L180" s="21">
        <v>0</v>
      </c>
      <c r="M180" s="21">
        <v>150</v>
      </c>
      <c r="N180" s="21">
        <v>0</v>
      </c>
      <c r="O180" s="68"/>
      <c r="P180" s="21"/>
      <c r="Q180" s="57">
        <v>0</v>
      </c>
      <c r="R180" s="21">
        <v>0</v>
      </c>
      <c r="S180" s="21">
        <v>0</v>
      </c>
      <c r="T180" s="21">
        <v>0</v>
      </c>
      <c r="U180" s="21">
        <v>0</v>
      </c>
      <c r="V180" s="21">
        <v>0</v>
      </c>
      <c r="W180" s="21">
        <v>0</v>
      </c>
      <c r="X180" s="57">
        <v>0</v>
      </c>
      <c r="Y180" s="21">
        <v>0</v>
      </c>
      <c r="Z180" s="21">
        <v>0</v>
      </c>
      <c r="AA180" s="21">
        <v>0</v>
      </c>
    </row>
    <row r="181" s="3" customFormat="1" ht="28.5" customHeight="1" spans="1:27">
      <c r="A181" s="66"/>
      <c r="B181" s="67" t="s">
        <v>269</v>
      </c>
      <c r="C181" s="66" t="s">
        <v>267</v>
      </c>
      <c r="D181" s="33">
        <f t="shared" si="35"/>
        <v>360</v>
      </c>
      <c r="E181" s="32">
        <v>360</v>
      </c>
      <c r="F181" s="39"/>
      <c r="G181" s="68"/>
      <c r="H181" s="68"/>
      <c r="I181" s="68"/>
      <c r="J181" s="68"/>
      <c r="K181" s="68"/>
      <c r="L181" s="21">
        <v>120</v>
      </c>
      <c r="M181" s="21">
        <v>240</v>
      </c>
      <c r="N181" s="21">
        <v>0</v>
      </c>
      <c r="O181" s="68"/>
      <c r="P181" s="21"/>
      <c r="Q181" s="57">
        <v>0</v>
      </c>
      <c r="R181" s="21">
        <v>0</v>
      </c>
      <c r="S181" s="21">
        <v>0</v>
      </c>
      <c r="T181" s="21">
        <v>0</v>
      </c>
      <c r="U181" s="21">
        <v>0</v>
      </c>
      <c r="V181" s="21">
        <v>0</v>
      </c>
      <c r="W181" s="21">
        <v>0</v>
      </c>
      <c r="X181" s="57">
        <v>0</v>
      </c>
      <c r="Y181" s="21">
        <v>0</v>
      </c>
      <c r="Z181" s="21">
        <v>0</v>
      </c>
      <c r="AA181" s="21">
        <v>0</v>
      </c>
    </row>
    <row r="182" s="3" customFormat="1" ht="28.5" customHeight="1" spans="1:27">
      <c r="A182" s="66"/>
      <c r="B182" s="67" t="s">
        <v>270</v>
      </c>
      <c r="C182" s="66" t="s">
        <v>267</v>
      </c>
      <c r="D182" s="33">
        <f t="shared" si="35"/>
        <v>580</v>
      </c>
      <c r="E182" s="32">
        <v>0</v>
      </c>
      <c r="F182" s="39"/>
      <c r="G182" s="68"/>
      <c r="H182" s="68"/>
      <c r="I182" s="68"/>
      <c r="J182" s="68"/>
      <c r="K182" s="68"/>
      <c r="L182" s="21">
        <v>0</v>
      </c>
      <c r="M182" s="21">
        <v>0</v>
      </c>
      <c r="N182" s="21">
        <v>0</v>
      </c>
      <c r="O182" s="68"/>
      <c r="P182" s="21"/>
      <c r="Q182" s="57">
        <v>0</v>
      </c>
      <c r="R182" s="21">
        <v>0</v>
      </c>
      <c r="S182" s="21">
        <v>0</v>
      </c>
      <c r="T182" s="21">
        <v>0</v>
      </c>
      <c r="U182" s="21">
        <v>0</v>
      </c>
      <c r="V182" s="21">
        <v>0</v>
      </c>
      <c r="W182" s="21">
        <v>0</v>
      </c>
      <c r="X182" s="57">
        <v>580</v>
      </c>
      <c r="Y182" s="21">
        <v>0</v>
      </c>
      <c r="Z182" s="21">
        <v>0</v>
      </c>
      <c r="AA182" s="21">
        <v>580</v>
      </c>
    </row>
    <row r="183" s="3" customFormat="1" ht="28.5" customHeight="1" spans="1:27">
      <c r="A183" s="66"/>
      <c r="B183" s="67" t="s">
        <v>271</v>
      </c>
      <c r="C183" s="66" t="s">
        <v>267</v>
      </c>
      <c r="D183" s="33">
        <f t="shared" si="35"/>
        <v>27</v>
      </c>
      <c r="E183" s="32">
        <v>0</v>
      </c>
      <c r="F183" s="39"/>
      <c r="G183" s="68"/>
      <c r="H183" s="68"/>
      <c r="I183" s="68"/>
      <c r="J183" s="68"/>
      <c r="K183" s="68"/>
      <c r="L183" s="21"/>
      <c r="M183" s="21"/>
      <c r="N183" s="21"/>
      <c r="O183" s="68"/>
      <c r="P183" s="21"/>
      <c r="Q183" s="57">
        <v>27</v>
      </c>
      <c r="R183" s="21"/>
      <c r="S183" s="21">
        <v>0</v>
      </c>
      <c r="T183" s="21"/>
      <c r="U183" s="21">
        <v>27</v>
      </c>
      <c r="V183" s="21">
        <v>0</v>
      </c>
      <c r="W183" s="21">
        <v>0</v>
      </c>
      <c r="X183" s="57">
        <v>0</v>
      </c>
      <c r="Y183" s="21">
        <v>0</v>
      </c>
      <c r="Z183" s="21">
        <v>0</v>
      </c>
      <c r="AA183" s="21">
        <v>0</v>
      </c>
    </row>
    <row r="184" s="3" customFormat="1" ht="28.5" customHeight="1" spans="1:27">
      <c r="A184" s="66"/>
      <c r="B184" s="67" t="s">
        <v>272</v>
      </c>
      <c r="C184" s="66" t="s">
        <v>267</v>
      </c>
      <c r="D184" s="33">
        <f t="shared" si="35"/>
        <v>20</v>
      </c>
      <c r="E184" s="32">
        <v>0</v>
      </c>
      <c r="F184" s="39"/>
      <c r="G184" s="68"/>
      <c r="H184" s="68"/>
      <c r="I184" s="68"/>
      <c r="J184" s="68"/>
      <c r="K184" s="68"/>
      <c r="L184" s="21"/>
      <c r="M184" s="21"/>
      <c r="N184" s="21"/>
      <c r="O184" s="68"/>
      <c r="P184" s="21"/>
      <c r="Q184" s="57">
        <v>20</v>
      </c>
      <c r="R184" s="21"/>
      <c r="S184" s="21">
        <v>0</v>
      </c>
      <c r="T184" s="21"/>
      <c r="U184" s="21">
        <v>20</v>
      </c>
      <c r="V184" s="21">
        <v>0</v>
      </c>
      <c r="W184" s="21">
        <v>0</v>
      </c>
      <c r="X184" s="57">
        <v>0</v>
      </c>
      <c r="Y184" s="21">
        <v>0</v>
      </c>
      <c r="Z184" s="21">
        <v>0</v>
      </c>
      <c r="AA184" s="21">
        <v>0</v>
      </c>
    </row>
    <row r="185" s="3" customFormat="1" ht="28.5" customHeight="1" spans="1:27">
      <c r="A185" s="66"/>
      <c r="B185" s="67" t="s">
        <v>273</v>
      </c>
      <c r="C185" s="66" t="s">
        <v>267</v>
      </c>
      <c r="D185" s="33">
        <f t="shared" si="35"/>
        <v>25</v>
      </c>
      <c r="E185" s="32">
        <v>0</v>
      </c>
      <c r="F185" s="39"/>
      <c r="G185" s="68"/>
      <c r="H185" s="68"/>
      <c r="I185" s="68"/>
      <c r="J185" s="68"/>
      <c r="K185" s="68"/>
      <c r="L185" s="21"/>
      <c r="M185" s="21"/>
      <c r="N185" s="21"/>
      <c r="O185" s="68"/>
      <c r="P185" s="21"/>
      <c r="Q185" s="57">
        <v>25</v>
      </c>
      <c r="R185" s="21"/>
      <c r="S185" s="21">
        <v>0</v>
      </c>
      <c r="T185" s="21">
        <v>25</v>
      </c>
      <c r="U185" s="21">
        <v>0</v>
      </c>
      <c r="V185" s="21">
        <v>0</v>
      </c>
      <c r="W185" s="21">
        <v>0</v>
      </c>
      <c r="X185" s="57">
        <v>0</v>
      </c>
      <c r="Y185" s="21">
        <v>0</v>
      </c>
      <c r="Z185" s="21">
        <v>0</v>
      </c>
      <c r="AA185" s="21">
        <v>0</v>
      </c>
    </row>
    <row r="186" s="3" customFormat="1" ht="28.5" customHeight="1" spans="1:27">
      <c r="A186" s="66"/>
      <c r="B186" s="67" t="s">
        <v>274</v>
      </c>
      <c r="C186" s="66" t="s">
        <v>267</v>
      </c>
      <c r="D186" s="33">
        <f t="shared" si="35"/>
        <v>200</v>
      </c>
      <c r="E186" s="32">
        <v>200</v>
      </c>
      <c r="F186" s="39"/>
      <c r="G186" s="68"/>
      <c r="H186" s="68"/>
      <c r="I186" s="68"/>
      <c r="J186" s="68"/>
      <c r="K186" s="68"/>
      <c r="L186" s="21">
        <v>200</v>
      </c>
      <c r="M186" s="21">
        <v>0</v>
      </c>
      <c r="N186" s="21">
        <v>0</v>
      </c>
      <c r="O186" s="68"/>
      <c r="P186" s="21"/>
      <c r="Q186" s="57">
        <v>0</v>
      </c>
      <c r="R186" s="21">
        <v>0</v>
      </c>
      <c r="S186" s="21">
        <v>0</v>
      </c>
      <c r="T186" s="21">
        <v>0</v>
      </c>
      <c r="U186" s="21">
        <v>0</v>
      </c>
      <c r="V186" s="21">
        <v>0</v>
      </c>
      <c r="W186" s="21">
        <v>0</v>
      </c>
      <c r="X186" s="57">
        <v>0</v>
      </c>
      <c r="Y186" s="21">
        <v>0</v>
      </c>
      <c r="Z186" s="21">
        <v>0</v>
      </c>
      <c r="AA186" s="21">
        <v>0</v>
      </c>
    </row>
  </sheetData>
  <autoFilter ref="A16:AA186">
    <extLst/>
  </autoFilter>
  <mergeCells count="29">
    <mergeCell ref="A1:B1"/>
    <mergeCell ref="A2:AA2"/>
    <mergeCell ref="Y3:AA3"/>
    <mergeCell ref="E4:P4"/>
    <mergeCell ref="Q4:W4"/>
    <mergeCell ref="X4:AA4"/>
    <mergeCell ref="F5:G5"/>
    <mergeCell ref="H5:L5"/>
    <mergeCell ref="N5:P5"/>
    <mergeCell ref="R5:T5"/>
    <mergeCell ref="Z7:AA7"/>
    <mergeCell ref="Y8:AA8"/>
    <mergeCell ref="A9:D9"/>
    <mergeCell ref="A10:D10"/>
    <mergeCell ref="E10:AA10"/>
    <mergeCell ref="E11:AA11"/>
    <mergeCell ref="F12:G12"/>
    <mergeCell ref="H12:U12"/>
    <mergeCell ref="A4:A8"/>
    <mergeCell ref="B4:B8"/>
    <mergeCell ref="C4:C8"/>
    <mergeCell ref="D4:D8"/>
    <mergeCell ref="E5:E9"/>
    <mergeCell ref="Q5:Q9"/>
    <mergeCell ref="X5:X9"/>
    <mergeCell ref="Y5:Y6"/>
    <mergeCell ref="Z5:Z6"/>
    <mergeCell ref="AA5:AA6"/>
    <mergeCell ref="A11:D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提前批次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DELL</cp:lastModifiedBy>
  <dcterms:created xsi:type="dcterms:W3CDTF">2021-05-16T14:42:00Z</dcterms:created>
  <cp:lastPrinted>2021-05-17T09:40:00Z</cp:lastPrinted>
  <dcterms:modified xsi:type="dcterms:W3CDTF">2021-07-09T02:26:03Z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