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firstSheet="6" activeTab="8"/>
  </bookViews>
  <sheets>
    <sheet name="财务收支预算总表01-1" sheetId="2" r:id="rId1"/>
    <sheet name="部门收入预算表01-2" sheetId="3" r:id="rId2"/>
    <sheet name="部门支出预算表01-3" sheetId="4" r:id="rId3"/>
    <sheet name="财政拨款收支预算总表02-1" sheetId="5" r:id="rId4"/>
    <sheet name="一般公共预算支出预算表02-2" sheetId="6" r:id="rId5"/>
    <sheet name="一般公共预算“三公”经费支出预算表03" sheetId="7" r:id="rId6"/>
    <sheet name="基本支出预算表04" sheetId="8" r:id="rId7"/>
    <sheet name="项目支出预算表05-1" sheetId="9" r:id="rId8"/>
    <sheet name="部门项目支出绩效目标表05-2" sheetId="10" r:id="rId9"/>
    <sheet name="政府性基金预算支出预算表06（梁河）" sheetId="11" r:id="rId10"/>
    <sheet name="部门政府采购预算表07" sheetId="12" r:id="rId11"/>
    <sheet name="政府购买服务预算表08" sheetId="13" r:id="rId12"/>
    <sheet name="县对下转移支付预算表09-1（梁河）" sheetId="14" r:id="rId13"/>
    <sheet name="县对下转移支付绩效目标表09-2（梁河）" sheetId="15" r:id="rId14"/>
    <sheet name="新增资产配置表10（梁河）" sheetId="16" r:id="rId15"/>
    <sheet name="上级补助项目支出预算表11" sheetId="17" r:id="rId16"/>
    <sheet name="部门项目中期规划预算表12" sheetId="18"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<sst xmlns="http://schemas.openxmlformats.org/spreadsheetml/2006/main" count="2347" uniqueCount="639">
  <si>
    <t>预算01-1表</t>
  </si>
  <si>
    <t>单位:元</t>
  </si>
  <si>
    <t>收入</t>
  </si>
  <si>
    <t>支出</t>
  </si>
  <si>
    <t>项目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</si>
  <si>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</si>
  <si>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</si>
  <si>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</si>
  <si>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</si>
  <si>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</si>
  <si>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</si>
  <si>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</si>
  <si>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</si>
  <si>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</si>
  <si>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</si>
  <si>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</si>
  <si>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</si>
  <si>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</si>
  <si>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</si>
  <si>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上年结余结转</t>
  </si>
  <si>
    <t>年终结转结余</t>
  </si>
  <si>
    <t>1、财政拨款结转结余</t>
  </si>
  <si>
    <t>2、使用非财政拨款结余</t>
  </si>
  <si>
    <t>2、非财政拨款结余</t>
  </si>
  <si>
    <t>收  入  总  计</t>
  </si>
  <si>
    <t>支  出  总  计</t>
  </si>
  <si>
    <t>预算01-2表</t>
  </si>
  <si>
    <t>单位：元</t>
  </si>
  <si>
    <t>部门（单位）代码</t>
  </si>
  <si>
    <t>部门（单位）名称</t>
  </si>
  <si>
    <t>合计</t>
  </si>
  <si>
    <t>本年收入</t>
  </si>
  <si>
    <t>上年结转结余</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</si>
  <si>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</si>
  <si>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</si>
  <si>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</si>
  <si>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</si>
  <si>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</si>
  <si>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</si>
  <si>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</si>
  <si>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</si>
  <si>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</si>
  <si>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</si>
  <si>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</si>
  <si>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</si>
  <si>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129001</t>
  </si>
  <si>
    <t>梁河县文化和旅游局</t>
  </si>
  <si>
    <t>预算01-3表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</si>
  <si>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</si>
  <si>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</si>
  <si>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</si>
  <si>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</si>
  <si>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</si>
  <si>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</si>
  <si>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</si>
  <si>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</si>
  <si>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</si>
  <si>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</si>
  <si>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</si>
  <si>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</si>
  <si>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</si>
  <si>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</si>
  <si>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</si>
  <si>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</si>
  <si>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</si>
  <si>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</si>
  <si>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</si>
  <si>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</si>
  <si>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</si>
  <si>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</si>
  <si>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</si>
  <si>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</si>
  <si>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</si>
  <si>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</si>
  <si>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201</t>
  </si>
  <si>
    <t>一般公共服务支出</t>
  </si>
  <si>
    <t>20132</t>
  </si>
  <si>
    <t>组织事务</t>
  </si>
  <si>
    <t>2013299</t>
  </si>
  <si>
    <t>其他组织事务支出</t>
  </si>
  <si>
    <t>20136</t>
  </si>
  <si>
    <t>其他共产党事务支出</t>
  </si>
  <si>
    <t>2013699</t>
  </si>
  <si>
    <t>207</t>
  </si>
  <si>
    <t>文化旅游体育与传媒支出</t>
  </si>
  <si>
    <t>20701</t>
  </si>
  <si>
    <t>文化和旅游</t>
  </si>
  <si>
    <t>2070101</t>
  </si>
  <si>
    <t>行政运行</t>
  </si>
  <si>
    <t>2070104</t>
  </si>
  <si>
    <t>图书馆</t>
  </si>
  <si>
    <t>2070109</t>
  </si>
  <si>
    <t>群众文化</t>
  </si>
  <si>
    <t>2070111</t>
  </si>
  <si>
    <t>文化创作与保护</t>
  </si>
  <si>
    <t>2070112</t>
  </si>
  <si>
    <t>文化和旅游市场管理</t>
  </si>
  <si>
    <t>2070113</t>
  </si>
  <si>
    <t>旅游宣传</t>
  </si>
  <si>
    <t>2070199</t>
  </si>
  <si>
    <t>其他文化和旅游支出</t>
  </si>
  <si>
    <t>20702</t>
  </si>
  <si>
    <t>文物</t>
  </si>
  <si>
    <t>2070204</t>
  </si>
  <si>
    <t>文物保护</t>
  </si>
  <si>
    <t>20799</t>
  </si>
  <si>
    <t>其他文化旅游体育与传媒支出</t>
  </si>
  <si>
    <t>2079999</t>
  </si>
  <si>
    <t>208</t>
  </si>
  <si>
    <t>社会保障和就业支出</t>
  </si>
  <si>
    <t>20801</t>
  </si>
  <si>
    <t>人力资源和社会保障管理事务</t>
  </si>
  <si>
    <t>2080199</t>
  </si>
  <si>
    <t>其他人力资源和社会保障管理事务支出</t>
  </si>
  <si>
    <t>20805</t>
  </si>
  <si>
    <t>行政事业单位养老支出</t>
  </si>
  <si>
    <t>2080501</t>
  </si>
  <si>
    <t>行政单位离退休</t>
  </si>
  <si>
    <t>2080502</t>
  </si>
  <si>
    <t>事业单位离退休</t>
  </si>
  <si>
    <t>2080505</t>
  </si>
  <si>
    <t>机关事业单位基本养老保险缴费支出</t>
  </si>
  <si>
    <t>2080506</t>
  </si>
  <si>
    <t>机关事业单位职业年金缴费支出</t>
  </si>
  <si>
    <t>20808</t>
  </si>
  <si>
    <t>抚恤</t>
  </si>
  <si>
    <t>2080801</t>
  </si>
  <si>
    <t>死亡抚恤</t>
  </si>
  <si>
    <t>20899</t>
  </si>
  <si>
    <t>其他社会保障和就业支出</t>
  </si>
  <si>
    <t>2089999</t>
  </si>
  <si>
    <t>210</t>
  </si>
  <si>
    <t>卫生健康支出</t>
  </si>
  <si>
    <t>21011</t>
  </si>
  <si>
    <t>行政事业单位医疗</t>
  </si>
  <si>
    <t>2101101</t>
  </si>
  <si>
    <t>行政单位医疗</t>
  </si>
  <si>
    <t>2101102</t>
  </si>
  <si>
    <t>事业单位医疗</t>
  </si>
  <si>
    <t>2101199</t>
  </si>
  <si>
    <t>其他行政事业单位医疗支出</t>
  </si>
  <si>
    <t>221</t>
  </si>
  <si>
    <t>住房保障支出</t>
  </si>
  <si>
    <t>22102</t>
  </si>
  <si>
    <t>住房改革支出</t>
  </si>
  <si>
    <t>2210201</t>
  </si>
  <si>
    <t>住房公积金</t>
  </si>
  <si>
    <t>预算02-1表</t>
  </si>
  <si>
    <t>收        入</t>
  </si>
  <si>
    <t>支        出</t>
  </si>
  <si>
    <t>项      目</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</si>
  <si>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</si>
  <si>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</si>
  <si>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</si>
  <si>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</si>
  <si>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</si>
  <si>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</si>
  <si>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</si>
  <si>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</si>
  <si>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</si>
  <si>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</si>
  <si>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</si>
  <si>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</si>
  <si>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</si>
  <si>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</si>
  <si>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</si>
  <si>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 xml:space="preserve"> (九)卫生健康支出</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</si>
  <si>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</si>
  <si>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</si>
  <si>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</si>
  <si>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</si>
  <si>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</si>
  <si>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</si>
  <si>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</si>
  <si>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</si>
  <si>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</si>
  <si>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</si>
  <si>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</si>
  <si>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</si>
  <si>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</si>
  <si>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</si>
  <si>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</si>
  <si>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</si>
  <si>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</si>
  <si>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（二十七）债务发行费用支出</t>
  </si>
  <si>
    <t>二、年终结余结转</t>
  </si>
  <si>
    <t>预算02-2表</t>
  </si>
  <si>
    <t>部门预算支出功能分类科目</t>
  </si>
  <si>
    <t>人员经费</t>
  </si>
  <si>
    <t>公用经费</t>
  </si>
  <si>
    <t>预算03表</t>
  </si>
  <si>
    <t>“三公”经费合计</t>
  </si>
  <si>
    <t>因公出国（境）费</t>
  </si>
  <si>
    <t>公务用车购置及运行费</t>
  </si>
  <si>
    <t>公务接待费</t>
  </si>
  <si>
    <t>公务用车购置费</t>
  </si>
  <si>
    <t>公务用车运行费</t>
  </si>
  <si>
    <t>预算04表</t>
  </si>
  <si>
    <t>2025年部门基本支出预算表</t>
  </si>
  <si>
    <t>单位名称</t>
  </si>
  <si>
    <t>项目代码</t>
  </si>
  <si>
    <t>项目名称</t>
  </si>
  <si>
    <t>功能科目编码</t>
  </si>
  <si>
    <t>功能科目名称</t>
  </si>
  <si>
    <t>部门经济科目编码</t>
  </si>
  <si>
    <t>部门经济科目名称</t>
  </si>
  <si>
    <t>资金来源</t>
  </si>
  <si>
    <t>总计</t>
  </si>
  <si>
    <t>已提前安排</t>
  </si>
  <si>
    <t>抵扣上年垫付资金</t>
  </si>
  <si>
    <t>本次下达</t>
  </si>
  <si>
    <t>另文下达</t>
  </si>
  <si>
    <t>财政拨款结转结余</t>
  </si>
  <si>
    <t>全年数</t>
  </si>
  <si>
    <t>16</t>
  </si>
  <si>
    <t>17</t>
  </si>
  <si>
    <t>18</t>
  </si>
  <si>
    <t>19</t>
  </si>
  <si>
    <t>20</t>
  </si>
  <si>
    <t>21</t>
  </si>
  <si>
    <t>22</t>
  </si>
  <si>
    <t>23</t>
  </si>
  <si>
    <t>533122210000000012437</t>
  </si>
  <si>
    <t>事业人员支出工资</t>
  </si>
  <si>
    <t>30101</t>
  </si>
  <si>
    <t>基本工资</t>
  </si>
  <si>
    <t>533122210000000012436</t>
  </si>
  <si>
    <t>行政人员支出工资</t>
  </si>
  <si>
    <t>30102</t>
  </si>
  <si>
    <t>津贴补贴</t>
  </si>
  <si>
    <t>30103</t>
  </si>
  <si>
    <t>奖金</t>
  </si>
  <si>
    <t>533122231100001448064</t>
  </si>
  <si>
    <t>行政绩效奖励</t>
  </si>
  <si>
    <t>30107</t>
  </si>
  <si>
    <t>绩效工资</t>
  </si>
  <si>
    <t>533122231100001448043</t>
  </si>
  <si>
    <t>事业绩效奖励</t>
  </si>
  <si>
    <t>533122251100003739453</t>
  </si>
  <si>
    <t>机关事业单位基本养老保险缴费</t>
  </si>
  <si>
    <t>30108</t>
  </si>
  <si>
    <t>533122210000000012445</t>
  </si>
  <si>
    <t>职业年金缴费</t>
  </si>
  <si>
    <t>30109</t>
  </si>
  <si>
    <t>533122210000000012444</t>
  </si>
  <si>
    <t>职工基本医疗保险缴费</t>
  </si>
  <si>
    <t>30110</t>
  </si>
  <si>
    <t>533122241100002283670</t>
  </si>
  <si>
    <t>大病保险费</t>
  </si>
  <si>
    <t>30112</t>
  </si>
  <si>
    <t>其他社会保障缴费</t>
  </si>
  <si>
    <t>533122251100003739449</t>
  </si>
  <si>
    <t>工伤保险</t>
  </si>
  <si>
    <t>533122210000000012442</t>
  </si>
  <si>
    <t>生育保险</t>
  </si>
  <si>
    <t>533122210000000012443</t>
  </si>
  <si>
    <t>失业保险</t>
  </si>
  <si>
    <t>533122210000000012446</t>
  </si>
  <si>
    <t>30113</t>
  </si>
  <si>
    <t>533122221100000293393</t>
  </si>
  <si>
    <t>职务职级并行分流人员保留金</t>
  </si>
  <si>
    <t>30199</t>
  </si>
  <si>
    <t>其他工资福利支出</t>
  </si>
  <si>
    <t>533122241100002283672</t>
  </si>
  <si>
    <t>单位编制外人员经费</t>
  </si>
  <si>
    <t>533122241100002290298</t>
  </si>
  <si>
    <t>基层党组织开展活动经费</t>
  </si>
  <si>
    <t>30201</t>
  </si>
  <si>
    <t>办公费</t>
  </si>
  <si>
    <t>30299</t>
  </si>
  <si>
    <t>其他商品和服务支出</t>
  </si>
  <si>
    <t>533122210000000012453</t>
  </si>
  <si>
    <t>老干支部工作经费</t>
  </si>
  <si>
    <t>533122210000000012456</t>
  </si>
  <si>
    <t>一般公用经费</t>
  </si>
  <si>
    <t>30211</t>
  </si>
  <si>
    <t>差旅费</t>
  </si>
  <si>
    <t>533122221100000293395</t>
  </si>
  <si>
    <t>公用经费安排的公车购置及运维费</t>
  </si>
  <si>
    <t>30231</t>
  </si>
  <si>
    <t>公务用车运行维护费</t>
  </si>
  <si>
    <t>533122221100000293397</t>
  </si>
  <si>
    <t>公用经费安排的公务接待费</t>
  </si>
  <si>
    <t>30217</t>
  </si>
  <si>
    <t>533122210000000012454</t>
  </si>
  <si>
    <t>退休公用经费</t>
  </si>
  <si>
    <t>533122210000000012452</t>
  </si>
  <si>
    <t>工会经费</t>
  </si>
  <si>
    <t>30228</t>
  </si>
  <si>
    <t>533122210000000012451</t>
  </si>
  <si>
    <t>公务交通补贴</t>
  </si>
  <si>
    <t>30239</t>
  </si>
  <si>
    <t>其他交通费用</t>
  </si>
  <si>
    <t>533122210000000012447</t>
  </si>
  <si>
    <t>大学生公益性岗位工资及社会保险缴费县级配套</t>
  </si>
  <si>
    <t>30305</t>
  </si>
  <si>
    <t>生活补助</t>
  </si>
  <si>
    <t>533122221100000297645</t>
  </si>
  <si>
    <t>老干支部书记、委员补助</t>
  </si>
  <si>
    <t>533122210000000012455</t>
  </si>
  <si>
    <t>县直单位机关党组织工作经费</t>
  </si>
  <si>
    <t>533122251100003739463</t>
  </si>
  <si>
    <t>驻村工作队员工作经费</t>
  </si>
  <si>
    <t>533122221100000293390</t>
  </si>
  <si>
    <t>机关事业单位职工遗属生活补助</t>
  </si>
  <si>
    <t>533122221100000293391</t>
  </si>
  <si>
    <t>驻村工作队员生活补助和通讯补贴经费</t>
  </si>
  <si>
    <t>预算05-1表</t>
  </si>
  <si>
    <t>2025年部门项目支出预算表</t>
  </si>
  <si>
    <t>项目分类</t>
  </si>
  <si>
    <t>项目单位</t>
  </si>
  <si>
    <t>经济科目编码</t>
  </si>
  <si>
    <t>经济科目名称</t>
  </si>
  <si>
    <t>本年拨款</t>
  </si>
  <si>
    <t>其中：本次下达</t>
  </si>
  <si>
    <t>非物质文化遗产保护工作经费</t>
  </si>
  <si>
    <t>事业发展类</t>
  </si>
  <si>
    <t>533122200000000000502</t>
  </si>
  <si>
    <t>31002</t>
  </si>
  <si>
    <t>办公设备购置</t>
  </si>
  <si>
    <t>公共图书馆文化馆（站）免费开放县级配套专项资金</t>
  </si>
  <si>
    <t>533122241100002302133</t>
  </si>
  <si>
    <t>购买梁河县阿昌族文化传播有限公司文化宣传服务资金</t>
  </si>
  <si>
    <t>533122231100001796095</t>
  </si>
  <si>
    <t>30226</t>
  </si>
  <si>
    <t>劳务费</t>
  </si>
  <si>
    <t>开展第四次全国文物普查工作经费</t>
  </si>
  <si>
    <t>533122241100002275176</t>
  </si>
  <si>
    <t>30227</t>
  </si>
  <si>
    <t>委托业务费</t>
  </si>
  <si>
    <t>开展梁河县村级文化服务活动补助经费</t>
  </si>
  <si>
    <t>533122210000000011980</t>
  </si>
  <si>
    <t>30216</t>
  </si>
  <si>
    <t>培训费</t>
  </si>
  <si>
    <t>梁河县旅游发展专项资金</t>
  </si>
  <si>
    <t>533122210000000011655</t>
  </si>
  <si>
    <t>梁河县图书馆工作保障经费</t>
  </si>
  <si>
    <t>533122200000000011737</t>
  </si>
  <si>
    <t>梁河县文物保护经费</t>
  </si>
  <si>
    <t>533122200000000011054</t>
  </si>
  <si>
    <t>南甸宣抚司署运营经费</t>
  </si>
  <si>
    <t>533122241100003030097</t>
  </si>
  <si>
    <t>文化市场综合执法工作经费和能力建设经费</t>
  </si>
  <si>
    <t>专项业务类</t>
  </si>
  <si>
    <t>533122200000000000503</t>
  </si>
  <si>
    <t>县级非物质文化遗产代表性传承人补助经费</t>
  </si>
  <si>
    <t>533122200000000000500</t>
  </si>
  <si>
    <t>预算05-2表</t>
  </si>
  <si>
    <t>单位名称、项目名称</t>
  </si>
  <si>
    <t>项目年度绩效目标</t>
  </si>
  <si>
    <t>一级指标</t>
  </si>
  <si>
    <t>二级指标</t>
  </si>
  <si>
    <t>三级指标</t>
  </si>
  <si>
    <t>指标性质</t>
  </si>
  <si>
    <t>指标值</t>
  </si>
  <si>
    <t>指标属性</t>
  </si>
  <si>
    <t>度量单位</t>
  </si>
  <si>
    <t>指标内容</t>
  </si>
  <si>
    <t>目标1：完成县级文物保护单位“四有”工作，按资金预算逐步划定不可移动文物保护单位的保护范围和建设控制地带图纸，树立保护说明碑。
目标2：收集散落民间的可移动文物，持续做好梁河历史文物、史料的搜集、收藏、研究，为梁河建设综合博物馆做好前期工作。
目标3：不可移动文物的登记、保护、管理和利用，积极组织开展考古勘察、提升保护级别等。                                                                              
目标4：严格落实安全生产各项管理制度，确保文物安全、消防安全，配置县级文物保护单位灭火器材，完善“微型消防站”建设工作。提高文物抗风险能力。</t>
  </si>
  <si>
    <t>产出指标</t>
  </si>
  <si>
    <t>数量指标</t>
  </si>
  <si>
    <t>开展文物消防安全检查</t>
  </si>
  <si>
    <t>=</t>
  </si>
  <si>
    <t>定量指标</t>
  </si>
  <si>
    <t>次</t>
  </si>
  <si>
    <t>全年开展文物消防安全检查数量。</t>
  </si>
  <si>
    <t>文物藏品展示展览</t>
  </si>
  <si>
    <t>&gt;=</t>
  </si>
  <si>
    <t>场</t>
  </si>
  <si>
    <t>全年开展文物藏品展示展览数量。</t>
  </si>
  <si>
    <t>质量指标</t>
  </si>
  <si>
    <t>梁河县文物安全年度综合考核达标率</t>
  </si>
  <si>
    <t>100</t>
  </si>
  <si>
    <t>%</t>
  </si>
  <si>
    <t>确保2024年全县文物安全综合考核达标。</t>
  </si>
  <si>
    <t>时效指标</t>
  </si>
  <si>
    <t>预期目标及时完成率</t>
  </si>
  <si>
    <t>2024年12月30日前完成预期目标。</t>
  </si>
  <si>
    <t>成本指标</t>
  </si>
  <si>
    <t>社会成本指标</t>
  </si>
  <si>
    <t>&lt;=</t>
  </si>
  <si>
    <t>万元</t>
  </si>
  <si>
    <t>项目费用预算数量。</t>
  </si>
  <si>
    <t>效益指标</t>
  </si>
  <si>
    <t>社会效益</t>
  </si>
  <si>
    <t>推动全县文物保护利用，继承和弘扬我县优秀的民族传统文化。</t>
  </si>
  <si>
    <t>显著</t>
  </si>
  <si>
    <t>定性指标</t>
  </si>
  <si>
    <t>反映项目实施的社会效益指标。</t>
  </si>
  <si>
    <t>可持续影响</t>
  </si>
  <si>
    <t>项目可持续影响年限</t>
  </si>
  <si>
    <t>年</t>
  </si>
  <si>
    <t>反映项目实施的可持续影响周期在3年以上。</t>
  </si>
  <si>
    <t>满意度指标</t>
  </si>
  <si>
    <t>服务对象满意度</t>
  </si>
  <si>
    <t>群众满意度</t>
  </si>
  <si>
    <t>90</t>
  </si>
  <si>
    <t>反映受益群众的满意程度</t>
  </si>
  <si>
    <t>梁河县图书馆、文化馆、乡镇文化站全部实现无障碍、零门槛进入，公共空间设施场地全部免费开放，所提供的基本服务项目全部免费。2025年服务人次1万人次以上，全年免费开放时间不低于250天，通过图片、视频、专题活动、培训和讲座等展览形式，为广大群众提供优质、高效的公共文化服务体验。</t>
  </si>
  <si>
    <t>免费开放服务人次</t>
  </si>
  <si>
    <t>万人次</t>
  </si>
  <si>
    <t>免费开放服务人次数量</t>
  </si>
  <si>
    <t>全年免费开放天数</t>
  </si>
  <si>
    <t>250</t>
  </si>
  <si>
    <t>天</t>
  </si>
  <si>
    <t>按时足额发放配套资金</t>
  </si>
  <si>
    <t>2024.12.30前</t>
  </si>
  <si>
    <t>年-月-日</t>
  </si>
  <si>
    <t>配套资金发放时间</t>
  </si>
  <si>
    <t>及时完成率</t>
  </si>
  <si>
    <t>2023年12月30日前完成预期目标</t>
  </si>
  <si>
    <t>12750</t>
  </si>
  <si>
    <t>元</t>
  </si>
  <si>
    <t>项目费用预算数</t>
  </si>
  <si>
    <t>公用文化设施覆盖人群率</t>
  </si>
  <si>
    <t>项目实施达到的社会效益</t>
  </si>
  <si>
    <t>可实施影响年限</t>
  </si>
  <si>
    <t>项目实施可持续影响年限</t>
  </si>
  <si>
    <t>群众满意率</t>
  </si>
  <si>
    <t>受益对象的满意度</t>
  </si>
  <si>
    <t>通过开展1、文化市场日常监管工作；2、文化市场专项整治行动； 3、文化市场联合专项整治行动；4、各类宣传及进校园活动；5、办理文化市场违法违规案件；6、扫黑除恶工作；7、“扫黄打非”工作，确保全县文化市场安全，促进文化市场繁荣有序、健康发展，文化执法工作取得良好成效，进一步推进文化市场综合执法改革。</t>
  </si>
  <si>
    <t>开展文化市场专项整治行动</t>
  </si>
  <si>
    <t>2023年开展文化市场专项整治行动数量。</t>
  </si>
  <si>
    <t>通过开展1、文化市场日常监管工作；2、文化市场专项整治行动； 3、文化市场联合专项整治行动；4、各类宣传及进校园活动；5、办理文化市场违法违规案件；6、“扫黑除恶”工作；7、“扫黄打非”工作，确保全县文化市场安全，促进文化市场繁荣有序、健康发展，文化执法工作取得良好成效，进一步推进文化市场综合执法改革。</t>
  </si>
  <si>
    <t>专项整治到位率</t>
  </si>
  <si>
    <t>开展文化市场专项整治预期质量指标。</t>
  </si>
  <si>
    <t>执法装备人均配备率</t>
  </si>
  <si>
    <t>执法装备预期质量指标。</t>
  </si>
  <si>
    <t>项目预算成本数量。</t>
  </si>
  <si>
    <t>确保全县文化市场安全，促进文化市场繁荣有序、健康发展。</t>
  </si>
  <si>
    <t>项目实施达到的预期社会效益指标。</t>
  </si>
  <si>
    <t>文化市场综合行政执法可持续影响年限</t>
  </si>
  <si>
    <t>项目实施可持续影响周期在3年以上。</t>
  </si>
  <si>
    <t>反映项目实施受益群众满意程度。</t>
  </si>
  <si>
    <t>以加快构建现代公共文化服务体系建设为重点，积极推动基本公共文化服务向乡村延伸，扩大乡村文化惠民工程覆盖面；立足本地特点，贴近群众需求，积极开展有鲜明地方特色的基层公共文化服务活动；把创新文化服务供给作为增强吸引力、满足群众多样化文化需求的重点，丰富公共文化建设形式，找准群众的文化需求，提高公共文化服务供需的匹配程度，有效提升群众的幸福感和获得感。1、通过开展“种文化”－送培进村活动，“百姓艺术大课堂.免费培训在农村”活动，为全县167支农村业余文艺演出团队提供文化服务。2、舞剧常态化演出，传承弘扬保护民族文化精髓，打造旅游产业精品演艺项目，鼓励、支持精品剧目创作、演出和交流，大力繁荣我县优秀民族民间传统文化和地方戏曲剧种的艺术创作与生产，扩大梁河旅游深厚文化底蕴的知名度。</t>
  </si>
  <si>
    <t>“种文化”－送培进村活动，“百姓艺术大课堂.免费培训在农村”活动</t>
  </si>
  <si>
    <t>期</t>
  </si>
  <si>
    <t>送培进村活动数量</t>
  </si>
  <si>
    <t>项目达标率</t>
  </si>
  <si>
    <t>项目实施达到的质量指标</t>
  </si>
  <si>
    <t>2024年12月30日以前完成预期目标</t>
  </si>
  <si>
    <t>满足群众多样化文化需求的重点，丰富公共文化建设形式，找准群众的文化需求，提高公共文化服务供需的匹配程度，有效提升群众的幸福感和获得感。</t>
  </si>
  <si>
    <t>反映项目实施产生的社会效益指标</t>
  </si>
  <si>
    <t>对文化事业的可持续影响年限</t>
  </si>
  <si>
    <t>反映项目实施的可持续影响指标</t>
  </si>
  <si>
    <t>梁河县阿昌族文化传播有限公司是宣传德宏、推介梁河的一只重要力量，承担着我县对外文化交流、宣传的重要工作，在民族节庆活动、对外文化交流宣传、各类大型政府活动中是主要的演出队伍，是政策性宣传演出重要力量，每年均按质按量完成省下达的70场文化送戏下乡演出任务，保障了梁河县广大群众基本文化权益，增加了农村地区公共文化产品供给。公司大量面向农村基层开展公益性演出、培训活动，是我县公共文化服务体系建设的主要力量，充分发挥文艺院团“传、帮、带”的示范作用，采取“送”“种”结合的方式，对我县167支农村业余文艺演出团队开展艺术培训、活动指导。公司还挖掘和搜集整理我县民族民间优秀传统文化，把我县的非物质文化遗产创作成剧目和作品。由于我局缺乏专业演出人员，开展文化演出工作力量薄弱，难以完成各类演出活动，为确保完成全县的文化演出工作任务，更好地推进梁河县文化事业繁荣发展，建设文化强县，需要购买梁河县阿昌族文化传播有限公司文化宣传服务资源，2024年费用预算38.4万元。</t>
  </si>
  <si>
    <t>公益性演出、培训活动</t>
  </si>
  <si>
    <t>70</t>
  </si>
  <si>
    <t>反映公益性演出、培训活动数量</t>
  </si>
  <si>
    <t>考核达标率</t>
  </si>
  <si>
    <t>完成时限</t>
  </si>
  <si>
    <t>2025.12.30</t>
  </si>
  <si>
    <t>反映项目完工时限</t>
  </si>
  <si>
    <t>38.4</t>
  </si>
  <si>
    <t>反映项目费用预算数。</t>
  </si>
  <si>
    <t>更好地推进梁河县文化事业繁荣发展，建设文化强县。</t>
  </si>
  <si>
    <t>项目实施达到的社会效益指标</t>
  </si>
  <si>
    <t>项目实施可持续影响周期</t>
  </si>
  <si>
    <t>反映受益对象的满意程度</t>
  </si>
  <si>
    <t>2025年举办非遗培训2期，开展进校园活动2场，开展非遗调查15天，申报传承人或非遗项目4个。重点开展调查、收集、整理和建档工作，并着力建设非遗传习所。进一步推动梁河县非物质文化遗产保护工作，继承和弘扬民族优秀传统文化，促进社会主义精神文明建设。</t>
  </si>
  <si>
    <t>举办培训</t>
  </si>
  <si>
    <t>举办培训数量。</t>
  </si>
  <si>
    <t>开展进校园活动</t>
  </si>
  <si>
    <t>进校园活动数量。</t>
  </si>
  <si>
    <t>开展非遗调查</t>
  </si>
  <si>
    <t>开展非遗调查天数。</t>
  </si>
  <si>
    <t>申报传承人或非遗项目</t>
  </si>
  <si>
    <t>个</t>
  </si>
  <si>
    <t>申报传承人或非遗项目数量。</t>
  </si>
  <si>
    <t>代表性传承人记录考核达标率</t>
  </si>
  <si>
    <t>完成代表性传承人记录的质量指标。</t>
  </si>
  <si>
    <t>任务及时完成率</t>
  </si>
  <si>
    <t>项目完成时限2024年12月30日前。</t>
  </si>
  <si>
    <t>项目费用预算数。</t>
  </si>
  <si>
    <t>推动非物质文化遗产的传承、发展，培养后继人才，进一步扩大非物质文化遗产保护工作在社会中的影响力和知名度，丰富广大群众的精神文化生活。</t>
  </si>
  <si>
    <t>反映项目实施的社会效益。</t>
  </si>
  <si>
    <t>项目发挥作用时限</t>
  </si>
  <si>
    <t>项目实施可持续影响3年以上。</t>
  </si>
  <si>
    <t>反映项目受益对象的满意程度。</t>
  </si>
  <si>
    <t>为保证南甸宣抚司署安全有效运转，根据梁河县第十九届人民政府第28次常务会议纪要决定，同意将南甸宣抚司署工作经费30万元自2024年纳入年初预算。项目经费主要用于支付临时聘用人员（包含保安服务人员8人）工资、门票制作费用、办公设备购置、日常维修维护费、差旅费等。</t>
  </si>
  <si>
    <t>临时聘用人员</t>
  </si>
  <si>
    <t>人</t>
  </si>
  <si>
    <t>反映临时聘用人员数量</t>
  </si>
  <si>
    <t>临时人员工资按月及时足额发放率</t>
  </si>
  <si>
    <t>反映项目实施达到的质量指标</t>
  </si>
  <si>
    <t>反映项目完成时限</t>
  </si>
  <si>
    <t>经济成本指标</t>
  </si>
  <si>
    <t>30</t>
  </si>
  <si>
    <t>反映项目费用预算数</t>
  </si>
  <si>
    <t>保证南甸宣抚司署安全有效运转</t>
  </si>
  <si>
    <t>安全有效</t>
  </si>
  <si>
    <t>反映项目实施达到的社会效益指标</t>
  </si>
  <si>
    <t>反映项目可持续影响年限</t>
  </si>
  <si>
    <t>反映服务对象的满意程度</t>
  </si>
  <si>
    <t>梁河县图书馆属公益性事业单位，承担着保存梁河县民族文化成果，开展社会教育和开展科普宣传的社会职能，项目资金用于开展全民阅读活动、送书下乡活动开支；图书馆举办业务培训及外出参加学习培训开支；购置免费开放工作需要设备及图书资料、订阅期刊报纸，改善县图书馆免费开放服务条件，进一步提升为全县各族群众提供图书外借、阅览服务能力，促进全县文化事业发展。2025年预期目标：开展送书下乡、图书5进活动6次；开展全民阅读活动6次；举办文化助力乡村振兴科技培训1期。</t>
  </si>
  <si>
    <t>开展送书下乡、图书5进活动</t>
  </si>
  <si>
    <t>开展送书下乡、图书5进活动数量</t>
  </si>
  <si>
    <t>开展全民阅读活动</t>
  </si>
  <si>
    <t>开展全民阅读活动数量</t>
  </si>
  <si>
    <t>举办文化助力乡村振兴科技培训</t>
  </si>
  <si>
    <t>开展文化助力脱贫攻坚、乡村振兴科技培训数量</t>
  </si>
  <si>
    <t>图书馆所有服务免费无障碍开放率</t>
  </si>
  <si>
    <t>反映项目实施图书馆服务达到的质量指标</t>
  </si>
  <si>
    <t>图书利用率</t>
  </si>
  <si>
    <t>95</t>
  </si>
  <si>
    <t>反映图书借阅量</t>
  </si>
  <si>
    <t>项目于2024年12月30日前完工</t>
  </si>
  <si>
    <t>保存梁河县文明成果保护、传承优秀文化；满足群众阅读需求，促进文化均衡发展；开展社会教育，提高人民素质，促进文化事业发展。</t>
  </si>
  <si>
    <t>反映项目实施可持续影响年限在3年以上</t>
  </si>
  <si>
    <t>读者满意率</t>
  </si>
  <si>
    <t>反映读者的满意程度</t>
  </si>
  <si>
    <t>受益群众满意度</t>
  </si>
  <si>
    <t>反映受益群众满意程度</t>
  </si>
  <si>
    <t>项目资金用于补助30名县级非物质文化遗产传承人开展传习活动、授艺带徒、宣传推广工作，每人每年补助1000元，确保及时足额发放；扶持传承人开展传承活动资金3万元，有效解决传承人开展传承活动中面临的现实困难，进一步激发传承人带徒传艺的积极性，达到培养后继人才、世代相传的目标，对非遗的保护传承起到了积极作用。预期目标：每人每年带1至2名徒弟；开展传承培训2期；参加展示、展览、展演等宣传交流活动5场。</t>
  </si>
  <si>
    <t>获补助对象数</t>
  </si>
  <si>
    <t>县级非物质文化遗产传承人补助人数 。</t>
  </si>
  <si>
    <t>每人每年带徒弟</t>
  </si>
  <si>
    <t>每名传承人每年带徒弟数量 。</t>
  </si>
  <si>
    <t>开展传承培训</t>
  </si>
  <si>
    <t>参加培训数量。</t>
  </si>
  <si>
    <t>参加展示、展览、展演等宣传交流活动</t>
  </si>
  <si>
    <t>参加展示、展览、展演等宣传交流活动数量。</t>
  </si>
  <si>
    <t>获补助对象准确率</t>
  </si>
  <si>
    <t>反映获补助对象认定的准确性情况。</t>
  </si>
  <si>
    <t>补助事项公示度</t>
  </si>
  <si>
    <t>反映补助事项在单位门户网站按规定进行公示的情况。</t>
  </si>
  <si>
    <t>2024年12月30日前发放传承人补助资金 。</t>
  </si>
  <si>
    <t>发放2024年县级传承人补助经费6万元。</t>
  </si>
  <si>
    <t>政策知晓率</t>
  </si>
  <si>
    <t>反映补助政策的宣传效果情况。</t>
  </si>
  <si>
    <t>涉及非遗项目活态传承覆盖人次</t>
  </si>
  <si>
    <t>3.6</t>
  </si>
  <si>
    <t>通过项目实施，具有引导全社会关心重视非物质文化遗产保护的重要意义。</t>
  </si>
  <si>
    <t>传承活动可持续影响年限</t>
  </si>
  <si>
    <t>通过开展传承活动，达到培养后继人才，世代相传的目标，可持续影响3年以上。</t>
  </si>
  <si>
    <t>非遗传承人满意度</t>
  </si>
  <si>
    <t>反映获补助受益对象的满意程度。</t>
  </si>
  <si>
    <t>按照党中央、国务院决策部署，2023年11月将启动第四次全国文物普查，到2026年6月结束，分三个阶段进行。主要任务是建立国家不可移动文物资源总目录，建立全国不可移动文物资源大数据库，建立文物资源资产动态管理机制。一、组织梳理本县辖区内文物保护单位公布后升级、合并、信息变化等情况，建立本县文物保护单位实有名录；二、全面归集不可移动文物认定公布文件，建立已认定公布的不可移动文物名录，逐处明确保护级别；三、要整理普查线索，加强普查对象预先保护。丰富文物资源，培养锻炼专业人员，建强文物保护队伍，增强全社会文物保护意识。2025年经费预算20万元，其中：1、野外调查4万元；2、绘图费5万元；3、设备采购5万元；4、文物普查名录汇编、文物普查报告汇编出版6万元。</t>
  </si>
  <si>
    <t>开展文物普查工作时长</t>
  </si>
  <si>
    <t>反映开展文物普查工作时长数。</t>
  </si>
  <si>
    <t>全县普查任务验收合格率</t>
  </si>
  <si>
    <t>反映项目实施达到的质量指标。</t>
  </si>
  <si>
    <t>反映普查任务完成时限。</t>
  </si>
  <si>
    <t>反映普查费用预算数。</t>
  </si>
  <si>
    <t>丰富文物资源，培养锻炼专业人员，建强文物保护队伍，增强全社会文物保护意识。</t>
  </si>
  <si>
    <t>反映项目实施达到的社会效益指标。</t>
  </si>
  <si>
    <t>反映项目可持续影响年限。</t>
  </si>
  <si>
    <t>反映受益群众满意程度。</t>
  </si>
  <si>
    <t>2025年，按照大滇西旅游环线、创建全域旅游为目标，大力发展梁河县旅游产业，全面落实上级主管部门安排的各项旅游工作。参加旅游形象推广1次；组织旅游管理和从业人员培训1期；开展旅游市场安全执法检查12次等，提升梁河旅游品牌知名度和影响力，有力推动全县文旅产业高质量发展。</t>
  </si>
  <si>
    <t>参加旅游形象推广</t>
  </si>
  <si>
    <t>参加旅游形象推广数量。</t>
  </si>
  <si>
    <t>2025年，按照大滇西旅游环线、创建全域旅游为目标，大力发展梁河县旅游产业，全面落实上级主管部门安排的各项旅游工作。参加旅游形象推广1次；组织旅游管理和从业人员培训1期；开展旅游市场安全执法检查12次等，提升梁河旅游品牌知名度和影响力，有力推动全县文旅产业高质量发展。。</t>
  </si>
  <si>
    <t>旅游管理和从业人员培训</t>
  </si>
  <si>
    <t>举办旅游管理和从业人员培训数量。</t>
  </si>
  <si>
    <t>开展旅游市场安全执法检查</t>
  </si>
  <si>
    <t>开展旅游市场安全执法检查数量。</t>
  </si>
  <si>
    <t>提升梁河旅游品牌知名度和影响力，助推全县旅游产业实现高质量发展。</t>
  </si>
  <si>
    <t>明显提升</t>
  </si>
  <si>
    <t>项目实施达到的质量指标。</t>
  </si>
  <si>
    <t>2023年12月30日前完成预期绩效目标。</t>
  </si>
  <si>
    <t>经济效益</t>
  </si>
  <si>
    <t>旅游总收入同比增长</t>
  </si>
  <si>
    <t>项目实施达到的经济效益指标。</t>
  </si>
  <si>
    <t>旅游总人数同比增加</t>
  </si>
  <si>
    <t>项目实施达到的社会效益指标。</t>
  </si>
  <si>
    <t>服务群众、刺激消费、满足经济增长，可持续发展影响年限</t>
  </si>
  <si>
    <t>项目实施达到的可持续影响指标在3年以上。</t>
  </si>
  <si>
    <t>游客满意度</t>
  </si>
  <si>
    <t>反映项目实施受益公众的满意程度。</t>
  </si>
  <si>
    <t>预算06表</t>
  </si>
  <si>
    <t>政府性基金预算支出预算表</t>
  </si>
  <si>
    <t>单位名称：德宏傣族景颇族自治州残疾人联合会</t>
  </si>
  <si>
    <t>本年政府性基金预算支出</t>
  </si>
  <si>
    <t>合  计</t>
  </si>
  <si>
    <t>说明:本单位无政府性基金预算支出。</t>
  </si>
  <si>
    <t>预算07表</t>
  </si>
  <si>
    <t>预算项目</t>
  </si>
  <si>
    <t>采购项目</t>
  </si>
  <si>
    <t>采购目录</t>
  </si>
  <si>
    <t>计量
单位</t>
  </si>
  <si>
    <t>数量</t>
  </si>
  <si>
    <t>面向中小企业预留资金</t>
  </si>
  <si>
    <t>政府性
基金</t>
  </si>
  <si>
    <t>国有资本经营收益</t>
  </si>
  <si>
    <t>财政专户管理的收入</t>
  </si>
  <si>
    <t>单位自筹</t>
  </si>
  <si>
    <t>事业单位
经营收入</t>
  </si>
  <si>
    <t>20T移动硬盘等办公设备购置</t>
  </si>
  <si>
    <t>移动存储设备</t>
  </si>
  <si>
    <t>批</t>
  </si>
  <si>
    <t>公务车辆维修保养费用</t>
  </si>
  <si>
    <t>车辆维修和保养服务</t>
  </si>
  <si>
    <t>公务车辆保险费</t>
  </si>
  <si>
    <t>机动车保险服务</t>
  </si>
  <si>
    <t>公务车辆燃油费</t>
  </si>
  <si>
    <t>汽油</t>
  </si>
  <si>
    <t>项</t>
  </si>
  <si>
    <t>专用照相机</t>
  </si>
  <si>
    <t>台</t>
  </si>
  <si>
    <t>设备购置</t>
  </si>
  <si>
    <t>台式计算机</t>
  </si>
  <si>
    <t>预算08表</t>
  </si>
  <si>
    <t>政府购买服务项目</t>
  </si>
  <si>
    <t>政府购买服务目录</t>
  </si>
  <si>
    <t>保安服务</t>
  </si>
  <si>
    <t>B1102 物业管理服务</t>
  </si>
  <si>
    <t>预算09-1表</t>
  </si>
  <si>
    <t>单位名称（项目）</t>
  </si>
  <si>
    <t>地区</t>
  </si>
  <si>
    <t>政府性基金</t>
  </si>
  <si>
    <t>遮岛镇</t>
  </si>
  <si>
    <t>九保乡</t>
  </si>
  <si>
    <t>河西乡</t>
  </si>
  <si>
    <t>曩宋乡</t>
  </si>
  <si>
    <t>平山乡</t>
  </si>
  <si>
    <t>大厂乡</t>
  </si>
  <si>
    <t>小厂乡</t>
  </si>
  <si>
    <t>芒东镇</t>
  </si>
  <si>
    <t>勐养镇</t>
  </si>
  <si>
    <t>说明：本单位无县对下转移支付预算。</t>
  </si>
  <si>
    <t>预算09-2表</t>
  </si>
  <si>
    <t/>
  </si>
  <si>
    <t>预算10表</t>
  </si>
  <si>
    <t>资产类别</t>
  </si>
  <si>
    <t>资产分类代码.名称</t>
  </si>
  <si>
    <t>资产名称</t>
  </si>
  <si>
    <t>计量单位</t>
  </si>
  <si>
    <t>财政部门批复数（元）</t>
  </si>
  <si>
    <t>单价</t>
  </si>
  <si>
    <t>金额</t>
  </si>
  <si>
    <t>说明：本单位无新增资产配置。</t>
  </si>
  <si>
    <t>预算11表</t>
  </si>
  <si>
    <t>上级补助</t>
  </si>
  <si>
    <t>说明：本单位无上级转移支付补助支出预算。</t>
  </si>
  <si>
    <t>预算12表</t>
  </si>
  <si>
    <t>项目级次</t>
  </si>
  <si>
    <t>311 专项业务类</t>
  </si>
  <si>
    <t>本级</t>
  </si>
  <si>
    <t>313 事业发展类</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</si>
</sst>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 numFmtId="177" formatCode="yyyy\-mm\-dd\ hh:mm:ss"/>
    <numFmt numFmtId="178" formatCode="#,##0;\-#,##0;;@"/>
    <numFmt numFmtId="179" formatCode="#,##0.00;\-#,##0.00;;@"/>
    <numFmt numFmtId="180" formatCode="hh:mm:ss"/>
  </numFmts>
  <fonts count="40">
    <font>
      <sz val="11"/>
      <color rgb="FF000000"/>
      <name val="Calibri"/>
      <charset val="134"/>
    </font>
    <font>
      <sz val="9"/>
      <name val="宋体"/>
      <charset val="134"/>
    </font>
    <font>
      <sz val="10"/>
      <color indexed="8"/>
      <name val="宋体"/>
      <charset val="134"/>
    </font>
    <font>
      <b/>
      <sz val="23"/>
      <color indexed="8"/>
      <name val="宋体"/>
      <charset val="134"/>
    </font>
    <font>
      <sz val="9"/>
      <color indexed="8"/>
      <name val="宋体"/>
      <charset val="134"/>
    </font>
    <font>
      <sz val="11"/>
      <color indexed="8"/>
      <name val="宋体"/>
      <charset val="134"/>
    </font>
    <font>
      <b/>
      <sz val="22"/>
      <color indexed="8"/>
      <name val="宋体"/>
      <charset val="134"/>
    </font>
    <font>
      <sz val="10"/>
      <color indexed="9"/>
      <name val="宋体"/>
      <charset val="134"/>
    </font>
    <font>
      <b/>
      <sz val="21"/>
      <color indexed="8"/>
      <name val="宋体"/>
      <charset val="134"/>
    </font>
    <font>
      <sz val="10.5"/>
      <color indexed="8"/>
      <name val="宋体"/>
      <charset val="134"/>
    </font>
    <font>
      <sz val="10.5"/>
      <color indexed="9"/>
      <name val="宋体"/>
      <charset val="134"/>
    </font>
    <font>
      <sz val="9"/>
      <color indexed="8"/>
      <name val="SimSun"/>
      <charset val="134"/>
    </font>
    <font>
      <b/>
      <sz val="20"/>
      <color indexed="8"/>
      <name val="SimSun"/>
      <charset val="134"/>
    </font>
    <font>
      <sz val="11"/>
      <color indexed="8"/>
      <name val="SimSun"/>
      <charset val="134"/>
    </font>
    <font>
      <sz val="18"/>
      <color indexed="8"/>
      <name val="Microsoft Sans Serif"/>
      <charset val="134"/>
    </font>
    <font>
      <sz val="12"/>
      <color indexed="8"/>
      <name val="宋体"/>
      <charset val="134"/>
    </font>
    <font>
      <sz val="10"/>
      <color indexed="8"/>
      <name val="SimSun"/>
      <charset val="134"/>
    </font>
    <font>
      <b/>
      <sz val="20"/>
      <color indexed="8"/>
      <name val="宋体"/>
      <charset val="134"/>
    </font>
    <font>
      <b/>
      <sz val="11"/>
      <color indexed="8"/>
      <name val="宋体"/>
      <charset val="134"/>
    </font>
    <font>
      <b/>
      <sz val="10"/>
      <color indexed="8"/>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5">
    <border>
      <left/>
      <right/>
      <top/>
      <bottom/>
      <diagonal/>
    </border>
    <border>
      <left style="thin">
        <color indexed="8"/>
      </left>
      <right style="thin">
        <color indexed="8"/>
      </right>
      <top style="thin">
        <color indexed="8"/>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indexed="8"/>
      </top>
      <bottom style="thin">
        <color indexed="8"/>
      </bottom>
      <diagonal/>
    </border>
    <border>
      <left style="thin">
        <color auto="1"/>
      </left>
      <right style="thin">
        <color indexed="8"/>
      </right>
      <top style="thin">
        <color indexed="8"/>
      </top>
      <bottom style="thin">
        <color indexed="8"/>
      </bottom>
      <diagonal/>
    </border>
    <border>
      <left style="thin">
        <color indexed="8"/>
      </left>
      <right/>
      <top style="thin">
        <color indexed="8"/>
      </top>
      <bottom/>
      <diagonal/>
    </border>
    <border>
      <left/>
      <right style="thin">
        <color indexed="8"/>
      </right>
      <top/>
      <bottom style="thin">
        <color indexed="8"/>
      </bottom>
      <diagonal/>
    </border>
    <border>
      <left/>
      <right style="thin">
        <color indexed="8"/>
      </right>
      <top style="thin">
        <color indexed="8"/>
      </top>
      <bottom/>
      <diagonal/>
    </border>
    <border>
      <left/>
      <right style="thin">
        <color indexed="8"/>
      </right>
      <top/>
      <bottom/>
      <diagonal/>
    </border>
    <border>
      <left style="thin">
        <color indexed="8"/>
      </left>
      <right/>
      <top/>
      <bottom style="thin">
        <color indexed="8"/>
      </bottom>
      <diagonal/>
    </border>
    <border>
      <left/>
      <right/>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top"/>
    </xf>
    <xf numFmtId="43" fontId="20" fillId="0" borderId="0" applyFont="0" applyFill="0" applyBorder="0" applyAlignment="0" applyProtection="0">
      <alignment vertical="center"/>
    </xf>
    <xf numFmtId="44" fontId="20" fillId="0" borderId="0" applyFont="0" applyFill="0" applyBorder="0" applyAlignment="0" applyProtection="0">
      <alignment vertical="center"/>
    </xf>
    <xf numFmtId="9" fontId="20" fillId="0" borderId="0" applyFont="0" applyFill="0" applyBorder="0" applyAlignment="0" applyProtection="0">
      <alignment vertical="center"/>
    </xf>
    <xf numFmtId="41" fontId="20" fillId="0" borderId="0" applyFont="0" applyFill="0" applyBorder="0" applyAlignment="0" applyProtection="0">
      <alignment vertical="center"/>
    </xf>
    <xf numFmtId="42" fontId="20"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0" fillId="2" borderId="17"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18" applyNumberFormat="0" applyFill="0" applyAlignment="0" applyProtection="0">
      <alignment vertical="center"/>
    </xf>
    <xf numFmtId="0" fontId="27" fillId="0" borderId="18" applyNumberFormat="0" applyFill="0" applyAlignment="0" applyProtection="0">
      <alignment vertical="center"/>
    </xf>
    <xf numFmtId="0" fontId="28" fillId="0" borderId="19" applyNumberFormat="0" applyFill="0" applyAlignment="0" applyProtection="0">
      <alignment vertical="center"/>
    </xf>
    <xf numFmtId="0" fontId="28" fillId="0" borderId="0" applyNumberFormat="0" applyFill="0" applyBorder="0" applyAlignment="0" applyProtection="0">
      <alignment vertical="center"/>
    </xf>
    <xf numFmtId="0" fontId="29" fillId="3" borderId="20" applyNumberFormat="0" applyAlignment="0" applyProtection="0">
      <alignment vertical="center"/>
    </xf>
    <xf numFmtId="0" fontId="30" fillId="4" borderId="21" applyNumberFormat="0" applyAlignment="0" applyProtection="0">
      <alignment vertical="center"/>
    </xf>
    <xf numFmtId="0" fontId="31" fillId="4" borderId="20" applyNumberFormat="0" applyAlignment="0" applyProtection="0">
      <alignment vertical="center"/>
    </xf>
    <xf numFmtId="0" fontId="32" fillId="5" borderId="22" applyNumberFormat="0" applyAlignment="0" applyProtection="0">
      <alignment vertical="center"/>
    </xf>
    <xf numFmtId="0" fontId="33" fillId="0" borderId="23" applyNumberFormat="0" applyFill="0" applyAlignment="0" applyProtection="0">
      <alignment vertical="center"/>
    </xf>
    <xf numFmtId="0" fontId="34" fillId="0" borderId="24" applyNumberFormat="0" applyFill="0" applyAlignment="0" applyProtection="0">
      <alignment vertical="center"/>
    </xf>
    <xf numFmtId="0" fontId="35" fillId="6" borderId="0" applyNumberFormat="0" applyBorder="0" applyAlignment="0" applyProtection="0">
      <alignment vertical="center"/>
    </xf>
    <xf numFmtId="0" fontId="36" fillId="7" borderId="0" applyNumberFormat="0" applyBorder="0" applyAlignment="0" applyProtection="0">
      <alignment vertical="center"/>
    </xf>
    <xf numFmtId="0" fontId="37" fillId="8" borderId="0" applyNumberFormat="0" applyBorder="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39" fillId="11" borderId="0" applyNumberFormat="0" applyBorder="0" applyAlignment="0" applyProtection="0">
      <alignment vertical="center"/>
    </xf>
    <xf numFmtId="0" fontId="38" fillId="12" borderId="0" applyNumberFormat="0" applyBorder="0" applyAlignment="0" applyProtection="0">
      <alignment vertical="center"/>
    </xf>
    <xf numFmtId="0" fontId="38" fillId="13" borderId="0" applyNumberFormat="0" applyBorder="0" applyAlignment="0" applyProtection="0">
      <alignment vertical="center"/>
    </xf>
    <xf numFmtId="0" fontId="39" fillId="14" borderId="0" applyNumberFormat="0" applyBorder="0" applyAlignment="0" applyProtection="0">
      <alignment vertical="center"/>
    </xf>
    <xf numFmtId="0" fontId="39" fillId="15" borderId="0" applyNumberFormat="0" applyBorder="0" applyAlignment="0" applyProtection="0">
      <alignment vertical="center"/>
    </xf>
    <xf numFmtId="0" fontId="38" fillId="16" borderId="0" applyNumberFormat="0" applyBorder="0" applyAlignment="0" applyProtection="0">
      <alignment vertical="center"/>
    </xf>
    <xf numFmtId="0" fontId="38" fillId="17" borderId="0" applyNumberFormat="0" applyBorder="0" applyAlignment="0" applyProtection="0">
      <alignment vertical="center"/>
    </xf>
    <xf numFmtId="0" fontId="39" fillId="18" borderId="0" applyNumberFormat="0" applyBorder="0" applyAlignment="0" applyProtection="0">
      <alignment vertical="center"/>
    </xf>
    <xf numFmtId="0" fontId="39" fillId="19" borderId="0" applyNumberFormat="0" applyBorder="0" applyAlignment="0" applyProtection="0">
      <alignment vertical="center"/>
    </xf>
    <xf numFmtId="0" fontId="38" fillId="20" borderId="0" applyNumberFormat="0" applyBorder="0" applyAlignment="0" applyProtection="0">
      <alignment vertical="center"/>
    </xf>
    <xf numFmtId="0" fontId="38" fillId="21" borderId="0" applyNumberFormat="0" applyBorder="0" applyAlignment="0" applyProtection="0">
      <alignment vertical="center"/>
    </xf>
    <xf numFmtId="0" fontId="39" fillId="22" borderId="0" applyNumberFormat="0" applyBorder="0" applyAlignment="0" applyProtection="0">
      <alignment vertical="center"/>
    </xf>
    <xf numFmtId="0" fontId="39" fillId="23" borderId="0" applyNumberFormat="0" applyBorder="0" applyAlignment="0" applyProtection="0">
      <alignment vertical="center"/>
    </xf>
    <xf numFmtId="0" fontId="38" fillId="24" borderId="0" applyNumberFormat="0" applyBorder="0" applyAlignment="0" applyProtection="0">
      <alignment vertical="center"/>
    </xf>
    <xf numFmtId="0" fontId="38" fillId="25" borderId="0" applyNumberFormat="0" applyBorder="0" applyAlignment="0" applyProtection="0">
      <alignment vertical="center"/>
    </xf>
    <xf numFmtId="0" fontId="39" fillId="26" borderId="0" applyNumberFormat="0" applyBorder="0" applyAlignment="0" applyProtection="0">
      <alignment vertical="center"/>
    </xf>
    <xf numFmtId="0" fontId="39" fillId="27" borderId="0" applyNumberFormat="0" applyBorder="0" applyAlignment="0" applyProtection="0">
      <alignment vertical="center"/>
    </xf>
    <xf numFmtId="0" fontId="38" fillId="28" borderId="0" applyNumberFormat="0" applyBorder="0" applyAlignment="0" applyProtection="0">
      <alignment vertical="center"/>
    </xf>
    <xf numFmtId="0" fontId="38" fillId="29" borderId="0" applyNumberFormat="0" applyBorder="0" applyAlignment="0" applyProtection="0">
      <alignment vertical="center"/>
    </xf>
    <xf numFmtId="0" fontId="39" fillId="30" borderId="0" applyNumberFormat="0" applyBorder="0" applyAlignment="0" applyProtection="0">
      <alignment vertical="center"/>
    </xf>
    <xf numFmtId="0" fontId="39" fillId="31" borderId="0" applyNumberFormat="0" applyBorder="0" applyAlignment="0" applyProtection="0">
      <alignment vertical="center"/>
    </xf>
    <xf numFmtId="0" fontId="38" fillId="32" borderId="0" applyNumberFormat="0" applyBorder="0" applyAlignment="0" applyProtection="0">
      <alignment vertical="center"/>
    </xf>
    <xf numFmtId="176" fontId="1" fillId="0" borderId="8">
      <alignment horizontal="right" vertical="center"/>
    </xf>
    <xf numFmtId="177" fontId="1" fillId="0" borderId="8">
      <alignment horizontal="right" vertical="center"/>
    </xf>
    <xf numFmtId="178" fontId="1" fillId="0" borderId="8">
      <alignment horizontal="right" vertical="center"/>
    </xf>
    <xf numFmtId="179" fontId="1" fillId="0" borderId="8">
      <alignment horizontal="right" vertical="center"/>
    </xf>
    <xf numFmtId="179" fontId="1" fillId="0" borderId="8">
      <alignment horizontal="right" vertical="center"/>
    </xf>
    <xf numFmtId="10" fontId="1" fillId="0" borderId="8">
      <alignment horizontal="right" vertical="center"/>
    </xf>
    <xf numFmtId="49" fontId="1" fillId="0" borderId="8">
      <alignment horizontal="left" vertical="center" wrapText="1"/>
    </xf>
    <xf numFmtId="180" fontId="1" fillId="0" borderId="8">
      <alignment horizontal="right" vertical="center"/>
    </xf>
  </cellStyleXfs>
  <cellXfs count="205">
    <xf numFmtId="0" fontId="0" fillId="0" borderId="0" xfId="0" applyBorder="1">
      <alignment vertical="top"/>
    </xf>
    <xf numFmtId="0" fontId="1" fillId="0" borderId="0" xfId="0" applyFont="1" applyBorder="1" applyProtection="1">
      <alignment vertical="top"/>
      <protection locked="0"/>
    </xf>
    <xf numFmtId="49" fontId="2" fillId="0" borderId="0" xfId="0" applyNumberFormat="1" applyFont="1" applyBorder="1" applyAlignment="1"/>
    <xf numFmtId="0" fontId="2" fillId="0" borderId="0" xfId="0" applyFont="1" applyBorder="1" applyAlignment="1"/>
    <xf numFmtId="0" fontId="2" fillId="0" borderId="0" xfId="0" applyFont="1" applyBorder="1" applyAlignment="1" applyProtection="1">
      <alignment horizontal="right" vertical="center"/>
      <protection locked="0"/>
    </xf>
    <xf numFmtId="0" fontId="3" fillId="0" borderId="0" xfId="0" applyFont="1" applyAlignment="1">
      <alignment horizontal="center" vertical="center"/>
    </xf>
    <xf numFmtId="0" fontId="4" fillId="0" borderId="0" xfId="0" applyFont="1" applyAlignment="1" applyProtection="1">
      <alignment horizontal="left" vertical="center"/>
      <protection locked="0"/>
    </xf>
    <xf numFmtId="0" fontId="5" fillId="0" borderId="0" xfId="0" applyFont="1" applyAlignment="1">
      <alignment horizontal="left" vertical="center"/>
    </xf>
    <xf numFmtId="0" fontId="5" fillId="0" borderId="0" xfId="0" applyFont="1" applyAlignment="1"/>
    <xf numFmtId="0" fontId="2" fillId="0" borderId="0" xfId="0" applyFont="1" applyAlignment="1" applyProtection="1">
      <alignment horizontal="right"/>
      <protection locked="0"/>
    </xf>
    <xf numFmtId="0" fontId="5" fillId="0" borderId="1" xfId="0" applyFont="1" applyBorder="1" applyAlignment="1" applyProtection="1">
      <alignment horizontal="center" vertical="center" wrapText="1"/>
      <protection locked="0"/>
    </xf>
    <xf numFmtId="0" fontId="5" fillId="0" borderId="1" xfId="0" applyFont="1" applyBorder="1" applyAlignment="1">
      <alignment horizontal="center" vertical="center" wrapText="1"/>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pplyProtection="1">
      <alignment horizontal="center" vertical="center" wrapText="1"/>
      <protection locked="0"/>
    </xf>
    <xf numFmtId="0" fontId="5" fillId="0" borderId="5" xfId="0" applyFont="1" applyBorder="1" applyAlignment="1">
      <alignment horizontal="center" vertical="center" wrapText="1"/>
    </xf>
    <xf numFmtId="0" fontId="5" fillId="0" borderId="6" xfId="0" applyFont="1" applyBorder="1" applyAlignment="1" applyProtection="1">
      <alignment horizontal="center" vertical="center" wrapText="1"/>
      <protection locked="0"/>
    </xf>
    <xf numFmtId="0" fontId="5" fillId="0" borderId="6" xfId="0" applyFont="1" applyBorder="1" applyAlignment="1">
      <alignment horizontal="center" vertical="center" wrapText="1"/>
    </xf>
    <xf numFmtId="0" fontId="2" fillId="0" borderId="7" xfId="0" applyFont="1" applyBorder="1" applyAlignment="1">
      <alignment horizontal="center" vertical="center"/>
    </xf>
    <xf numFmtId="0" fontId="2"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4" fillId="0" borderId="7" xfId="0" applyFont="1" applyBorder="1" applyAlignment="1" applyProtection="1">
      <alignment horizontal="left" vertical="center" wrapText="1"/>
      <protection locked="0"/>
    </xf>
    <xf numFmtId="179" fontId="1" fillId="0" borderId="8" xfId="52" applyProtection="1">
      <alignment horizontal="right" vertical="center"/>
      <protection locked="0"/>
    </xf>
    <xf numFmtId="0" fontId="2" fillId="0" borderId="7" xfId="0" applyFont="1" applyBorder="1" applyAlignment="1"/>
    <xf numFmtId="49" fontId="1" fillId="0" borderId="8" xfId="55" applyProtection="1">
      <alignment horizontal="left" vertical="center" wrapText="1"/>
      <protection locked="0"/>
    </xf>
    <xf numFmtId="0" fontId="4" fillId="0" borderId="2" xfId="0" applyFont="1" applyBorder="1" applyAlignment="1" applyProtection="1">
      <alignment horizontal="center" vertical="center" wrapText="1"/>
      <protection locked="0"/>
    </xf>
    <xf numFmtId="0" fontId="4" fillId="0" borderId="3"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3" fillId="0" borderId="0" xfId="0" applyFont="1" applyBorder="1" applyAlignment="1">
      <alignment horizontal="center" vertical="center"/>
    </xf>
    <xf numFmtId="0" fontId="4" fillId="0" borderId="0" xfId="0" applyFont="1" applyBorder="1" applyAlignment="1" applyProtection="1">
      <alignment horizontal="left" vertical="center"/>
      <protection locked="0"/>
    </xf>
    <xf numFmtId="0" fontId="5" fillId="0" borderId="0" xfId="0" applyFont="1" applyBorder="1" applyAlignment="1">
      <alignment horizontal="left" vertical="center"/>
    </xf>
    <xf numFmtId="0" fontId="5" fillId="0" borderId="0" xfId="0" applyFont="1" applyBorder="1" applyAlignment="1"/>
    <xf numFmtId="0" fontId="5" fillId="0" borderId="7" xfId="0" applyFont="1" applyBorder="1" applyAlignment="1" applyProtection="1">
      <alignment horizontal="center" vertical="center" wrapText="1"/>
      <protection locked="0"/>
    </xf>
    <xf numFmtId="0" fontId="5" fillId="0" borderId="7" xfId="0" applyFont="1" applyBorder="1" applyAlignment="1">
      <alignment horizontal="center" vertical="center" wrapText="1"/>
    </xf>
    <xf numFmtId="0" fontId="5" fillId="0" borderId="7" xfId="0" applyFont="1" applyBorder="1" applyAlignment="1">
      <alignment horizontal="center" vertical="center"/>
    </xf>
    <xf numFmtId="0" fontId="4" fillId="0" borderId="7" xfId="0" applyFont="1" applyBorder="1" applyAlignment="1">
      <alignment horizontal="left" vertical="center" wrapText="1"/>
    </xf>
    <xf numFmtId="0" fontId="2" fillId="0" borderId="7" xfId="0" applyFont="1" applyBorder="1" applyAlignment="1" applyProtection="1">
      <alignment horizontal="center" vertical="center" wrapText="1"/>
      <protection locked="0"/>
    </xf>
    <xf numFmtId="0" fontId="4" fillId="0" borderId="7" xfId="0" applyFont="1" applyBorder="1" applyAlignment="1">
      <alignment horizontal="left" vertical="center"/>
    </xf>
    <xf numFmtId="0" fontId="5" fillId="0" borderId="0" xfId="0" applyFont="1" applyBorder="1">
      <alignment vertical="top"/>
    </xf>
    <xf numFmtId="0" fontId="2" fillId="0" borderId="0" xfId="0" applyFont="1" applyBorder="1" applyAlignment="1" applyProtection="1">
      <alignment horizontal="right"/>
      <protection locked="0"/>
    </xf>
    <xf numFmtId="0" fontId="4" fillId="0" borderId="7" xfId="0" applyFont="1" applyBorder="1" applyAlignment="1">
      <alignment horizontal="right" vertical="center" wrapText="1"/>
    </xf>
    <xf numFmtId="0" fontId="4" fillId="0" borderId="7" xfId="0" applyFont="1" applyBorder="1" applyAlignment="1" applyProtection="1">
      <alignment horizontal="right" vertical="center" wrapText="1"/>
      <protection locked="0"/>
    </xf>
    <xf numFmtId="0" fontId="4" fillId="0" borderId="0" xfId="0" applyFont="1" applyAlignment="1">
      <alignment horizontal="right" vertical="center"/>
    </xf>
    <xf numFmtId="0" fontId="6" fillId="0" borderId="0" xfId="0" applyFont="1" applyAlignment="1">
      <alignment horizontal="center" vertical="center" wrapText="1"/>
    </xf>
    <xf numFmtId="0" fontId="4" fillId="0" borderId="0" xfId="0" applyFont="1" applyAlignment="1">
      <alignment horizontal="left" vertical="center"/>
    </xf>
    <xf numFmtId="0" fontId="2" fillId="0" borderId="0" xfId="0" applyFont="1" applyAlignment="1">
      <alignment vertical="center"/>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4" fillId="0" borderId="7" xfId="0" applyFont="1" applyBorder="1" applyAlignment="1">
      <alignment vertical="center" wrapText="1"/>
    </xf>
    <xf numFmtId="0" fontId="4" fillId="0" borderId="7" xfId="0" applyFont="1" applyBorder="1" applyAlignment="1">
      <alignment horizontal="right" vertical="center"/>
    </xf>
    <xf numFmtId="0" fontId="4" fillId="0" borderId="7" xfId="0" applyFont="1" applyBorder="1" applyAlignment="1" applyProtection="1">
      <alignment horizontal="center" vertical="center" wrapText="1"/>
      <protection locked="0"/>
    </xf>
    <xf numFmtId="0" fontId="4" fillId="0" borderId="4" xfId="0" applyFont="1" applyBorder="1" applyAlignment="1" applyProtection="1">
      <alignment vertical="center" wrapText="1"/>
      <protection locked="0"/>
    </xf>
    <xf numFmtId="0" fontId="4" fillId="0" borderId="7" xfId="0" applyFont="1" applyBorder="1" applyAlignment="1" applyProtection="1">
      <alignment horizontal="right" vertical="center"/>
      <protection locked="0"/>
    </xf>
    <xf numFmtId="0" fontId="1" fillId="0" borderId="0" xfId="0" applyFont="1" applyAlignment="1" applyProtection="1">
      <alignment horizontal="left" vertical="center"/>
      <protection locked="0"/>
    </xf>
    <xf numFmtId="0" fontId="6" fillId="0" borderId="0" xfId="0" applyFont="1" applyAlignment="1">
      <alignment horizontal="center" vertical="center"/>
    </xf>
    <xf numFmtId="0" fontId="3" fillId="0" borderId="0" xfId="0" applyFont="1" applyAlignment="1" applyProtection="1">
      <alignment horizontal="center" vertical="center"/>
      <protection locked="0"/>
    </xf>
    <xf numFmtId="0" fontId="4" fillId="0" borderId="0" xfId="0" applyFont="1" applyProtection="1">
      <alignment vertical="top"/>
      <protection locked="0"/>
    </xf>
    <xf numFmtId="0" fontId="5" fillId="0" borderId="7" xfId="0" applyFont="1"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4" fillId="0" borderId="9" xfId="0" applyFont="1" applyBorder="1" applyAlignment="1">
      <alignment horizontal="left" vertical="center" wrapText="1"/>
    </xf>
    <xf numFmtId="0" fontId="4" fillId="0" borderId="9" xfId="0" applyFont="1" applyBorder="1" applyAlignment="1" applyProtection="1">
      <alignment horizontal="left" vertical="center" wrapText="1"/>
      <protection locked="0"/>
    </xf>
    <xf numFmtId="0" fontId="4" fillId="0" borderId="0" xfId="0" applyFont="1" applyBorder="1" applyAlignment="1">
      <alignment horizontal="left" vertical="center" wrapText="1"/>
    </xf>
    <xf numFmtId="0" fontId="4" fillId="0" borderId="0" xfId="0" applyFont="1" applyBorder="1" applyAlignment="1" applyProtection="1">
      <alignment horizontal="left" vertical="center" wrapText="1"/>
      <protection locked="0"/>
    </xf>
    <xf numFmtId="0" fontId="4" fillId="0" borderId="0" xfId="0" applyFont="1" applyAlignment="1" applyProtection="1">
      <alignment horizontal="right" vertical="center"/>
      <protection locked="0"/>
    </xf>
    <xf numFmtId="0" fontId="4" fillId="0" borderId="10" xfId="0" applyFont="1" applyBorder="1" applyAlignment="1">
      <alignment horizontal="left" vertical="center" wrapText="1"/>
    </xf>
    <xf numFmtId="0" fontId="2" fillId="0" borderId="0" xfId="0" applyFont="1" applyAlignment="1"/>
    <xf numFmtId="0" fontId="2" fillId="0" borderId="0" xfId="0" applyFont="1" applyAlignment="1" applyProtection="1">
      <alignment horizontal="right" vertical="center"/>
      <protection locked="0"/>
    </xf>
    <xf numFmtId="0" fontId="5" fillId="0" borderId="0" xfId="0" applyFont="1" applyAlignment="1">
      <alignment horizontal="right"/>
    </xf>
    <xf numFmtId="0" fontId="4" fillId="0" borderId="0" xfId="0" applyFont="1" applyAlignment="1">
      <alignment horizontal="left" vertical="center" wrapText="1"/>
    </xf>
    <xf numFmtId="0" fontId="5" fillId="0" borderId="0" xfId="0" applyFont="1" applyAlignment="1">
      <alignment wrapText="1"/>
    </xf>
    <xf numFmtId="0" fontId="5" fillId="0" borderId="1" xfId="0" applyFont="1" applyBorder="1" applyAlignment="1">
      <alignment horizontal="center" vertical="center"/>
    </xf>
    <xf numFmtId="0" fontId="5" fillId="0" borderId="4" xfId="0" applyFont="1" applyBorder="1" applyAlignment="1" applyProtection="1">
      <alignment horizontal="center" vertical="center"/>
      <protection locked="0"/>
    </xf>
    <xf numFmtId="0" fontId="5" fillId="0" borderId="2" xfId="0" applyFont="1" applyBorder="1" applyAlignment="1" applyProtection="1">
      <alignment horizontal="center" vertical="center"/>
      <protection locked="0"/>
    </xf>
    <xf numFmtId="0" fontId="5" fillId="0" borderId="3" xfId="0" applyFont="1" applyBorder="1" applyAlignment="1" applyProtection="1">
      <alignment horizontal="center" vertical="center"/>
      <protection locked="0"/>
    </xf>
    <xf numFmtId="0" fontId="5" fillId="0" borderId="6" xfId="0" applyFont="1" applyBorder="1" applyAlignment="1">
      <alignment horizontal="center" vertical="center"/>
    </xf>
    <xf numFmtId="0" fontId="5" fillId="0" borderId="5" xfId="0" applyFont="1" applyBorder="1" applyAlignment="1">
      <alignment horizontal="center" vertical="center"/>
    </xf>
    <xf numFmtId="0" fontId="5" fillId="0" borderId="11" xfId="0" applyFont="1" applyBorder="1" applyAlignment="1" applyProtection="1">
      <alignment horizontal="center" vertical="center" wrapText="1"/>
      <protection locked="0"/>
    </xf>
    <xf numFmtId="0" fontId="5" fillId="0" borderId="6" xfId="0" applyFont="1" applyBorder="1" applyAlignment="1" applyProtection="1">
      <alignment horizontal="center" vertical="center"/>
      <protection locked="0"/>
    </xf>
    <xf numFmtId="0" fontId="5" fillId="0" borderId="12" xfId="0" applyFont="1" applyBorder="1" applyAlignment="1" applyProtection="1">
      <alignment horizontal="center" vertical="center"/>
      <protection locked="0"/>
    </xf>
    <xf numFmtId="3" fontId="5" fillId="0" borderId="7" xfId="0" applyNumberFormat="1" applyFont="1" applyBorder="1" applyAlignment="1">
      <alignment horizontal="center" vertical="center"/>
    </xf>
    <xf numFmtId="3" fontId="5" fillId="0" borderId="2" xfId="0" applyNumberFormat="1" applyFont="1" applyBorder="1" applyAlignment="1" applyProtection="1">
      <alignment horizontal="center" vertical="center"/>
      <protection locked="0"/>
    </xf>
    <xf numFmtId="3" fontId="5" fillId="0" borderId="6" xfId="0" applyNumberFormat="1" applyFont="1" applyBorder="1" applyAlignment="1">
      <alignment horizontal="center" vertical="center"/>
    </xf>
    <xf numFmtId="3" fontId="5" fillId="0" borderId="12" xfId="0" applyNumberFormat="1" applyFont="1" applyBorder="1" applyAlignment="1" applyProtection="1">
      <alignment horizontal="center" vertical="center"/>
      <protection locked="0"/>
    </xf>
    <xf numFmtId="3" fontId="5" fillId="0" borderId="12" xfId="0" applyNumberFormat="1" applyFont="1" applyBorder="1" applyAlignment="1">
      <alignment horizontal="center" vertical="center"/>
    </xf>
    <xf numFmtId="4" fontId="4" fillId="0" borderId="7" xfId="0" applyNumberFormat="1" applyFont="1" applyBorder="1" applyAlignment="1" applyProtection="1">
      <alignment horizontal="right" vertical="center"/>
      <protection locked="0"/>
    </xf>
    <xf numFmtId="4" fontId="4" fillId="0" borderId="2" xfId="0" applyNumberFormat="1" applyFont="1" applyBorder="1" applyAlignment="1" applyProtection="1">
      <alignment horizontal="right" vertical="center"/>
      <protection locked="0"/>
    </xf>
    <xf numFmtId="0" fontId="4" fillId="0" borderId="6" xfId="0" applyFont="1" applyBorder="1" applyAlignment="1" applyProtection="1">
      <alignment horizontal="right" vertical="center"/>
      <protection locked="0"/>
    </xf>
    <xf numFmtId="0" fontId="4" fillId="0" borderId="12" xfId="0" applyFont="1" applyBorder="1" applyAlignment="1" applyProtection="1">
      <alignment horizontal="right" vertical="center"/>
      <protection locked="0"/>
    </xf>
    <xf numFmtId="0" fontId="4" fillId="0" borderId="7" xfId="0" applyFont="1" applyBorder="1" applyProtection="1">
      <alignment vertical="top"/>
      <protection locked="0"/>
    </xf>
    <xf numFmtId="0" fontId="2" fillId="0" borderId="0" xfId="0" applyFont="1" applyAlignment="1">
      <alignment horizontal="right" vertical="center"/>
    </xf>
    <xf numFmtId="0" fontId="2" fillId="0" borderId="0" xfId="0" applyFont="1" applyAlignment="1">
      <alignment horizontal="right"/>
    </xf>
    <xf numFmtId="0" fontId="2" fillId="0" borderId="0" xfId="0" applyFont="1" applyAlignment="1">
      <alignment horizontal="right" wrapText="1"/>
    </xf>
    <xf numFmtId="0" fontId="2" fillId="0" borderId="0" xfId="0" applyFont="1" applyBorder="1">
      <alignment vertical="top"/>
    </xf>
    <xf numFmtId="0" fontId="5" fillId="0" borderId="7" xfId="0" applyFont="1" applyBorder="1" applyAlignment="1">
      <alignment vertical="center"/>
    </xf>
    <xf numFmtId="0" fontId="5" fillId="0" borderId="7" xfId="0" applyFont="1" applyBorder="1" applyAlignment="1">
      <alignment horizontal="left" vertical="center" indent="2"/>
    </xf>
    <xf numFmtId="0" fontId="5" fillId="0" borderId="7" xfId="0" applyFont="1" applyBorder="1" applyAlignment="1">
      <alignment vertical="center" wrapText="1"/>
    </xf>
    <xf numFmtId="0" fontId="5" fillId="0" borderId="3" xfId="0" applyFont="1" applyBorder="1" applyAlignment="1">
      <alignment vertical="center"/>
    </xf>
    <xf numFmtId="0" fontId="2" fillId="0" borderId="0" xfId="0" applyFont="1" applyBorder="1" applyAlignment="1">
      <alignment horizontal="right" vertical="center"/>
    </xf>
    <xf numFmtId="0" fontId="2" fillId="0" borderId="0" xfId="0" applyFont="1" applyBorder="1" applyAlignment="1">
      <alignment horizontal="right"/>
    </xf>
    <xf numFmtId="0" fontId="4" fillId="0" borderId="0" xfId="0" applyFont="1" applyBorder="1" applyAlignment="1">
      <alignment horizontal="right" vertical="center"/>
    </xf>
    <xf numFmtId="0" fontId="6" fillId="0" borderId="0" xfId="0" applyFont="1" applyBorder="1" applyAlignment="1">
      <alignment horizontal="center" vertical="center" wrapText="1"/>
    </xf>
    <xf numFmtId="0" fontId="4" fillId="0" borderId="0" xfId="0" applyFont="1" applyBorder="1" applyAlignment="1">
      <alignment horizontal="left" vertical="center"/>
    </xf>
    <xf numFmtId="0" fontId="5" fillId="0" borderId="13"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12" xfId="0" applyFont="1" applyBorder="1" applyAlignment="1">
      <alignment horizontal="center" vertical="center"/>
    </xf>
    <xf numFmtId="0" fontId="4" fillId="0" borderId="6" xfId="0" applyFont="1" applyBorder="1" applyAlignment="1">
      <alignment horizontal="left" vertical="center" wrapText="1"/>
    </xf>
    <xf numFmtId="0" fontId="4" fillId="0" borderId="12" xfId="0" applyFont="1" applyBorder="1" applyAlignment="1">
      <alignment horizontal="left" vertical="center" wrapText="1"/>
    </xf>
    <xf numFmtId="0" fontId="4" fillId="0" borderId="12" xfId="0" applyFont="1" applyBorder="1" applyAlignment="1">
      <alignment horizontal="left" vertical="center"/>
    </xf>
    <xf numFmtId="0" fontId="4" fillId="0" borderId="12" xfId="0" applyFont="1" applyBorder="1" applyAlignment="1">
      <alignment horizontal="right" vertical="center"/>
    </xf>
    <xf numFmtId="0" fontId="4" fillId="0" borderId="6" xfId="0" applyFont="1" applyBorder="1" applyAlignment="1">
      <alignment horizontal="left" vertical="center" wrapText="1" indent="2"/>
    </xf>
    <xf numFmtId="0" fontId="4" fillId="0" borderId="15" xfId="0" applyFont="1" applyBorder="1" applyAlignment="1">
      <alignment horizontal="center" vertical="center"/>
    </xf>
    <xf numFmtId="0" fontId="4" fillId="0" borderId="16" xfId="0" applyFont="1" applyBorder="1" applyAlignment="1">
      <alignment horizontal="left" vertical="center"/>
    </xf>
    <xf numFmtId="0" fontId="4" fillId="0" borderId="0" xfId="0" applyFont="1" applyBorder="1" applyAlignment="1" applyProtection="1">
      <alignment horizontal="right" vertical="center"/>
      <protection locked="0"/>
    </xf>
    <xf numFmtId="0" fontId="3" fillId="0" borderId="0" xfId="0" applyFont="1" applyBorder="1" applyAlignment="1" applyProtection="1">
      <alignment horizontal="center" vertical="center"/>
      <protection locked="0"/>
    </xf>
    <xf numFmtId="0" fontId="4" fillId="0" borderId="0" xfId="0" applyFont="1" applyBorder="1" applyAlignment="1" applyProtection="1">
      <alignment horizontal="right"/>
      <protection locked="0"/>
    </xf>
    <xf numFmtId="0" fontId="5" fillId="0" borderId="3" xfId="0" applyFont="1" applyBorder="1" applyAlignment="1" applyProtection="1">
      <alignment horizontal="center" vertical="center" wrapText="1"/>
      <protection locked="0"/>
    </xf>
    <xf numFmtId="0" fontId="5" fillId="0" borderId="14" xfId="0" applyFont="1" applyBorder="1" applyAlignment="1" applyProtection="1">
      <alignment horizontal="center" vertical="center" wrapText="1"/>
      <protection locked="0"/>
    </xf>
    <xf numFmtId="0" fontId="5" fillId="0" borderId="16" xfId="0" applyFont="1" applyBorder="1" applyAlignment="1">
      <alignment horizontal="center" vertical="center" wrapText="1"/>
    </xf>
    <xf numFmtId="0" fontId="5" fillId="0" borderId="16" xfId="0" applyFont="1" applyBorder="1" applyAlignment="1" applyProtection="1">
      <alignment horizontal="center" vertical="center"/>
      <protection locked="0"/>
    </xf>
    <xf numFmtId="0" fontId="5" fillId="0" borderId="16" xfId="0" applyFont="1" applyBorder="1" applyAlignment="1" applyProtection="1">
      <alignment horizontal="center" vertical="center" wrapText="1"/>
      <protection locked="0"/>
    </xf>
    <xf numFmtId="0" fontId="5" fillId="0" borderId="12" xfId="0" applyFont="1" applyBorder="1" applyAlignment="1" applyProtection="1">
      <alignment horizontal="center" vertical="center" wrapText="1"/>
      <protection locked="0"/>
    </xf>
    <xf numFmtId="0" fontId="4" fillId="0" borderId="0" xfId="0" applyFont="1" applyBorder="1" applyAlignment="1">
      <alignment horizontal="right"/>
    </xf>
    <xf numFmtId="0" fontId="7" fillId="0" borderId="0" xfId="0" applyFont="1" applyAlignment="1" applyProtection="1">
      <alignment horizontal="right"/>
      <protection locked="0"/>
    </xf>
    <xf numFmtId="49" fontId="7" fillId="0" borderId="0" xfId="0" applyNumberFormat="1" applyFont="1" applyAlignment="1" applyProtection="1">
      <protection locked="0"/>
    </xf>
    <xf numFmtId="0" fontId="4" fillId="0" borderId="0" xfId="0" applyFont="1" applyAlignment="1">
      <alignment horizontal="right"/>
    </xf>
    <xf numFmtId="0" fontId="8" fillId="0" borderId="0" xfId="0" applyFont="1" applyAlignment="1" applyProtection="1">
      <alignment horizontal="center" vertical="center" wrapText="1"/>
      <protection locked="0"/>
    </xf>
    <xf numFmtId="0" fontId="8" fillId="0" borderId="0" xfId="0" applyFont="1" applyAlignment="1" applyProtection="1">
      <alignment horizontal="center" vertical="center"/>
      <protection locked="0"/>
    </xf>
    <xf numFmtId="0" fontId="8" fillId="0" borderId="0" xfId="0" applyFont="1" applyAlignment="1">
      <alignment horizontal="center" vertical="center"/>
    </xf>
    <xf numFmtId="0" fontId="9" fillId="0" borderId="0" xfId="0" applyFont="1" applyAlignment="1" applyProtection="1">
      <alignment horizontal="left" vertical="center"/>
      <protection locked="0"/>
    </xf>
    <xf numFmtId="0" fontId="10" fillId="0" borderId="0" xfId="0" applyFont="1" applyAlignment="1" applyProtection="1">
      <alignment horizontal="right"/>
      <protection locked="0"/>
    </xf>
    <xf numFmtId="0" fontId="5" fillId="0" borderId="1" xfId="0" applyFont="1" applyBorder="1" applyAlignment="1" applyProtection="1">
      <alignment horizontal="center" vertical="center"/>
      <protection locked="0"/>
    </xf>
    <xf numFmtId="49" fontId="5" fillId="0" borderId="1" xfId="0" applyNumberFormat="1" applyFont="1" applyBorder="1" applyAlignment="1" applyProtection="1">
      <alignment horizontal="center" vertical="center" wrapText="1"/>
      <protection locked="0"/>
    </xf>
    <xf numFmtId="0" fontId="5" fillId="0" borderId="5" xfId="0" applyFont="1" applyBorder="1" applyAlignment="1" applyProtection="1">
      <alignment horizontal="center" vertical="center"/>
      <protection locked="0"/>
    </xf>
    <xf numFmtId="49" fontId="5" fillId="0" borderId="5" xfId="0" applyNumberFormat="1" applyFont="1" applyBorder="1" applyAlignment="1" applyProtection="1">
      <alignment horizontal="center" vertical="center" wrapText="1"/>
      <protection locked="0"/>
    </xf>
    <xf numFmtId="49" fontId="5" fillId="0" borderId="7" xfId="0" applyNumberFormat="1" applyFont="1" applyBorder="1" applyAlignment="1" applyProtection="1">
      <alignment horizontal="center" vertical="center"/>
      <protection locked="0"/>
    </xf>
    <xf numFmtId="4" fontId="4" fillId="0" borderId="7" xfId="0" applyNumberFormat="1" applyFont="1" applyBorder="1" applyAlignment="1" applyProtection="1">
      <alignment horizontal="right" vertical="center" wrapText="1"/>
      <protection locked="0"/>
    </xf>
    <xf numFmtId="4" fontId="4" fillId="0" borderId="7" xfId="0" applyNumberFormat="1" applyFont="1" applyBorder="1" applyAlignment="1">
      <alignment horizontal="right" vertical="center"/>
    </xf>
    <xf numFmtId="4" fontId="4" fillId="0" borderId="7" xfId="0" applyNumberFormat="1" applyFont="1" applyBorder="1" applyAlignment="1">
      <alignment horizontal="right" vertical="center" wrapText="1"/>
    </xf>
    <xf numFmtId="0" fontId="2" fillId="0" borderId="3" xfId="0" applyFont="1" applyBorder="1" applyAlignment="1" applyProtection="1">
      <alignment horizontal="center" vertical="center"/>
      <protection locked="0"/>
    </xf>
    <xf numFmtId="0" fontId="2" fillId="0" borderId="4" xfId="0" applyFont="1" applyBorder="1" applyAlignment="1" applyProtection="1">
      <alignment horizontal="center" vertical="center"/>
      <protection locked="0"/>
    </xf>
    <xf numFmtId="0" fontId="9" fillId="0" borderId="0" xfId="0" applyFont="1" applyBorder="1" applyAlignment="1" applyProtection="1">
      <alignment horizontal="left" vertical="center"/>
      <protection locked="0"/>
    </xf>
    <xf numFmtId="4" fontId="9" fillId="0" borderId="0" xfId="0" applyNumberFormat="1" applyFont="1" applyBorder="1" applyAlignment="1" applyProtection="1">
      <alignment horizontal="left" vertical="center"/>
      <protection locked="0"/>
    </xf>
    <xf numFmtId="4" fontId="9" fillId="0" borderId="0" xfId="0" applyNumberFormat="1" applyFont="1" applyBorder="1" applyAlignment="1" applyProtection="1">
      <alignment horizontal="left" vertical="center" wrapText="1"/>
      <protection locked="0"/>
    </xf>
    <xf numFmtId="49" fontId="11" fillId="0" borderId="0" xfId="55" applyFont="1" applyBorder="1">
      <alignment horizontal="left" vertical="center" wrapText="1"/>
    </xf>
    <xf numFmtId="49" fontId="12" fillId="0" borderId="0" xfId="55" applyFont="1" applyBorder="1" applyAlignment="1">
      <alignment horizontal="center" vertical="center" wrapText="1"/>
    </xf>
    <xf numFmtId="49" fontId="11" fillId="0" borderId="8" xfId="55" applyFont="1" applyAlignment="1">
      <alignment horizontal="center" vertical="center" wrapText="1"/>
    </xf>
    <xf numFmtId="49" fontId="11" fillId="0" borderId="8" xfId="55" applyFont="1">
      <alignment horizontal="left" vertical="center" wrapText="1"/>
    </xf>
    <xf numFmtId="49" fontId="11" fillId="0" borderId="0" xfId="55" applyFont="1" applyBorder="1" applyAlignment="1">
      <alignment horizontal="right" vertical="center" wrapText="1"/>
    </xf>
    <xf numFmtId="49" fontId="11" fillId="0" borderId="0" xfId="0" applyNumberFormat="1" applyFont="1" applyBorder="1" applyAlignment="1">
      <alignment horizontal="right" vertical="center" wrapText="1"/>
    </xf>
    <xf numFmtId="49" fontId="11" fillId="0" borderId="0" xfId="0" applyNumberFormat="1" applyFont="1" applyBorder="1" applyAlignment="1">
      <alignment horizontal="left" vertical="center" wrapText="1"/>
    </xf>
    <xf numFmtId="49" fontId="11" fillId="0" borderId="0" xfId="0" applyNumberFormat="1" applyFont="1" applyBorder="1" applyAlignment="1">
      <alignment horizontal="center" vertical="center" wrapText="1"/>
    </xf>
    <xf numFmtId="49" fontId="11" fillId="0" borderId="7" xfId="0" applyNumberFormat="1" applyFont="1" applyBorder="1" applyAlignment="1">
      <alignment horizontal="center" vertical="center" wrapText="1"/>
    </xf>
    <xf numFmtId="49" fontId="4" fillId="0" borderId="8" xfId="55" applyFont="1">
      <alignment horizontal="left" vertical="center" wrapText="1"/>
    </xf>
    <xf numFmtId="49" fontId="4" fillId="0" borderId="8" xfId="55" applyFont="1" applyAlignment="1">
      <alignment horizontal="center" vertical="center" wrapText="1"/>
    </xf>
    <xf numFmtId="179" fontId="4" fillId="0" borderId="8" xfId="52" applyFont="1">
      <alignment horizontal="right" vertical="center"/>
    </xf>
    <xf numFmtId="0" fontId="13" fillId="0" borderId="0" xfId="0" applyFont="1" applyBorder="1">
      <alignment vertical="top"/>
    </xf>
    <xf numFmtId="0" fontId="12" fillId="0" borderId="0" xfId="0" applyFont="1" applyBorder="1" applyAlignment="1">
      <alignment horizontal="center" vertical="center"/>
    </xf>
    <xf numFmtId="0" fontId="13" fillId="0" borderId="7" xfId="0" applyFont="1" applyBorder="1" applyAlignment="1">
      <alignment horizontal="center" vertical="center" wrapText="1"/>
    </xf>
    <xf numFmtId="0" fontId="13" fillId="0" borderId="0" xfId="0" applyFont="1" applyBorder="1" applyAlignment="1">
      <alignment horizontal="right" vertical="center"/>
    </xf>
    <xf numFmtId="0" fontId="13" fillId="0" borderId="7" xfId="0" applyFont="1" applyBorder="1" applyAlignment="1">
      <alignment horizontal="center" vertical="center"/>
    </xf>
    <xf numFmtId="0" fontId="2" fillId="0" borderId="0" xfId="0" applyFont="1" applyBorder="1" applyAlignment="1">
      <alignment horizontal="center" wrapText="1"/>
    </xf>
    <xf numFmtId="0" fontId="2" fillId="0" borderId="0" xfId="0" applyFont="1" applyBorder="1" applyAlignment="1">
      <alignment wrapText="1"/>
    </xf>
    <xf numFmtId="0" fontId="2" fillId="0" borderId="0" xfId="0" applyFont="1" applyBorder="1" applyAlignment="1">
      <alignment horizontal="right" wrapText="1"/>
    </xf>
    <xf numFmtId="0" fontId="14" fillId="0" borderId="0" xfId="0" applyFont="1" applyBorder="1" applyAlignment="1">
      <alignment horizontal="center" vertical="center" wrapText="1"/>
    </xf>
    <xf numFmtId="0" fontId="5" fillId="0" borderId="0" xfId="0" applyFont="1" applyBorder="1" applyAlignment="1">
      <alignment horizontal="left" wrapText="1"/>
    </xf>
    <xf numFmtId="0" fontId="15" fillId="0" borderId="7" xfId="0" applyFont="1" applyBorder="1" applyAlignment="1">
      <alignment horizontal="center" vertical="center" wrapText="1"/>
    </xf>
    <xf numFmtId="0" fontId="15" fillId="0" borderId="2" xfId="0" applyFont="1" applyBorder="1" applyAlignment="1">
      <alignment horizontal="center" vertical="center" wrapText="1"/>
    </xf>
    <xf numFmtId="4" fontId="15" fillId="0" borderId="7" xfId="0" applyNumberFormat="1" applyFont="1" applyBorder="1" applyAlignment="1">
      <alignment vertical="center"/>
    </xf>
    <xf numFmtId="4" fontId="15" fillId="0" borderId="2" xfId="0" applyNumberFormat="1" applyFont="1" applyBorder="1" applyAlignment="1">
      <alignment vertical="center"/>
    </xf>
    <xf numFmtId="49" fontId="12" fillId="0" borderId="0" xfId="0" applyNumberFormat="1" applyFont="1" applyBorder="1" applyAlignment="1">
      <alignment horizontal="center" vertical="center" wrapText="1"/>
    </xf>
    <xf numFmtId="49" fontId="13" fillId="0" borderId="0" xfId="0" applyNumberFormat="1" applyFont="1" applyBorder="1" applyAlignment="1">
      <alignment horizontal="left" vertical="center" wrapText="1"/>
    </xf>
    <xf numFmtId="49" fontId="16" fillId="0" borderId="8" xfId="55" applyFont="1" applyAlignment="1">
      <alignment horizontal="center" vertical="center" wrapText="1"/>
    </xf>
    <xf numFmtId="49" fontId="16" fillId="0" borderId="8" xfId="55" applyFont="1">
      <alignment horizontal="left" vertical="center" wrapText="1"/>
    </xf>
    <xf numFmtId="179" fontId="16" fillId="0" borderId="8" xfId="52" applyFont="1">
      <alignment horizontal="right" vertical="center"/>
    </xf>
    <xf numFmtId="49" fontId="16" fillId="0" borderId="8" xfId="55" applyFont="1" applyAlignment="1">
      <alignment horizontal="left" vertical="center" wrapText="1" indent="1"/>
    </xf>
    <xf numFmtId="49" fontId="16" fillId="0" borderId="8" xfId="55" applyFont="1" applyAlignment="1">
      <alignment horizontal="left" vertical="center" wrapText="1" indent="2"/>
    </xf>
    <xf numFmtId="0" fontId="2" fillId="0" borderId="0" xfId="0" applyFont="1" applyBorder="1" applyAlignment="1">
      <alignment vertical="center"/>
    </xf>
    <xf numFmtId="0" fontId="17" fillId="0" borderId="0" xfId="0" applyFont="1" applyBorder="1" applyAlignment="1">
      <alignment horizontal="center" vertical="center"/>
    </xf>
    <xf numFmtId="0" fontId="18" fillId="0" borderId="0" xfId="0" applyFont="1" applyBorder="1" applyAlignment="1">
      <alignment horizontal="center" vertical="center"/>
    </xf>
    <xf numFmtId="0" fontId="5" fillId="0" borderId="7" xfId="0" applyFont="1" applyBorder="1" applyAlignment="1">
      <alignment horizontal="left" vertical="center"/>
    </xf>
    <xf numFmtId="0" fontId="5" fillId="0" borderId="7" xfId="0" applyFont="1" applyBorder="1" applyAlignment="1" applyProtection="1">
      <alignment vertical="center"/>
      <protection locked="0"/>
    </xf>
    <xf numFmtId="0" fontId="2" fillId="0" borderId="6" xfId="0" applyFont="1" applyBorder="1" applyAlignment="1">
      <alignment vertical="center"/>
    </xf>
    <xf numFmtId="179" fontId="1" fillId="0" borderId="7" xfId="0" applyNumberFormat="1" applyFont="1" applyBorder="1" applyAlignment="1" applyProtection="1">
      <alignment horizontal="right" vertical="center"/>
      <protection locked="0"/>
    </xf>
    <xf numFmtId="0" fontId="19" fillId="0" borderId="7" xfId="0" applyFont="1" applyBorder="1" applyAlignment="1">
      <alignment horizontal="center" vertical="center"/>
    </xf>
    <xf numFmtId="0" fontId="4" fillId="0" borderId="0" xfId="55" applyNumberFormat="1" applyFont="1" applyBorder="1" applyAlignment="1">
      <alignment horizontal="left" vertical="center"/>
    </xf>
    <xf numFmtId="0" fontId="3" fillId="0" borderId="0" xfId="55" applyNumberFormat="1" applyFont="1" applyBorder="1" applyAlignment="1">
      <alignment horizontal="center" vertical="center"/>
    </xf>
    <xf numFmtId="0" fontId="4" fillId="0" borderId="8" xfId="55" applyNumberFormat="1" applyFont="1" applyAlignment="1">
      <alignment horizontal="center" vertical="center" wrapText="1"/>
    </xf>
    <xf numFmtId="0" fontId="4" fillId="0" borderId="7" xfId="0" applyFont="1" applyBorder="1" applyAlignment="1">
      <alignment horizontal="center" vertical="center"/>
    </xf>
    <xf numFmtId="0" fontId="4" fillId="0" borderId="8" xfId="55" applyNumberFormat="1" applyFont="1">
      <alignment horizontal="left" vertical="center" wrapText="1"/>
    </xf>
    <xf numFmtId="0" fontId="4" fillId="0" borderId="8" xfId="55" applyNumberFormat="1" applyFont="1" applyAlignment="1">
      <alignment horizontal="left" vertical="center" wrapText="1" indent="1"/>
    </xf>
    <xf numFmtId="0" fontId="4" fillId="0" borderId="8" xfId="55" applyNumberFormat="1" applyFont="1" applyAlignment="1">
      <alignment horizontal="left" vertical="center" wrapText="1" indent="2"/>
    </xf>
    <xf numFmtId="0" fontId="5" fillId="0" borderId="0" xfId="0" applyFont="1" applyBorder="1" applyAlignment="1">
      <alignment vertical="center"/>
    </xf>
    <xf numFmtId="0" fontId="1" fillId="0" borderId="7" xfId="0" applyFont="1" applyBorder="1" applyAlignment="1">
      <alignment vertical="center" wrapText="1"/>
    </xf>
    <xf numFmtId="0" fontId="5" fillId="0" borderId="4" xfId="0" applyFont="1" applyBorder="1" applyAlignment="1">
      <alignment vertical="center"/>
    </xf>
    <xf numFmtId="0" fontId="2" fillId="0" borderId="0" xfId="0" applyFont="1" applyAlignment="1">
      <alignment horizontal="center" vertical="center"/>
    </xf>
    <xf numFmtId="49" fontId="4" fillId="0" borderId="0" xfId="55" applyFont="1" applyBorder="1">
      <alignment horizontal="left" vertical="center" wrapText="1"/>
    </xf>
    <xf numFmtId="49" fontId="4" fillId="0" borderId="0" xfId="55" applyFont="1" applyBorder="1" applyAlignment="1">
      <alignment horizontal="right" vertical="center" wrapText="1"/>
    </xf>
    <xf numFmtId="49" fontId="3" fillId="0" borderId="0" xfId="0" applyNumberFormat="1" applyFont="1" applyBorder="1" applyAlignment="1">
      <alignment horizontal="center" vertical="center" wrapText="1"/>
    </xf>
    <xf numFmtId="49" fontId="4" fillId="0" borderId="0" xfId="55" applyFont="1" applyBorder="1" applyAlignment="1">
      <alignment horizontal="center" vertical="center" wrapText="1"/>
    </xf>
    <xf numFmtId="49" fontId="4" fillId="0" borderId="9" xfId="55" applyFont="1" applyBorder="1" applyAlignment="1">
      <alignment horizontal="center" vertical="center" wrapText="1"/>
    </xf>
    <xf numFmtId="49" fontId="4" fillId="0" borderId="10" xfId="55" applyFont="1" applyBorder="1" applyAlignment="1">
      <alignment horizontal="center" vertical="center" wrapText="1"/>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Style" xfId="49"/>
    <cellStyle name="DateTimeStyle" xfId="50"/>
    <cellStyle name="IntegralNumberStyle" xfId="51"/>
    <cellStyle name="MoneyStyle" xfId="52"/>
    <cellStyle name="NumberStyle" xfId="53"/>
    <cellStyle name="PercentStyle" xfId="54"/>
    <cellStyle name="TextStyle" xfId="55"/>
    <cellStyle name="Time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workbookViewId="0">
      <selection activeCell="A1" sqref="A1"/>
    </sheetView>
  </sheetViews>
  <sheetFormatPr defaultColWidth="10.2857142857143" defaultRowHeight="15" customHeight="1" outlineLevelCol="3"/>
  <cols>
    <col min="1" max="4" width="33.2857142857143" customWidth="1"/>
  </cols>
  <sheetData>
    <row r="1" ht="18.75" customHeight="1" spans="1:4">
      <c r="A1" s="199"/>
      <c r="B1" s="199"/>
      <c r="C1" s="199"/>
      <c r="D1" s="200" t="s">
        <v>0</v>
      </c>
    </row>
    <row r="2" ht="42" customHeight="1" spans="1:4">
      <c r="A2" s="201" t="str">
        <f>"2025"&amp;"年财务收支预算总表"</f>
        <v>2025年财务收支预算总表</v>
      </c>
      <c r="B2" s="201"/>
      <c r="C2" s="201"/>
      <c r="D2" s="201"/>
    </row>
    <row r="3" ht="18.75" customHeight="1" spans="1:4">
      <c r="A3" s="199" t="str">
        <f>"单位名称："&amp;"梁河县文化和旅游局"</f>
        <v>单位名称：梁河县文化和旅游局</v>
      </c>
      <c r="B3" s="199"/>
      <c r="C3" s="202"/>
      <c r="D3" s="200" t="s">
        <v>1</v>
      </c>
    </row>
    <row r="4" ht="18.75" customHeight="1" spans="1:4">
      <c r="A4" s="203" t="s">
        <v>2</v>
      </c>
      <c r="B4" s="203"/>
      <c r="C4" s="203" t="s">
        <v>3</v>
      </c>
      <c r="D4" s="204"/>
    </row>
    <row r="5" ht="18.75" customHeight="1" spans="1:4">
      <c r="A5" s="157" t="s">
        <v>4</v>
      </c>
      <c r="B5" s="157" t="s">
        <v>5</v>
      </c>
      <c r="C5" s="157" t="s">
        <v>6</v>
      </c>
      <c r="D5" s="157" t="s">
        <v>5</v>
      </c>
    </row>
    <row r="6" ht="18.75" customHeight="1" spans="1:4">
      <c r="A6" s="156" t="s">
        <v>7</v>
      </c>
      <c r="B6" s="158">
        <v>7879643.13</v>
      </c>
      <c r="C6" s="156" t="str">
        <f>"一"&amp;"、"&amp;"一般公共服务支出"</f>
        <v>一、一般公共服务支出</v>
      </c>
      <c r="D6" s="158">
        <v>71140</v>
      </c>
    </row>
    <row r="7" ht="18.75" customHeight="1" spans="1:4">
      <c r="A7" s="156" t="s">
        <v>8</v>
      </c>
      <c r="B7" s="158"/>
      <c r="C7" s="156" t="str">
        <f>"二"&amp;"、"&amp;"文化旅游体育与传媒支出"</f>
        <v>二、文化旅游体育与传媒支出</v>
      </c>
      <c r="D7" s="158">
        <v>6044868.64</v>
      </c>
    </row>
    <row r="8" ht="18.75" customHeight="1" spans="1:4">
      <c r="A8" s="156" t="s">
        <v>9</v>
      </c>
      <c r="B8" s="158"/>
      <c r="C8" s="156" t="str">
        <f>"三"&amp;"、"&amp;"社会保障和就业支出"</f>
        <v>三、社会保障和就业支出</v>
      </c>
      <c r="D8" s="158">
        <v>879649.76</v>
      </c>
    </row>
    <row r="9" ht="18.75" customHeight="1" spans="1:4">
      <c r="A9" s="156" t="s">
        <v>10</v>
      </c>
      <c r="B9" s="158"/>
      <c r="C9" s="156" t="str">
        <f>"四"&amp;"、"&amp;"卫生健康支出"</f>
        <v>四、卫生健康支出</v>
      </c>
      <c r="D9" s="158">
        <v>365784.89</v>
      </c>
    </row>
    <row r="10" ht="18.75" customHeight="1" spans="1:4">
      <c r="A10" s="156" t="s">
        <v>11</v>
      </c>
      <c r="B10" s="158"/>
      <c r="C10" s="156" t="str">
        <f>"五"&amp;"、"&amp;"住房保障支出"</f>
        <v>五、住房保障支出</v>
      </c>
      <c r="D10" s="158">
        <v>518199.84</v>
      </c>
    </row>
    <row r="11" ht="18.75" customHeight="1" spans="1:4">
      <c r="A11" s="156" t="s">
        <v>12</v>
      </c>
      <c r="B11" s="158"/>
      <c r="C11" s="156"/>
      <c r="D11" s="158"/>
    </row>
    <row r="12" ht="18.75" customHeight="1" spans="1:4">
      <c r="A12" s="156" t="s">
        <v>13</v>
      </c>
      <c r="B12" s="158"/>
      <c r="C12" s="156"/>
      <c r="D12" s="158"/>
    </row>
    <row r="13" ht="18.75" customHeight="1" spans="1:4">
      <c r="A13" s="156" t="s">
        <v>14</v>
      </c>
      <c r="B13" s="158"/>
      <c r="C13" s="156"/>
      <c r="D13" s="158"/>
    </row>
    <row r="14" ht="18.75" customHeight="1" spans="1:4">
      <c r="A14" s="156" t="s">
        <v>15</v>
      </c>
      <c r="B14" s="158"/>
      <c r="C14" s="156"/>
      <c r="D14" s="158"/>
    </row>
    <row r="15" ht="18.75" customHeight="1" spans="1:4">
      <c r="A15" s="156" t="s">
        <v>16</v>
      </c>
      <c r="B15" s="158"/>
      <c r="C15" s="156"/>
      <c r="D15" s="158"/>
    </row>
    <row r="16" ht="18.75" customHeight="1" spans="1:4">
      <c r="A16" s="156"/>
      <c r="B16" s="158"/>
      <c r="C16" s="156"/>
      <c r="D16" s="158"/>
    </row>
    <row r="17" ht="18.75" customHeight="1" spans="1:4">
      <c r="A17" s="156"/>
      <c r="B17" s="158"/>
      <c r="C17" s="156"/>
      <c r="D17" s="158"/>
    </row>
    <row r="18" ht="18.75" customHeight="1" spans="1:4">
      <c r="A18" s="156"/>
      <c r="B18" s="158"/>
      <c r="C18" s="156"/>
      <c r="D18" s="158"/>
    </row>
    <row r="19" ht="18.75" customHeight="1" spans="1:4">
      <c r="A19" s="156"/>
      <c r="B19" s="158"/>
      <c r="C19" s="156"/>
      <c r="D19" s="158"/>
    </row>
    <row r="20" ht="18.75" customHeight="1" spans="1:4">
      <c r="A20" s="156"/>
      <c r="B20" s="158"/>
      <c r="C20" s="156"/>
      <c r="D20" s="158"/>
    </row>
    <row r="21" ht="18.75" customHeight="1" spans="1:4">
      <c r="A21" s="156"/>
      <c r="B21" s="158"/>
      <c r="C21" s="156"/>
      <c r="D21" s="158"/>
    </row>
    <row r="22" ht="18.75" customHeight="1" spans="1:4">
      <c r="A22" s="156"/>
      <c r="B22" s="158"/>
      <c r="C22" s="156"/>
      <c r="D22" s="158"/>
    </row>
    <row r="23" ht="18.75" customHeight="1" spans="1:4">
      <c r="A23" s="156"/>
      <c r="B23" s="158"/>
      <c r="C23" s="156"/>
      <c r="D23" s="158"/>
    </row>
    <row r="24" ht="18.75" customHeight="1" spans="1:4">
      <c r="A24" s="156"/>
      <c r="B24" s="158"/>
      <c r="C24" s="156"/>
      <c r="D24" s="158"/>
    </row>
    <row r="25" ht="18.75" customHeight="1" spans="1:4">
      <c r="A25" s="156"/>
      <c r="B25" s="158"/>
      <c r="C25" s="156"/>
      <c r="D25" s="158"/>
    </row>
    <row r="26" ht="18.75" customHeight="1" spans="1:4">
      <c r="A26" s="156"/>
      <c r="B26" s="158"/>
      <c r="C26" s="156"/>
      <c r="D26" s="158"/>
    </row>
    <row r="27" ht="18.75" customHeight="1" spans="1:4">
      <c r="A27" s="156"/>
      <c r="B27" s="158"/>
      <c r="C27" s="156"/>
      <c r="D27" s="158"/>
    </row>
    <row r="28" ht="18.75" customHeight="1" spans="1:4">
      <c r="A28" s="156"/>
      <c r="B28" s="158"/>
      <c r="C28" s="156"/>
      <c r="D28" s="158"/>
    </row>
    <row r="29" ht="18.75" customHeight="1" spans="1:4">
      <c r="A29" s="156"/>
      <c r="B29" s="158"/>
      <c r="C29" s="156"/>
      <c r="D29" s="158"/>
    </row>
    <row r="30" ht="18.75" customHeight="1" spans="1:4">
      <c r="A30" s="156"/>
      <c r="B30" s="158"/>
      <c r="C30" s="156"/>
      <c r="D30" s="158"/>
    </row>
    <row r="31" ht="18.75" customHeight="1" spans="1:4">
      <c r="A31" s="156"/>
      <c r="B31" s="158"/>
      <c r="C31" s="156"/>
      <c r="D31" s="158"/>
    </row>
    <row r="32" ht="18.75" customHeight="1" spans="1:4">
      <c r="A32" s="156" t="s">
        <v>17</v>
      </c>
      <c r="B32" s="158">
        <v>7879643.13</v>
      </c>
      <c r="C32" s="156" t="s">
        <v>18</v>
      </c>
      <c r="D32" s="158">
        <v>7879643.13</v>
      </c>
    </row>
    <row r="33" ht="18.75" customHeight="1" spans="1:4">
      <c r="A33" s="156" t="s">
        <v>19</v>
      </c>
      <c r="B33" s="158"/>
      <c r="C33" s="156" t="s">
        <v>20</v>
      </c>
      <c r="D33" s="158"/>
    </row>
    <row r="34" ht="18.75" customHeight="1" spans="1:4">
      <c r="A34" s="156" t="s">
        <v>21</v>
      </c>
      <c r="B34" s="158"/>
      <c r="C34" s="156" t="s">
        <v>21</v>
      </c>
      <c r="D34" s="158"/>
    </row>
    <row r="35" ht="18.75" customHeight="1" spans="1:4">
      <c r="A35" s="156" t="s">
        <v>22</v>
      </c>
      <c r="B35" s="158"/>
      <c r="C35" s="156" t="s">
        <v>23</v>
      </c>
      <c r="D35" s="158"/>
    </row>
    <row r="36" ht="18.75" customHeight="1" spans="1:4">
      <c r="A36" s="156" t="s">
        <v>24</v>
      </c>
      <c r="B36" s="158">
        <v>7879643.13</v>
      </c>
      <c r="C36" s="156" t="s">
        <v>25</v>
      </c>
      <c r="D36" s="158">
        <v>7879643.13</v>
      </c>
    </row>
  </sheetData>
  <mergeCells count="4">
    <mergeCell ref="A2:D2"/>
    <mergeCell ref="A3:B3"/>
    <mergeCell ref="A4:B4"/>
    <mergeCell ref="C4:D4"/>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10"/>
  <sheetViews>
    <sheetView showZeros="0" workbookViewId="0">
      <selection activeCell="A1" sqref="A1"/>
    </sheetView>
  </sheetViews>
  <sheetFormatPr defaultColWidth="9.14285714285714" defaultRowHeight="14.25" customHeight="1" outlineLevelCol="5"/>
  <cols>
    <col min="1" max="6" width="23" customWidth="1"/>
  </cols>
  <sheetData>
    <row r="1" ht="12" customHeight="1" spans="1:6">
      <c r="A1" s="126">
        <v>1</v>
      </c>
      <c r="B1" s="127">
        <v>0</v>
      </c>
      <c r="C1" s="126">
        <v>1</v>
      </c>
      <c r="D1" s="93"/>
      <c r="E1" s="93"/>
      <c r="F1" s="128" t="s">
        <v>569</v>
      </c>
    </row>
    <row r="2" ht="26.25" customHeight="1" spans="1:6">
      <c r="A2" s="129" t="str">
        <f>"2025"&amp;"年政府性基金预算支出预算表"</f>
        <v>2025年政府性基金预算支出预算表</v>
      </c>
      <c r="B2" s="129" t="s">
        <v>570</v>
      </c>
      <c r="C2" s="130"/>
      <c r="D2" s="131"/>
      <c r="E2" s="131"/>
      <c r="F2" s="131"/>
    </row>
    <row r="3" ht="13.5" customHeight="1" spans="1:6">
      <c r="A3" s="132" t="str">
        <f>"单位名称："&amp;"梁河县文化和旅游局"</f>
        <v>单位名称：梁河县文化和旅游局</v>
      </c>
      <c r="B3" s="132" t="s">
        <v>571</v>
      </c>
      <c r="C3" s="133"/>
      <c r="D3" s="93"/>
      <c r="E3" s="93"/>
      <c r="F3" s="128" t="s">
        <v>1</v>
      </c>
    </row>
    <row r="4" ht="19.5" customHeight="1" spans="1:6">
      <c r="A4" s="134" t="s">
        <v>199</v>
      </c>
      <c r="B4" s="135" t="s">
        <v>48</v>
      </c>
      <c r="C4" s="134" t="s">
        <v>49</v>
      </c>
      <c r="D4" s="12" t="s">
        <v>572</v>
      </c>
      <c r="E4" s="13"/>
      <c r="F4" s="14"/>
    </row>
    <row r="5" ht="18.75" customHeight="1" spans="1:6">
      <c r="A5" s="136"/>
      <c r="B5" s="137"/>
      <c r="C5" s="136"/>
      <c r="D5" s="73" t="s">
        <v>30</v>
      </c>
      <c r="E5" s="12" t="s">
        <v>52</v>
      </c>
      <c r="F5" s="73" t="s">
        <v>53</v>
      </c>
    </row>
    <row r="6" ht="18.75" customHeight="1" spans="1:6">
      <c r="A6" s="59"/>
      <c r="B6" s="138"/>
      <c r="C6" s="59"/>
      <c r="D6" s="35"/>
      <c r="E6" s="35"/>
      <c r="F6" s="35"/>
    </row>
    <row r="7" ht="21" customHeight="1" spans="1:6">
      <c r="A7" s="22"/>
      <c r="B7" s="22"/>
      <c r="C7" s="22"/>
      <c r="D7" s="87"/>
      <c r="E7" s="139"/>
      <c r="F7" s="139"/>
    </row>
    <row r="8" ht="21" customHeight="1" spans="1:6">
      <c r="A8" s="22"/>
      <c r="B8" s="22"/>
      <c r="C8" s="22"/>
      <c r="D8" s="140"/>
      <c r="E8" s="141"/>
      <c r="F8" s="141"/>
    </row>
    <row r="9" ht="18.75" customHeight="1" spans="1:6">
      <c r="A9" s="142" t="s">
        <v>573</v>
      </c>
      <c r="B9" s="142" t="s">
        <v>573</v>
      </c>
      <c r="C9" s="143" t="s">
        <v>573</v>
      </c>
      <c r="D9" s="87"/>
      <c r="E9" s="139"/>
      <c r="F9" s="139"/>
    </row>
    <row r="10" ht="18.75" customHeight="1" spans="1:6">
      <c r="A10" s="144" t="s">
        <v>574</v>
      </c>
      <c r="B10" s="144"/>
      <c r="C10" s="144"/>
      <c r="D10" s="145"/>
      <c r="E10" s="146"/>
      <c r="F10" s="146"/>
    </row>
  </sheetData>
  <mergeCells count="8">
    <mergeCell ref="A2:F2"/>
    <mergeCell ref="A3:C3"/>
    <mergeCell ref="D4:F4"/>
    <mergeCell ref="A9:C9"/>
    <mergeCell ref="A10:F10"/>
    <mergeCell ref="A4:A5"/>
    <mergeCell ref="B4:B5"/>
    <mergeCell ref="C4:C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Q18"/>
  <sheetViews>
    <sheetView showZeros="0" topLeftCell="A7" workbookViewId="0">
      <selection activeCell="E17" sqref="E17"/>
    </sheetView>
  </sheetViews>
  <sheetFormatPr defaultColWidth="9.14285714285714" defaultRowHeight="14.25" customHeight="1"/>
  <cols>
    <col min="1" max="1" width="16.2857142857143" customWidth="1"/>
    <col min="2" max="2" width="9.57142857142857" customWidth="1"/>
    <col min="3" max="3" width="13.8571428571429" customWidth="1"/>
    <col min="4" max="4" width="3.57142857142857" customWidth="1"/>
    <col min="5" max="5" width="5.71428571428571" customWidth="1"/>
    <col min="6" max="6" width="11.2857142857143" customWidth="1"/>
    <col min="7" max="8" width="11.8571428571429" customWidth="1"/>
    <col min="9" max="9" width="10.1428571428571" customWidth="1"/>
    <col min="10" max="10" width="6" customWidth="1"/>
    <col min="11" max="11" width="9.71428571428571" customWidth="1"/>
    <col min="12" max="15" width="10.7142857142857" customWidth="1"/>
    <col min="16" max="16" width="6.57142857142857" customWidth="1"/>
    <col min="17" max="17" width="11.4285714285714" customWidth="1"/>
  </cols>
  <sheetData>
    <row r="1" ht="13.5" customHeight="1" spans="1:17">
      <c r="A1" s="3"/>
      <c r="B1" s="3"/>
      <c r="C1" s="3"/>
      <c r="D1" s="3"/>
      <c r="E1" s="3"/>
      <c r="F1" s="3"/>
      <c r="G1" s="3"/>
      <c r="H1" s="3"/>
      <c r="I1" s="3"/>
      <c r="J1" s="3"/>
      <c r="K1" s="1"/>
      <c r="L1" s="1"/>
      <c r="M1" s="1"/>
      <c r="N1" s="1"/>
      <c r="O1" s="116"/>
      <c r="P1" s="116"/>
      <c r="Q1" s="102" t="s">
        <v>575</v>
      </c>
    </row>
    <row r="2" ht="27.75" customHeight="1" spans="1:17">
      <c r="A2" s="103" t="str">
        <f>"2025"&amp;"年部门政府采购预算表"</f>
        <v>2025年部门政府采购预算表</v>
      </c>
      <c r="B2" s="29"/>
      <c r="C2" s="29"/>
      <c r="D2" s="29"/>
      <c r="E2" s="29"/>
      <c r="F2" s="29"/>
      <c r="G2" s="29"/>
      <c r="H2" s="29"/>
      <c r="I2" s="29"/>
      <c r="J2" s="29"/>
      <c r="K2" s="117"/>
      <c r="L2" s="29"/>
      <c r="M2" s="29"/>
      <c r="N2" s="29"/>
      <c r="O2" s="117"/>
      <c r="P2" s="117"/>
      <c r="Q2" s="29"/>
    </row>
    <row r="3" ht="18.75" customHeight="1" spans="1:17">
      <c r="A3" s="104" t="str">
        <f>"单位名称："&amp;"梁河县文化和旅游局"</f>
        <v>单位名称：梁河县文化和旅游局</v>
      </c>
      <c r="B3" s="32"/>
      <c r="C3" s="32"/>
      <c r="D3" s="32"/>
      <c r="E3" s="32"/>
      <c r="F3" s="32"/>
      <c r="G3" s="32"/>
      <c r="H3" s="32"/>
      <c r="I3" s="32"/>
      <c r="J3" s="32"/>
      <c r="K3" s="1"/>
      <c r="L3" s="1"/>
      <c r="M3" s="1"/>
      <c r="N3" s="1"/>
      <c r="O3" s="118"/>
      <c r="P3" s="118"/>
      <c r="Q3" s="125" t="s">
        <v>27</v>
      </c>
    </row>
    <row r="4" ht="15.75" customHeight="1" spans="1:17">
      <c r="A4" s="11" t="s">
        <v>576</v>
      </c>
      <c r="B4" s="105" t="s">
        <v>577</v>
      </c>
      <c r="C4" s="105" t="s">
        <v>578</v>
      </c>
      <c r="D4" s="105" t="s">
        <v>579</v>
      </c>
      <c r="E4" s="105" t="s">
        <v>580</v>
      </c>
      <c r="F4" s="105" t="s">
        <v>581</v>
      </c>
      <c r="G4" s="48" t="s">
        <v>206</v>
      </c>
      <c r="H4" s="48"/>
      <c r="I4" s="48"/>
      <c r="J4" s="48"/>
      <c r="K4" s="119"/>
      <c r="L4" s="48"/>
      <c r="M4" s="48"/>
      <c r="N4" s="48"/>
      <c r="O4" s="76"/>
      <c r="P4" s="119"/>
      <c r="Q4" s="49"/>
    </row>
    <row r="5" ht="17.25" customHeight="1" spans="1:17">
      <c r="A5" s="16"/>
      <c r="B5" s="106"/>
      <c r="C5" s="106"/>
      <c r="D5" s="106"/>
      <c r="E5" s="106"/>
      <c r="F5" s="106"/>
      <c r="G5" s="106" t="s">
        <v>30</v>
      </c>
      <c r="H5" s="106" t="s">
        <v>34</v>
      </c>
      <c r="I5" s="106" t="s">
        <v>582</v>
      </c>
      <c r="J5" s="106" t="s">
        <v>583</v>
      </c>
      <c r="K5" s="120" t="s">
        <v>584</v>
      </c>
      <c r="L5" s="121" t="s">
        <v>585</v>
      </c>
      <c r="M5" s="121"/>
      <c r="N5" s="121"/>
      <c r="O5" s="122"/>
      <c r="P5" s="123"/>
      <c r="Q5" s="107"/>
    </row>
    <row r="6" ht="54" customHeight="1" spans="1:17">
      <c r="A6" s="18"/>
      <c r="B6" s="107"/>
      <c r="C6" s="107"/>
      <c r="D6" s="107"/>
      <c r="E6" s="107"/>
      <c r="F6" s="107"/>
      <c r="G6" s="107"/>
      <c r="H6" s="107" t="s">
        <v>33</v>
      </c>
      <c r="I6" s="107"/>
      <c r="J6" s="107"/>
      <c r="K6" s="124"/>
      <c r="L6" s="107" t="s">
        <v>33</v>
      </c>
      <c r="M6" s="107" t="s">
        <v>40</v>
      </c>
      <c r="N6" s="107" t="s">
        <v>586</v>
      </c>
      <c r="O6" s="33" t="s">
        <v>42</v>
      </c>
      <c r="P6" s="124" t="s">
        <v>43</v>
      </c>
      <c r="Q6" s="107" t="s">
        <v>44</v>
      </c>
    </row>
    <row r="7" ht="15" customHeight="1" spans="1:17">
      <c r="A7" s="77">
        <v>1</v>
      </c>
      <c r="B7" s="108">
        <v>2</v>
      </c>
      <c r="C7" s="108">
        <v>3</v>
      </c>
      <c r="D7" s="108">
        <v>4</v>
      </c>
      <c r="E7" s="108">
        <v>5</v>
      </c>
      <c r="F7" s="108">
        <v>6</v>
      </c>
      <c r="G7" s="81">
        <v>7</v>
      </c>
      <c r="H7" s="81">
        <v>8</v>
      </c>
      <c r="I7" s="81">
        <v>9</v>
      </c>
      <c r="J7" s="81">
        <v>10</v>
      </c>
      <c r="K7" s="81">
        <v>11</v>
      </c>
      <c r="L7" s="81">
        <v>12</v>
      </c>
      <c r="M7" s="81">
        <v>13</v>
      </c>
      <c r="N7" s="81">
        <v>14</v>
      </c>
      <c r="O7" s="81">
        <v>15</v>
      </c>
      <c r="P7" s="81">
        <v>16</v>
      </c>
      <c r="Q7" s="81">
        <v>17</v>
      </c>
    </row>
    <row r="8" ht="52.5" customHeight="1" spans="1:17">
      <c r="A8" s="109" t="s">
        <v>46</v>
      </c>
      <c r="B8" s="110"/>
      <c r="C8" s="110"/>
      <c r="D8" s="111"/>
      <c r="E8" s="112"/>
      <c r="F8" s="23"/>
      <c r="G8" s="23">
        <v>107500</v>
      </c>
      <c r="H8" s="23">
        <v>107500</v>
      </c>
      <c r="I8" s="23"/>
      <c r="J8" s="23"/>
      <c r="K8" s="23"/>
      <c r="L8" s="23"/>
      <c r="M8" s="23"/>
      <c r="N8" s="23"/>
      <c r="O8" s="23"/>
      <c r="P8" s="23"/>
      <c r="Q8" s="23"/>
    </row>
    <row r="9" ht="52.5" customHeight="1" spans="1:17">
      <c r="A9" s="113" t="s">
        <v>46</v>
      </c>
      <c r="B9" s="110"/>
      <c r="C9" s="110"/>
      <c r="D9" s="111"/>
      <c r="E9" s="112"/>
      <c r="F9" s="23"/>
      <c r="G9" s="23">
        <v>107500</v>
      </c>
      <c r="H9" s="23">
        <v>107500</v>
      </c>
      <c r="I9" s="23"/>
      <c r="J9" s="23"/>
      <c r="K9" s="23"/>
      <c r="L9" s="23"/>
      <c r="M9" s="23"/>
      <c r="N9" s="23"/>
      <c r="O9" s="23"/>
      <c r="P9" s="23"/>
      <c r="Q9" s="23"/>
    </row>
    <row r="10" ht="52.5" customHeight="1" spans="1:17">
      <c r="A10" s="109" t="str">
        <f>"     "&amp;"非物质文化遗产保护工作经费"</f>
        <v>     非物质文化遗产保护工作经费</v>
      </c>
      <c r="B10" s="110" t="s">
        <v>587</v>
      </c>
      <c r="C10" s="110" t="s">
        <v>588</v>
      </c>
      <c r="D10" s="111" t="s">
        <v>589</v>
      </c>
      <c r="E10" s="112">
        <v>1</v>
      </c>
      <c r="F10" s="23"/>
      <c r="G10" s="23">
        <v>23700</v>
      </c>
      <c r="H10" s="23">
        <v>23700</v>
      </c>
      <c r="I10" s="23"/>
      <c r="J10" s="23"/>
      <c r="K10" s="23"/>
      <c r="L10" s="23"/>
      <c r="M10" s="23"/>
      <c r="N10" s="23"/>
      <c r="O10" s="23"/>
      <c r="P10" s="23"/>
      <c r="Q10" s="23"/>
    </row>
    <row r="11" ht="52.5" customHeight="1" spans="1:17">
      <c r="A11" s="109" t="str">
        <f>"     "&amp;"公用经费安排的公车购置及运维费"</f>
        <v>     公用经费安排的公车购置及运维费</v>
      </c>
      <c r="B11" s="110" t="s">
        <v>590</v>
      </c>
      <c r="C11" s="110" t="s">
        <v>591</v>
      </c>
      <c r="D11" s="111" t="s">
        <v>391</v>
      </c>
      <c r="E11" s="112">
        <v>1</v>
      </c>
      <c r="F11" s="23"/>
      <c r="G11" s="23">
        <v>10000</v>
      </c>
      <c r="H11" s="23">
        <v>10000</v>
      </c>
      <c r="I11" s="23"/>
      <c r="J11" s="23"/>
      <c r="K11" s="23"/>
      <c r="L11" s="23"/>
      <c r="M11" s="23"/>
      <c r="N11" s="23"/>
      <c r="O11" s="23"/>
      <c r="P11" s="23"/>
      <c r="Q11" s="23"/>
    </row>
    <row r="12" ht="52.5" customHeight="1" spans="1:17">
      <c r="A12" s="109" t="str">
        <f>"     "&amp;"公用经费安排的公车购置及运维费"</f>
        <v>     公用经费安排的公车购置及运维费</v>
      </c>
      <c r="B12" s="110" t="s">
        <v>592</v>
      </c>
      <c r="C12" s="110" t="s">
        <v>593</v>
      </c>
      <c r="D12" s="111" t="s">
        <v>391</v>
      </c>
      <c r="E12" s="112">
        <v>1</v>
      </c>
      <c r="F12" s="23"/>
      <c r="G12" s="23">
        <v>11000</v>
      </c>
      <c r="H12" s="23">
        <v>11000</v>
      </c>
      <c r="I12" s="23"/>
      <c r="J12" s="23"/>
      <c r="K12" s="23"/>
      <c r="L12" s="23"/>
      <c r="M12" s="23"/>
      <c r="N12" s="23"/>
      <c r="O12" s="23"/>
      <c r="P12" s="23"/>
      <c r="Q12" s="23"/>
    </row>
    <row r="13" ht="52.5" customHeight="1" spans="1:17">
      <c r="A13" s="109" t="str">
        <f>"     "&amp;"公用经费安排的公车购置及运维费"</f>
        <v>     公用经费安排的公车购置及运维费</v>
      </c>
      <c r="B13" s="110" t="s">
        <v>594</v>
      </c>
      <c r="C13" s="110" t="s">
        <v>595</v>
      </c>
      <c r="D13" s="111" t="s">
        <v>391</v>
      </c>
      <c r="E13" s="112">
        <v>1</v>
      </c>
      <c r="F13" s="23"/>
      <c r="G13" s="23">
        <v>3000</v>
      </c>
      <c r="H13" s="23">
        <v>3000</v>
      </c>
      <c r="I13" s="23"/>
      <c r="J13" s="23"/>
      <c r="K13" s="23"/>
      <c r="L13" s="23"/>
      <c r="M13" s="23"/>
      <c r="N13" s="23"/>
      <c r="O13" s="23"/>
      <c r="P13" s="23"/>
      <c r="Q13" s="23"/>
    </row>
    <row r="14" ht="52.5" customHeight="1" spans="1:17">
      <c r="A14" s="109" t="str">
        <f>"     "&amp;"公用经费安排的公车购置及运维费"</f>
        <v>     公用经费安排的公车购置及运维费</v>
      </c>
      <c r="B14" s="110" t="s">
        <v>594</v>
      </c>
      <c r="C14" s="110" t="s">
        <v>595</v>
      </c>
      <c r="D14" s="111" t="s">
        <v>391</v>
      </c>
      <c r="E14" s="112">
        <v>1</v>
      </c>
      <c r="F14" s="23"/>
      <c r="G14" s="23">
        <v>10000</v>
      </c>
      <c r="H14" s="23">
        <v>10000</v>
      </c>
      <c r="I14" s="23"/>
      <c r="J14" s="23"/>
      <c r="K14" s="23"/>
      <c r="L14" s="23"/>
      <c r="M14" s="23"/>
      <c r="N14" s="23"/>
      <c r="O14" s="23"/>
      <c r="P14" s="23"/>
      <c r="Q14" s="23"/>
    </row>
    <row r="15" ht="52.5" customHeight="1" spans="1:17">
      <c r="A15" s="109" t="str">
        <f>"     "&amp;"开展第四次全国文物普查工作经费"</f>
        <v>     开展第四次全国文物普查工作经费</v>
      </c>
      <c r="B15" s="110" t="s">
        <v>594</v>
      </c>
      <c r="C15" s="110" t="s">
        <v>595</v>
      </c>
      <c r="D15" s="111" t="s">
        <v>596</v>
      </c>
      <c r="E15" s="112">
        <v>1</v>
      </c>
      <c r="F15" s="23"/>
      <c r="G15" s="23">
        <v>5000</v>
      </c>
      <c r="H15" s="23">
        <v>5000</v>
      </c>
      <c r="I15" s="23"/>
      <c r="J15" s="23"/>
      <c r="K15" s="23"/>
      <c r="L15" s="23"/>
      <c r="M15" s="23"/>
      <c r="N15" s="23"/>
      <c r="O15" s="23"/>
      <c r="P15" s="23"/>
      <c r="Q15" s="23"/>
    </row>
    <row r="16" ht="52.5" customHeight="1" spans="1:17">
      <c r="A16" s="109" t="str">
        <f>"     "&amp;"开展第四次全国文物普查工作经费"</f>
        <v>     开展第四次全国文物普查工作经费</v>
      </c>
      <c r="B16" s="110" t="s">
        <v>319</v>
      </c>
      <c r="C16" s="110" t="s">
        <v>597</v>
      </c>
      <c r="D16" s="111" t="s">
        <v>598</v>
      </c>
      <c r="E16" s="112">
        <v>1</v>
      </c>
      <c r="F16" s="23"/>
      <c r="G16" s="23">
        <v>14800</v>
      </c>
      <c r="H16" s="23">
        <v>14800</v>
      </c>
      <c r="I16" s="23"/>
      <c r="J16" s="23"/>
      <c r="K16" s="23"/>
      <c r="L16" s="23"/>
      <c r="M16" s="23"/>
      <c r="N16" s="23"/>
      <c r="O16" s="23"/>
      <c r="P16" s="23"/>
      <c r="Q16" s="23"/>
    </row>
    <row r="17" ht="52.5" customHeight="1" spans="1:17">
      <c r="A17" s="109" t="str">
        <f>"     "&amp;"南甸宣抚司署运营经费"</f>
        <v>     南甸宣抚司署运营经费</v>
      </c>
      <c r="B17" s="110" t="s">
        <v>599</v>
      </c>
      <c r="C17" s="110" t="s">
        <v>600</v>
      </c>
      <c r="D17" s="111" t="s">
        <v>589</v>
      </c>
      <c r="E17" s="112">
        <v>1</v>
      </c>
      <c r="F17" s="23"/>
      <c r="G17" s="23">
        <v>30000</v>
      </c>
      <c r="H17" s="23">
        <v>30000</v>
      </c>
      <c r="I17" s="23"/>
      <c r="J17" s="23"/>
      <c r="K17" s="23"/>
      <c r="L17" s="23"/>
      <c r="M17" s="23"/>
      <c r="N17" s="23"/>
      <c r="O17" s="23"/>
      <c r="P17" s="23"/>
      <c r="Q17" s="23"/>
    </row>
    <row r="18" ht="30" customHeight="1" spans="1:17">
      <c r="A18" s="114" t="s">
        <v>573</v>
      </c>
      <c r="B18" s="115"/>
      <c r="C18" s="115"/>
      <c r="D18" s="115"/>
      <c r="E18" s="112"/>
      <c r="F18" s="23"/>
      <c r="G18" s="23">
        <v>107500</v>
      </c>
      <c r="H18" s="23">
        <v>107500</v>
      </c>
      <c r="I18" s="23"/>
      <c r="J18" s="23"/>
      <c r="K18" s="23"/>
      <c r="L18" s="23"/>
      <c r="M18" s="23"/>
      <c r="N18" s="23"/>
      <c r="O18" s="23"/>
      <c r="P18" s="23"/>
      <c r="Q18" s="23"/>
    </row>
  </sheetData>
  <mergeCells count="16">
    <mergeCell ref="A2:Q2"/>
    <mergeCell ref="A3:F3"/>
    <mergeCell ref="G4:Q4"/>
    <mergeCell ref="L5:Q5"/>
    <mergeCell ref="A18:E18"/>
    <mergeCell ref="A4:A6"/>
    <mergeCell ref="B4:B6"/>
    <mergeCell ref="C4:C6"/>
    <mergeCell ref="D4:D6"/>
    <mergeCell ref="E4:E6"/>
    <mergeCell ref="F4:F6"/>
    <mergeCell ref="G5:G6"/>
    <mergeCell ref="H5:H6"/>
    <mergeCell ref="I5:I6"/>
    <mergeCell ref="J5:J6"/>
    <mergeCell ref="K5:K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N12"/>
  <sheetViews>
    <sheetView showZeros="0" workbookViewId="0">
      <selection activeCell="O9" sqref="O9"/>
    </sheetView>
  </sheetViews>
  <sheetFormatPr defaultColWidth="9.14285714285714" defaultRowHeight="14.25" customHeight="1"/>
  <cols>
    <col min="1" max="1" width="21.4285714285714" customWidth="1"/>
    <col min="2" max="2" width="9.71428571428571" customWidth="1"/>
    <col min="3" max="3" width="19.1428571428571" customWidth="1"/>
    <col min="4" max="5" width="12" customWidth="1"/>
    <col min="6" max="6" width="5.71428571428571" customWidth="1"/>
    <col min="7" max="7" width="6.42857142857143" customWidth="1"/>
    <col min="8" max="8" width="9.85714285714286" customWidth="1"/>
    <col min="9" max="14" width="11.2857142857143" customWidth="1"/>
  </cols>
  <sheetData>
    <row r="1" ht="17.25" customHeight="1" spans="1:14">
      <c r="A1" s="3"/>
      <c r="B1" s="3"/>
      <c r="C1" s="3"/>
      <c r="D1" s="3"/>
      <c r="E1" s="3"/>
      <c r="F1" s="3"/>
      <c r="G1" s="3"/>
      <c r="H1" s="95"/>
      <c r="I1" s="1"/>
      <c r="J1" s="1"/>
      <c r="K1" s="95"/>
      <c r="L1" s="1"/>
      <c r="M1" s="100"/>
      <c r="N1" s="100" t="s">
        <v>601</v>
      </c>
    </row>
    <row r="2" ht="36" customHeight="1" spans="1:14">
      <c r="A2" s="29" t="str">
        <f>"2025"&amp;"年政府购买服务预算表"</f>
        <v>2025年政府购买服务预算表</v>
      </c>
      <c r="B2" s="29"/>
      <c r="C2" s="29"/>
      <c r="D2" s="29"/>
      <c r="E2" s="29"/>
      <c r="F2" s="29"/>
      <c r="G2" s="29"/>
      <c r="H2" s="29"/>
      <c r="I2" s="29"/>
      <c r="J2" s="29"/>
      <c r="K2" s="29"/>
      <c r="L2" s="29"/>
      <c r="M2" s="29"/>
      <c r="N2" s="29"/>
    </row>
    <row r="3" ht="21.75" customHeight="1" spans="1:14">
      <c r="A3" s="31" t="str">
        <f>"单位名称："&amp;"梁河县文化和旅游局"</f>
        <v>单位名称：梁河县文化和旅游局</v>
      </c>
      <c r="B3" s="32"/>
      <c r="C3" s="32"/>
      <c r="D3" s="32"/>
      <c r="E3" s="32"/>
      <c r="F3" s="32"/>
      <c r="G3" s="32"/>
      <c r="H3" s="95"/>
      <c r="I3" s="1"/>
      <c r="J3" s="1"/>
      <c r="K3" s="95"/>
      <c r="L3" s="1"/>
      <c r="M3" s="101"/>
      <c r="N3" s="102" t="s">
        <v>27</v>
      </c>
    </row>
    <row r="4" ht="15.75" customHeight="1" spans="1:14">
      <c r="A4" s="11" t="s">
        <v>576</v>
      </c>
      <c r="B4" s="11" t="s">
        <v>602</v>
      </c>
      <c r="C4" s="11" t="s">
        <v>603</v>
      </c>
      <c r="D4" s="12" t="s">
        <v>206</v>
      </c>
      <c r="E4" s="13"/>
      <c r="F4" s="13"/>
      <c r="G4" s="13"/>
      <c r="H4" s="13"/>
      <c r="I4" s="13"/>
      <c r="J4" s="13"/>
      <c r="K4" s="13"/>
      <c r="L4" s="13"/>
      <c r="M4" s="13"/>
      <c r="N4" s="14"/>
    </row>
    <row r="5" ht="17.25" customHeight="1" spans="1:14">
      <c r="A5" s="16"/>
      <c r="B5" s="16"/>
      <c r="C5" s="16"/>
      <c r="D5" s="78" t="s">
        <v>30</v>
      </c>
      <c r="E5" s="11" t="s">
        <v>34</v>
      </c>
      <c r="F5" s="11" t="s">
        <v>582</v>
      </c>
      <c r="G5" s="11" t="s">
        <v>583</v>
      </c>
      <c r="H5" s="11" t="s">
        <v>584</v>
      </c>
      <c r="I5" s="12" t="s">
        <v>585</v>
      </c>
      <c r="J5" s="13"/>
      <c r="K5" s="13"/>
      <c r="L5" s="13"/>
      <c r="M5" s="13"/>
      <c r="N5" s="14"/>
    </row>
    <row r="6" ht="40.5" customHeight="1" spans="1:14">
      <c r="A6" s="18"/>
      <c r="B6" s="18"/>
      <c r="C6" s="18"/>
      <c r="D6" s="77"/>
      <c r="E6" s="16" t="s">
        <v>33</v>
      </c>
      <c r="F6" s="18"/>
      <c r="G6" s="18"/>
      <c r="H6" s="77"/>
      <c r="I6" s="16" t="s">
        <v>33</v>
      </c>
      <c r="J6" s="16" t="s">
        <v>40</v>
      </c>
      <c r="K6" s="16" t="s">
        <v>41</v>
      </c>
      <c r="L6" s="16" t="s">
        <v>42</v>
      </c>
      <c r="M6" s="16" t="s">
        <v>43</v>
      </c>
      <c r="N6" s="16" t="s">
        <v>44</v>
      </c>
    </row>
    <row r="7" ht="15" customHeight="1" spans="1:14">
      <c r="A7" s="35">
        <v>1</v>
      </c>
      <c r="B7" s="35">
        <v>2</v>
      </c>
      <c r="C7" s="35">
        <v>3</v>
      </c>
      <c r="D7" s="35">
        <v>7</v>
      </c>
      <c r="E7" s="35">
        <v>8</v>
      </c>
      <c r="F7" s="35">
        <v>9</v>
      </c>
      <c r="G7" s="35">
        <v>10</v>
      </c>
      <c r="H7" s="35">
        <v>11</v>
      </c>
      <c r="I7" s="35">
        <v>12</v>
      </c>
      <c r="J7" s="35">
        <v>13</v>
      </c>
      <c r="K7" s="35">
        <v>14</v>
      </c>
      <c r="L7" s="35">
        <v>15</v>
      </c>
      <c r="M7" s="35">
        <v>16</v>
      </c>
      <c r="N7" s="35">
        <v>17</v>
      </c>
    </row>
    <row r="8" ht="52.5" customHeight="1" spans="1:14">
      <c r="A8" s="96" t="s">
        <v>46</v>
      </c>
      <c r="B8" s="96"/>
      <c r="C8" s="96"/>
      <c r="D8" s="23">
        <v>105600</v>
      </c>
      <c r="E8" s="23">
        <v>105600</v>
      </c>
      <c r="F8" s="23"/>
      <c r="G8" s="23"/>
      <c r="H8" s="23"/>
      <c r="I8" s="23"/>
      <c r="J8" s="23"/>
      <c r="K8" s="23"/>
      <c r="L8" s="23"/>
      <c r="M8" s="23"/>
      <c r="N8" s="23"/>
    </row>
    <row r="9" ht="52.5" customHeight="1" spans="1:14">
      <c r="A9" s="97" t="s">
        <v>46</v>
      </c>
      <c r="B9" s="98"/>
      <c r="C9" s="98"/>
      <c r="D9" s="23">
        <v>105600</v>
      </c>
      <c r="E9" s="23">
        <v>105600</v>
      </c>
      <c r="F9" s="23"/>
      <c r="G9" s="23"/>
      <c r="H9" s="23"/>
      <c r="I9" s="23"/>
      <c r="J9" s="23"/>
      <c r="K9" s="23"/>
      <c r="L9" s="23"/>
      <c r="M9" s="23"/>
      <c r="N9" s="23"/>
    </row>
    <row r="10" ht="52.5" customHeight="1" spans="1:14">
      <c r="A10" s="98" t="str">
        <f>"     "&amp;"南甸宣抚司署运营经费"</f>
        <v>     南甸宣抚司署运营经费</v>
      </c>
      <c r="B10" s="98" t="s">
        <v>604</v>
      </c>
      <c r="C10" s="98" t="s">
        <v>605</v>
      </c>
      <c r="D10" s="23">
        <v>105600</v>
      </c>
      <c r="E10" s="23">
        <v>105600</v>
      </c>
      <c r="F10" s="23"/>
      <c r="G10" s="23"/>
      <c r="H10" s="23"/>
      <c r="I10" s="23"/>
      <c r="J10" s="23"/>
      <c r="K10" s="23"/>
      <c r="L10" s="23"/>
      <c r="M10" s="23"/>
      <c r="N10" s="23"/>
    </row>
    <row r="11" ht="30" customHeight="1" spans="1:14">
      <c r="A11" s="12" t="s">
        <v>30</v>
      </c>
      <c r="B11" s="99"/>
      <c r="C11" s="99"/>
      <c r="D11" s="23">
        <v>105600</v>
      </c>
      <c r="E11" s="23">
        <v>105600</v>
      </c>
      <c r="F11" s="23"/>
      <c r="G11" s="23"/>
      <c r="H11" s="23"/>
      <c r="I11" s="23"/>
      <c r="J11" s="23"/>
      <c r="K11" s="23"/>
      <c r="L11" s="23"/>
      <c r="M11" s="23"/>
      <c r="N11" s="23"/>
    </row>
    <row r="12" customHeight="1" spans="1:1">
      <c r="A12" s="39"/>
    </row>
  </sheetData>
  <mergeCells count="13">
    <mergeCell ref="A2:N2"/>
    <mergeCell ref="A3:H3"/>
    <mergeCell ref="D4:N4"/>
    <mergeCell ref="I5:N5"/>
    <mergeCell ref="A11:C11"/>
    <mergeCell ref="A4:A6"/>
    <mergeCell ref="B4:B6"/>
    <mergeCell ref="C4:C6"/>
    <mergeCell ref="D5:D6"/>
    <mergeCell ref="E5:E6"/>
    <mergeCell ref="F5:F6"/>
    <mergeCell ref="G5:G6"/>
    <mergeCell ref="H5:H6"/>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M11"/>
  <sheetViews>
    <sheetView showZeros="0" workbookViewId="0">
      <selection activeCell="A1" sqref="A1"/>
    </sheetView>
  </sheetViews>
  <sheetFormatPr defaultColWidth="9.14285714285714" defaultRowHeight="14.25" customHeight="1"/>
  <cols>
    <col min="1" max="1" width="37.7142857142857" customWidth="1"/>
    <col min="2" max="13" width="8.57142857142857" customWidth="1"/>
  </cols>
  <sheetData>
    <row r="1" ht="13.5" customHeight="1" spans="1:13">
      <c r="A1" s="68"/>
      <c r="B1" s="68"/>
      <c r="C1" s="68"/>
      <c r="D1" s="69"/>
      <c r="E1" s="69"/>
      <c r="F1" s="69"/>
      <c r="G1" s="69"/>
      <c r="H1" s="69"/>
      <c r="I1" s="69"/>
      <c r="J1" s="69"/>
      <c r="K1" s="69"/>
      <c r="L1" s="69"/>
      <c r="M1" s="92" t="s">
        <v>606</v>
      </c>
    </row>
    <row r="2" ht="27.75" customHeight="1" spans="1:13">
      <c r="A2" s="44" t="str">
        <f>"2025"&amp;"年县对下转移支付预算表"</f>
        <v>2025年县对下转移支付预算表</v>
      </c>
      <c r="B2" s="5"/>
      <c r="C2" s="5"/>
      <c r="D2" s="57"/>
      <c r="E2" s="57"/>
      <c r="F2" s="57"/>
      <c r="G2" s="57"/>
      <c r="H2" s="57"/>
      <c r="I2" s="57"/>
      <c r="J2" s="57"/>
      <c r="K2" s="57"/>
      <c r="L2" s="57"/>
      <c r="M2" s="5"/>
    </row>
    <row r="3" customHeight="1" spans="1:13">
      <c r="A3" s="43" t="s">
        <v>1</v>
      </c>
      <c r="B3" s="70"/>
      <c r="C3" s="70"/>
      <c r="D3" s="9"/>
      <c r="E3" s="9"/>
      <c r="F3" s="9"/>
      <c r="G3" s="9"/>
      <c r="H3" s="9"/>
      <c r="I3" s="9"/>
      <c r="J3" s="9"/>
      <c r="K3" s="9"/>
      <c r="L3" s="9"/>
      <c r="M3" s="93"/>
    </row>
    <row r="4" ht="18" customHeight="1" spans="1:13">
      <c r="A4" s="71" t="str">
        <f>"单位名称："&amp;"梁河县文化和旅游局"</f>
        <v>单位名称：梁河县文化和旅游局</v>
      </c>
      <c r="B4" s="72"/>
      <c r="C4" s="72"/>
      <c r="D4" s="9"/>
      <c r="E4" s="9"/>
      <c r="F4" s="9"/>
      <c r="G4" s="9"/>
      <c r="H4" s="9"/>
      <c r="I4" s="9"/>
      <c r="J4" s="9"/>
      <c r="K4" s="9"/>
      <c r="L4" s="9"/>
      <c r="M4" s="94"/>
    </row>
    <row r="5" ht="19.5" customHeight="1" spans="1:13">
      <c r="A5" s="73" t="s">
        <v>607</v>
      </c>
      <c r="B5" s="12" t="s">
        <v>206</v>
      </c>
      <c r="C5" s="13"/>
      <c r="D5" s="74"/>
      <c r="E5" s="75" t="s">
        <v>608</v>
      </c>
      <c r="F5" s="76"/>
      <c r="G5" s="76"/>
      <c r="H5" s="76"/>
      <c r="I5" s="76"/>
      <c r="J5" s="76"/>
      <c r="K5" s="76"/>
      <c r="L5" s="76"/>
      <c r="M5" s="14"/>
    </row>
    <row r="6" ht="40.5" customHeight="1" spans="1:13">
      <c r="A6" s="77"/>
      <c r="B6" s="78" t="s">
        <v>30</v>
      </c>
      <c r="C6" s="11" t="s">
        <v>34</v>
      </c>
      <c r="D6" s="79" t="s">
        <v>609</v>
      </c>
      <c r="E6" s="80" t="s">
        <v>610</v>
      </c>
      <c r="F6" s="81" t="s">
        <v>611</v>
      </c>
      <c r="G6" s="81" t="s">
        <v>612</v>
      </c>
      <c r="H6" s="81" t="s">
        <v>613</v>
      </c>
      <c r="I6" s="81" t="s">
        <v>614</v>
      </c>
      <c r="J6" s="81" t="s">
        <v>615</v>
      </c>
      <c r="K6" s="81" t="s">
        <v>616</v>
      </c>
      <c r="L6" s="81" t="s">
        <v>617</v>
      </c>
      <c r="M6" s="81" t="s">
        <v>618</v>
      </c>
    </row>
    <row r="7" ht="19.5" customHeight="1" spans="1:13">
      <c r="A7" s="35">
        <v>1</v>
      </c>
      <c r="B7" s="35">
        <v>2</v>
      </c>
      <c r="C7" s="82">
        <v>3</v>
      </c>
      <c r="D7" s="83">
        <v>4</v>
      </c>
      <c r="E7" s="84">
        <v>5</v>
      </c>
      <c r="F7" s="85">
        <v>6</v>
      </c>
      <c r="G7" s="86">
        <v>7</v>
      </c>
      <c r="H7" s="86">
        <v>8</v>
      </c>
      <c r="I7" s="86">
        <v>9</v>
      </c>
      <c r="J7" s="86">
        <v>10</v>
      </c>
      <c r="K7" s="86">
        <v>11</v>
      </c>
      <c r="L7" s="86">
        <v>12</v>
      </c>
      <c r="M7" s="86">
        <v>13</v>
      </c>
    </row>
    <row r="8" ht="19.5" customHeight="1" spans="1:13">
      <c r="A8" s="36"/>
      <c r="B8" s="87"/>
      <c r="C8" s="87"/>
      <c r="D8" s="88"/>
      <c r="E8" s="89"/>
      <c r="F8" s="90"/>
      <c r="G8" s="90"/>
      <c r="H8" s="90"/>
      <c r="I8" s="90"/>
      <c r="J8" s="90"/>
      <c r="K8" s="90"/>
      <c r="L8" s="90"/>
      <c r="M8" s="90"/>
    </row>
    <row r="9" ht="19.5" customHeight="1" spans="1:13">
      <c r="A9" s="36"/>
      <c r="B9" s="87"/>
      <c r="C9" s="87"/>
      <c r="D9" s="88"/>
      <c r="E9" s="91"/>
      <c r="F9" s="91"/>
      <c r="G9" s="91"/>
      <c r="H9" s="91"/>
      <c r="I9" s="91"/>
      <c r="J9" s="91"/>
      <c r="K9" s="91"/>
      <c r="L9" s="91"/>
      <c r="M9" s="24"/>
    </row>
    <row r="10" ht="19.5" customHeight="1" spans="1:13">
      <c r="A10" s="52" t="s">
        <v>30</v>
      </c>
      <c r="B10" s="87"/>
      <c r="C10" s="87"/>
      <c r="D10" s="88"/>
      <c r="E10" s="89"/>
      <c r="F10" s="90"/>
      <c r="G10" s="90"/>
      <c r="H10" s="90"/>
      <c r="I10" s="90"/>
      <c r="J10" s="90"/>
      <c r="K10" s="90"/>
      <c r="L10" s="90"/>
      <c r="M10" s="90"/>
    </row>
    <row r="11" ht="17.25" customHeight="1" spans="1:13">
      <c r="A11" s="45" t="s">
        <v>619</v>
      </c>
      <c r="B11" s="45"/>
      <c r="C11" s="45"/>
      <c r="D11" s="6"/>
      <c r="E11" s="6"/>
      <c r="F11" s="6"/>
      <c r="G11" s="6"/>
      <c r="H11" s="6"/>
      <c r="I11" s="6"/>
      <c r="J11" s="6"/>
      <c r="K11" s="6"/>
      <c r="L11" s="6"/>
      <c r="M11" s="45"/>
    </row>
  </sheetData>
  <mergeCells count="7">
    <mergeCell ref="A2:M2"/>
    <mergeCell ref="A3:M3"/>
    <mergeCell ref="A4:M4"/>
    <mergeCell ref="B5:D5"/>
    <mergeCell ref="E5:M5"/>
    <mergeCell ref="A11:M11"/>
    <mergeCell ref="A5:A6"/>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8"/>
  <sheetViews>
    <sheetView showZeros="0" workbookViewId="0">
      <selection activeCell="A1" sqref="A1"/>
    </sheetView>
  </sheetViews>
  <sheetFormatPr defaultColWidth="9.14285714285714" defaultRowHeight="12" customHeight="1" outlineLevelRow="7"/>
  <cols>
    <col min="1" max="10" width="13.8571428571429" customWidth="1"/>
  </cols>
  <sheetData>
    <row r="1" customHeight="1" spans="10:10">
      <c r="J1" s="66" t="s">
        <v>620</v>
      </c>
    </row>
    <row r="2" ht="28.5" customHeight="1" spans="1:10">
      <c r="A2" s="56" t="str">
        <f>"2025"&amp;"年县对下转移支付绩效目标表"</f>
        <v>2025年县对下转移支付绩效目标表</v>
      </c>
      <c r="B2" s="5"/>
      <c r="C2" s="5"/>
      <c r="D2" s="5"/>
      <c r="E2" s="5"/>
      <c r="F2" s="57"/>
      <c r="G2" s="5"/>
      <c r="H2" s="57"/>
      <c r="I2" s="57"/>
      <c r="J2" s="5"/>
    </row>
    <row r="3" ht="17.25" customHeight="1" spans="1:8">
      <c r="A3" s="6" t="str">
        <f>"单位名称："&amp;"梁河县文化和旅游局"</f>
        <v>单位名称：梁河县文化和旅游局</v>
      </c>
      <c r="B3" s="46"/>
      <c r="C3" s="46"/>
      <c r="D3" s="46"/>
      <c r="E3" s="46"/>
      <c r="F3" s="58"/>
      <c r="G3" s="46"/>
      <c r="H3" s="58"/>
    </row>
    <row r="4" ht="44.25" customHeight="1" spans="1:10">
      <c r="A4" s="34" t="s">
        <v>348</v>
      </c>
      <c r="B4" s="34" t="s">
        <v>349</v>
      </c>
      <c r="C4" s="34" t="s">
        <v>350</v>
      </c>
      <c r="D4" s="34" t="s">
        <v>351</v>
      </c>
      <c r="E4" s="34" t="s">
        <v>352</v>
      </c>
      <c r="F4" s="59" t="s">
        <v>353</v>
      </c>
      <c r="G4" s="34" t="s">
        <v>354</v>
      </c>
      <c r="H4" s="59" t="s">
        <v>356</v>
      </c>
      <c r="I4" s="59" t="s">
        <v>355</v>
      </c>
      <c r="J4" s="34" t="s">
        <v>357</v>
      </c>
    </row>
    <row r="5" ht="14.25" customHeight="1" spans="1:10">
      <c r="A5" s="34">
        <v>1</v>
      </c>
      <c r="B5" s="34">
        <v>2</v>
      </c>
      <c r="C5" s="34">
        <v>3</v>
      </c>
      <c r="D5" s="34">
        <v>4</v>
      </c>
      <c r="E5" s="34">
        <v>5</v>
      </c>
      <c r="F5" s="59">
        <v>6</v>
      </c>
      <c r="G5" s="34">
        <v>7</v>
      </c>
      <c r="H5" s="59">
        <v>8</v>
      </c>
      <c r="I5" s="59">
        <v>9</v>
      </c>
      <c r="J5" s="34">
        <v>10</v>
      </c>
    </row>
    <row r="6" ht="42" customHeight="1" spans="1:10">
      <c r="A6" s="36"/>
      <c r="B6" s="50"/>
      <c r="C6" s="50"/>
      <c r="D6" s="50"/>
      <c r="E6" s="60"/>
      <c r="F6" s="61"/>
      <c r="G6" s="60"/>
      <c r="H6" s="61"/>
      <c r="I6" s="61"/>
      <c r="J6" s="60"/>
    </row>
    <row r="7" ht="42" customHeight="1" spans="1:10">
      <c r="A7" s="62"/>
      <c r="B7" s="63" t="s">
        <v>621</v>
      </c>
      <c r="C7" s="63" t="s">
        <v>621</v>
      </c>
      <c r="D7" s="63" t="s">
        <v>621</v>
      </c>
      <c r="E7" s="62" t="s">
        <v>621</v>
      </c>
      <c r="F7" s="63" t="s">
        <v>621</v>
      </c>
      <c r="G7" s="62" t="s">
        <v>621</v>
      </c>
      <c r="H7" s="63" t="s">
        <v>621</v>
      </c>
      <c r="I7" s="63" t="s">
        <v>621</v>
      </c>
      <c r="J7" s="67" t="s">
        <v>621</v>
      </c>
    </row>
    <row r="8" ht="18.4" customHeight="1" spans="1:10">
      <c r="A8" s="64" t="s">
        <v>619</v>
      </c>
      <c r="B8" s="65"/>
      <c r="C8" s="65"/>
      <c r="D8" s="65"/>
      <c r="E8" s="64"/>
      <c r="F8" s="65"/>
      <c r="G8" s="64"/>
      <c r="H8" s="65"/>
      <c r="I8" s="65"/>
      <c r="J8" s="64"/>
    </row>
  </sheetData>
  <mergeCells count="3">
    <mergeCell ref="A2:J2"/>
    <mergeCell ref="A3:H3"/>
    <mergeCell ref="A8:J8"/>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9"/>
  <sheetViews>
    <sheetView showZeros="0" workbookViewId="0">
      <selection activeCell="A1" sqref="A1"/>
    </sheetView>
  </sheetViews>
  <sheetFormatPr defaultColWidth="9.14285714285714" defaultRowHeight="12" customHeight="1" outlineLevelCol="7"/>
  <cols>
    <col min="1" max="8" width="14.1428571428571" customWidth="1"/>
  </cols>
  <sheetData>
    <row r="1" ht="14.25" customHeight="1" spans="8:8">
      <c r="H1" s="43" t="s">
        <v>622</v>
      </c>
    </row>
    <row r="2" ht="28.5" customHeight="1" spans="1:8">
      <c r="A2" s="44" t="str">
        <f>"2025"&amp;"年新增资产配置表"</f>
        <v>2025年新增资产配置表</v>
      </c>
      <c r="B2" s="5"/>
      <c r="C2" s="5"/>
      <c r="D2" s="5"/>
      <c r="E2" s="5"/>
      <c r="F2" s="5"/>
      <c r="G2" s="5"/>
      <c r="H2" s="5"/>
    </row>
    <row r="3" ht="13.5" customHeight="1" spans="1:3">
      <c r="A3" s="45" t="str">
        <f>"单位名称："&amp;"梁河县文化和旅游局"</f>
        <v>单位名称：梁河县文化和旅游局</v>
      </c>
      <c r="B3" s="7"/>
      <c r="C3" s="46"/>
    </row>
    <row r="4" ht="18" customHeight="1" spans="1:8">
      <c r="A4" s="11" t="s">
        <v>199</v>
      </c>
      <c r="B4" s="11" t="s">
        <v>623</v>
      </c>
      <c r="C4" s="11" t="s">
        <v>624</v>
      </c>
      <c r="D4" s="11" t="s">
        <v>625</v>
      </c>
      <c r="E4" s="11" t="s">
        <v>626</v>
      </c>
      <c r="F4" s="47" t="s">
        <v>627</v>
      </c>
      <c r="G4" s="48"/>
      <c r="H4" s="49"/>
    </row>
    <row r="5" ht="18" customHeight="1" spans="1:8">
      <c r="A5" s="18"/>
      <c r="B5" s="18"/>
      <c r="C5" s="18"/>
      <c r="D5" s="18"/>
      <c r="E5" s="18"/>
      <c r="F5" s="34" t="s">
        <v>580</v>
      </c>
      <c r="G5" s="34" t="s">
        <v>628</v>
      </c>
      <c r="H5" s="34" t="s">
        <v>629</v>
      </c>
    </row>
    <row r="6" ht="21" customHeight="1" spans="1:8">
      <c r="A6" s="34">
        <v>1</v>
      </c>
      <c r="B6" s="34">
        <v>2</v>
      </c>
      <c r="C6" s="34">
        <v>3</v>
      </c>
      <c r="D6" s="34">
        <v>4</v>
      </c>
      <c r="E6" s="34">
        <v>5</v>
      </c>
      <c r="F6" s="34">
        <v>6</v>
      </c>
      <c r="G6" s="34">
        <v>7</v>
      </c>
      <c r="H6" s="34">
        <v>8</v>
      </c>
    </row>
    <row r="7" ht="33" customHeight="1" spans="1:8">
      <c r="A7" s="50"/>
      <c r="B7" s="50"/>
      <c r="C7" s="50"/>
      <c r="D7" s="50"/>
      <c r="E7" s="50"/>
      <c r="F7" s="41"/>
      <c r="G7" s="51"/>
      <c r="H7" s="51"/>
    </row>
    <row r="8" ht="24" customHeight="1" spans="1:8">
      <c r="A8" s="52" t="s">
        <v>30</v>
      </c>
      <c r="B8" s="53"/>
      <c r="C8" s="53"/>
      <c r="D8" s="53"/>
      <c r="E8" s="53"/>
      <c r="F8" s="42"/>
      <c r="G8" s="54"/>
      <c r="H8" s="54"/>
    </row>
    <row r="9" customHeight="1" spans="1:8">
      <c r="A9" s="55" t="s">
        <v>630</v>
      </c>
      <c r="B9" s="55"/>
      <c r="C9" s="55"/>
      <c r="D9" s="55"/>
      <c r="E9" s="55"/>
      <c r="F9" s="55"/>
      <c r="G9" s="55"/>
      <c r="H9" s="55"/>
    </row>
  </sheetData>
  <mergeCells count="9">
    <mergeCell ref="A2:H2"/>
    <mergeCell ref="A3:C3"/>
    <mergeCell ref="F4:H4"/>
    <mergeCell ref="A9:H9"/>
    <mergeCell ref="A4:A5"/>
    <mergeCell ref="B4:B5"/>
    <mergeCell ref="C4:C5"/>
    <mergeCell ref="D4:D5"/>
    <mergeCell ref="E4:E5"/>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K11"/>
  <sheetViews>
    <sheetView showZeros="0" workbookViewId="0">
      <selection activeCell="A1" sqref="A1"/>
    </sheetView>
  </sheetViews>
  <sheetFormatPr defaultColWidth="9.14285714285714" defaultRowHeight="14.25" customHeight="1"/>
  <cols>
    <col min="1" max="1" width="10.2857142857143" customWidth="1"/>
    <col min="2" max="3" width="23.8571428571429" customWidth="1"/>
    <col min="4" max="4" width="11.1428571428571" customWidth="1"/>
    <col min="5" max="5" width="17.7142857142857" customWidth="1"/>
    <col min="6" max="6" width="9.85714285714286" customWidth="1"/>
    <col min="7" max="7" width="17.7142857142857" customWidth="1"/>
    <col min="8" max="11" width="15.4285714285714" customWidth="1"/>
  </cols>
  <sheetData>
    <row r="1" ht="13.5" customHeight="1" spans="1:11">
      <c r="A1" s="1"/>
      <c r="B1" s="1"/>
      <c r="C1" s="1"/>
      <c r="D1" s="2"/>
      <c r="E1" s="2"/>
      <c r="F1" s="2"/>
      <c r="G1" s="2"/>
      <c r="H1" s="3"/>
      <c r="I1" s="3"/>
      <c r="J1" s="3"/>
      <c r="K1" s="4" t="s">
        <v>631</v>
      </c>
    </row>
    <row r="2" ht="27.75" customHeight="1" spans="1:11">
      <c r="A2" s="29" t="str">
        <f>"2025"&amp;"年上级转移支付补助项目支出预算表"</f>
        <v>2025年上级转移支付补助项目支出预算表</v>
      </c>
      <c r="B2" s="29"/>
      <c r="C2" s="29"/>
      <c r="D2" s="29"/>
      <c r="E2" s="29"/>
      <c r="F2" s="29"/>
      <c r="G2" s="29"/>
      <c r="H2" s="29"/>
      <c r="I2" s="29"/>
      <c r="J2" s="29"/>
      <c r="K2" s="29"/>
    </row>
    <row r="3" ht="13.5" customHeight="1" spans="1:11">
      <c r="A3" s="30" t="str">
        <f>"单位名称："&amp;"梁河县文化和旅游局"</f>
        <v>单位名称：梁河县文化和旅游局</v>
      </c>
      <c r="B3" s="31"/>
      <c r="C3" s="31"/>
      <c r="D3" s="31"/>
      <c r="E3" s="31"/>
      <c r="F3" s="31"/>
      <c r="G3" s="31"/>
      <c r="H3" s="32"/>
      <c r="I3" s="32"/>
      <c r="J3" s="32"/>
      <c r="K3" s="40" t="s">
        <v>27</v>
      </c>
    </row>
    <row r="4" ht="21.75" customHeight="1" spans="1:11">
      <c r="A4" s="33" t="s">
        <v>309</v>
      </c>
      <c r="B4" s="33" t="s">
        <v>201</v>
      </c>
      <c r="C4" s="33" t="s">
        <v>310</v>
      </c>
      <c r="D4" s="34" t="s">
        <v>202</v>
      </c>
      <c r="E4" s="34" t="s">
        <v>203</v>
      </c>
      <c r="F4" s="34" t="s">
        <v>311</v>
      </c>
      <c r="G4" s="34" t="s">
        <v>312</v>
      </c>
      <c r="H4" s="35" t="s">
        <v>30</v>
      </c>
      <c r="I4" s="35" t="s">
        <v>632</v>
      </c>
      <c r="J4" s="35"/>
      <c r="K4" s="35"/>
    </row>
    <row r="5" ht="21.75" customHeight="1" spans="1:11">
      <c r="A5" s="33"/>
      <c r="B5" s="33"/>
      <c r="C5" s="33"/>
      <c r="D5" s="34"/>
      <c r="E5" s="34"/>
      <c r="F5" s="34"/>
      <c r="G5" s="34"/>
      <c r="H5" s="35"/>
      <c r="I5" s="34" t="s">
        <v>34</v>
      </c>
      <c r="J5" s="34" t="s">
        <v>35</v>
      </c>
      <c r="K5" s="34" t="s">
        <v>36</v>
      </c>
    </row>
    <row r="6" ht="40.5" customHeight="1" spans="1:11">
      <c r="A6" s="33"/>
      <c r="B6" s="33"/>
      <c r="C6" s="33"/>
      <c r="D6" s="34"/>
      <c r="E6" s="34"/>
      <c r="F6" s="34"/>
      <c r="G6" s="34"/>
      <c r="H6" s="35"/>
      <c r="I6" s="34" t="s">
        <v>33</v>
      </c>
      <c r="J6" s="34"/>
      <c r="K6" s="34"/>
    </row>
    <row r="7" ht="15" customHeight="1" spans="1:11">
      <c r="A7" s="19">
        <v>1</v>
      </c>
      <c r="B7" s="19">
        <v>2</v>
      </c>
      <c r="C7" s="19">
        <v>3</v>
      </c>
      <c r="D7" s="19">
        <v>4</v>
      </c>
      <c r="E7" s="19">
        <v>5</v>
      </c>
      <c r="F7" s="19">
        <v>6</v>
      </c>
      <c r="G7" s="19">
        <v>7</v>
      </c>
      <c r="H7" s="19">
        <v>8</v>
      </c>
      <c r="I7" s="19">
        <v>9</v>
      </c>
      <c r="J7" s="20">
        <v>10</v>
      </c>
      <c r="K7" s="20">
        <v>11</v>
      </c>
    </row>
    <row r="8" ht="52.5" customHeight="1" spans="1:11">
      <c r="A8" s="36"/>
      <c r="B8" s="22"/>
      <c r="C8" s="36"/>
      <c r="D8" s="36"/>
      <c r="E8" s="36"/>
      <c r="F8" s="36"/>
      <c r="G8" s="36"/>
      <c r="H8" s="23"/>
      <c r="I8" s="23"/>
      <c r="J8" s="23"/>
      <c r="K8" s="41"/>
    </row>
    <row r="9" ht="52.5" customHeight="1" spans="1:11">
      <c r="A9" s="22"/>
      <c r="B9" s="22"/>
      <c r="C9" s="22"/>
      <c r="D9" s="22"/>
      <c r="E9" s="22"/>
      <c r="F9" s="22"/>
      <c r="G9" s="22"/>
      <c r="H9" s="23"/>
      <c r="I9" s="23"/>
      <c r="J9" s="23"/>
      <c r="K9" s="42"/>
    </row>
    <row r="10" ht="30" customHeight="1" spans="1:11">
      <c r="A10" s="37" t="s">
        <v>573</v>
      </c>
      <c r="B10" s="38"/>
      <c r="C10" s="38"/>
      <c r="D10" s="38"/>
      <c r="E10" s="38"/>
      <c r="F10" s="38"/>
      <c r="G10" s="38"/>
      <c r="H10" s="23"/>
      <c r="I10" s="23"/>
      <c r="J10" s="23"/>
      <c r="K10" s="42"/>
    </row>
    <row r="11" customHeight="1" spans="1:1">
      <c r="A11" s="39" t="s">
        <v>633</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20"/>
  <sheetViews>
    <sheetView showZeros="0" topLeftCell="A13" workbookViewId="0">
      <selection activeCell="C19" sqref="C19"/>
    </sheetView>
  </sheetViews>
  <sheetFormatPr defaultColWidth="9.14285714285714" defaultRowHeight="14.25" customHeight="1" outlineLevelCol="6"/>
  <cols>
    <col min="1" max="4" width="20" customWidth="1"/>
    <col min="5" max="7" width="21" customWidth="1"/>
  </cols>
  <sheetData>
    <row r="1" ht="13.5" customHeight="1" spans="1:7">
      <c r="A1" s="1"/>
      <c r="B1" s="1"/>
      <c r="C1" s="1"/>
      <c r="D1" s="2"/>
      <c r="E1" s="3"/>
      <c r="F1" s="3"/>
      <c r="G1" s="4" t="s">
        <v>634</v>
      </c>
    </row>
    <row r="2" ht="27.75" customHeight="1" spans="1:7">
      <c r="A2" s="5" t="str">
        <f>"2025"&amp;"年部门项目支出中期规划预算表"</f>
        <v>2025年部门项目支出中期规划预算表</v>
      </c>
      <c r="B2" s="5"/>
      <c r="C2" s="5"/>
      <c r="D2" s="5"/>
      <c r="E2" s="5"/>
      <c r="F2" s="5"/>
      <c r="G2" s="5"/>
    </row>
    <row r="3" ht="13.5" customHeight="1" spans="1:7">
      <c r="A3" s="6" t="str">
        <f>"单位名称："&amp;"梁河县文化和旅游局"</f>
        <v>单位名称：梁河县文化和旅游局</v>
      </c>
      <c r="B3" s="7"/>
      <c r="C3" s="7"/>
      <c r="D3" s="7"/>
      <c r="E3" s="8"/>
      <c r="F3" s="8"/>
      <c r="G3" s="9" t="s">
        <v>27</v>
      </c>
    </row>
    <row r="4" ht="21.75" customHeight="1" spans="1:7">
      <c r="A4" s="10" t="s">
        <v>310</v>
      </c>
      <c r="B4" s="10" t="s">
        <v>309</v>
      </c>
      <c r="C4" s="10" t="s">
        <v>201</v>
      </c>
      <c r="D4" s="11" t="s">
        <v>635</v>
      </c>
      <c r="E4" s="12" t="s">
        <v>34</v>
      </c>
      <c r="F4" s="13"/>
      <c r="G4" s="14"/>
    </row>
    <row r="5" ht="21.75" customHeight="1" spans="1:7">
      <c r="A5" s="15"/>
      <c r="B5" s="15"/>
      <c r="C5" s="15"/>
      <c r="D5" s="16"/>
      <c r="E5" s="11" t="str">
        <f>"2025"&amp;"年"</f>
        <v>2025年</v>
      </c>
      <c r="F5" s="11" t="str">
        <f>"2025"+1&amp;"年"</f>
        <v>2026年</v>
      </c>
      <c r="G5" s="11" t="str">
        <f>"2025"+2&amp;"年"</f>
        <v>2027年</v>
      </c>
    </row>
    <row r="6" ht="40.5" customHeight="1" spans="1:7">
      <c r="A6" s="17"/>
      <c r="B6" s="17"/>
      <c r="C6" s="17"/>
      <c r="D6" s="18"/>
      <c r="E6" s="18" t="s">
        <v>33</v>
      </c>
      <c r="F6" s="18" t="s">
        <v>33</v>
      </c>
      <c r="G6" s="18" t="s">
        <v>33</v>
      </c>
    </row>
    <row r="7" ht="15" customHeight="1" spans="1:7">
      <c r="A7" s="19">
        <v>1</v>
      </c>
      <c r="B7" s="19">
        <v>2</v>
      </c>
      <c r="C7" s="19">
        <v>3</v>
      </c>
      <c r="D7" s="20">
        <v>4</v>
      </c>
      <c r="E7" s="19">
        <v>5</v>
      </c>
      <c r="F7" s="19">
        <v>6</v>
      </c>
      <c r="G7" s="19">
        <v>7</v>
      </c>
    </row>
    <row r="8" ht="52.5" customHeight="1" spans="1:7">
      <c r="A8" s="21" t="s">
        <v>46</v>
      </c>
      <c r="B8" s="22"/>
      <c r="C8" s="22"/>
      <c r="D8" s="22"/>
      <c r="E8" s="23">
        <v>1116750</v>
      </c>
      <c r="F8" s="23"/>
      <c r="G8" s="23"/>
    </row>
    <row r="9" ht="52.5" customHeight="1" spans="1:7">
      <c r="A9" s="24"/>
      <c r="B9" s="22" t="s">
        <v>636</v>
      </c>
      <c r="C9" s="22" t="s">
        <v>342</v>
      </c>
      <c r="D9" s="22" t="s">
        <v>637</v>
      </c>
      <c r="E9" s="23">
        <v>30000</v>
      </c>
      <c r="F9" s="23"/>
      <c r="G9" s="23"/>
    </row>
    <row r="10" ht="52.5" customHeight="1" spans="1:7">
      <c r="A10" s="25"/>
      <c r="B10" s="22" t="s">
        <v>638</v>
      </c>
      <c r="C10" s="22" t="s">
        <v>345</v>
      </c>
      <c r="D10" s="22" t="s">
        <v>637</v>
      </c>
      <c r="E10" s="23">
        <v>60000</v>
      </c>
      <c r="F10" s="23"/>
      <c r="G10" s="23"/>
    </row>
    <row r="11" ht="52.5" customHeight="1" spans="1:7">
      <c r="A11" s="25"/>
      <c r="B11" s="22" t="s">
        <v>638</v>
      </c>
      <c r="C11" s="22" t="s">
        <v>315</v>
      </c>
      <c r="D11" s="22" t="s">
        <v>637</v>
      </c>
      <c r="E11" s="23">
        <v>30000</v>
      </c>
      <c r="F11" s="23"/>
      <c r="G11" s="23"/>
    </row>
    <row r="12" ht="52.5" customHeight="1" spans="1:7">
      <c r="A12" s="25"/>
      <c r="B12" s="22" t="s">
        <v>638</v>
      </c>
      <c r="C12" s="22" t="s">
        <v>338</v>
      </c>
      <c r="D12" s="22" t="s">
        <v>637</v>
      </c>
      <c r="E12" s="23">
        <v>20000</v>
      </c>
      <c r="F12" s="23"/>
      <c r="G12" s="23"/>
    </row>
    <row r="13" ht="52.5" customHeight="1" spans="1:7">
      <c r="A13" s="25"/>
      <c r="B13" s="22" t="s">
        <v>638</v>
      </c>
      <c r="C13" s="22" t="s">
        <v>336</v>
      </c>
      <c r="D13" s="22" t="s">
        <v>637</v>
      </c>
      <c r="E13" s="23">
        <v>20000</v>
      </c>
      <c r="F13" s="23"/>
      <c r="G13" s="23"/>
    </row>
    <row r="14" ht="52.5" customHeight="1" spans="1:7">
      <c r="A14" s="25"/>
      <c r="B14" s="22" t="s">
        <v>638</v>
      </c>
      <c r="C14" s="22" t="s">
        <v>334</v>
      </c>
      <c r="D14" s="22" t="s">
        <v>637</v>
      </c>
      <c r="E14" s="23">
        <v>100000</v>
      </c>
      <c r="F14" s="23"/>
      <c r="G14" s="23"/>
    </row>
    <row r="15" ht="52.5" customHeight="1" spans="1:7">
      <c r="A15" s="25"/>
      <c r="B15" s="22" t="s">
        <v>638</v>
      </c>
      <c r="C15" s="22" t="s">
        <v>330</v>
      </c>
      <c r="D15" s="22" t="s">
        <v>637</v>
      </c>
      <c r="E15" s="23">
        <v>20000</v>
      </c>
      <c r="F15" s="23"/>
      <c r="G15" s="23"/>
    </row>
    <row r="16" ht="52.5" customHeight="1" spans="1:7">
      <c r="A16" s="25"/>
      <c r="B16" s="22" t="s">
        <v>638</v>
      </c>
      <c r="C16" s="22" t="s">
        <v>322</v>
      </c>
      <c r="D16" s="22" t="s">
        <v>637</v>
      </c>
      <c r="E16" s="23">
        <v>384000</v>
      </c>
      <c r="F16" s="23"/>
      <c r="G16" s="23"/>
    </row>
    <row r="17" ht="52.5" customHeight="1" spans="1:7">
      <c r="A17" s="25"/>
      <c r="B17" s="22" t="s">
        <v>638</v>
      </c>
      <c r="C17" s="22" t="s">
        <v>326</v>
      </c>
      <c r="D17" s="22" t="s">
        <v>637</v>
      </c>
      <c r="E17" s="23">
        <v>140000</v>
      </c>
      <c r="F17" s="23"/>
      <c r="G17" s="23"/>
    </row>
    <row r="18" ht="52.5" customHeight="1" spans="1:7">
      <c r="A18" s="25"/>
      <c r="B18" s="22" t="s">
        <v>638</v>
      </c>
      <c r="C18" s="22" t="s">
        <v>320</v>
      </c>
      <c r="D18" s="22" t="s">
        <v>637</v>
      </c>
      <c r="E18" s="23">
        <v>12750</v>
      </c>
      <c r="F18" s="23"/>
      <c r="G18" s="23"/>
    </row>
    <row r="19" ht="52.5" customHeight="1" spans="1:7">
      <c r="A19" s="25"/>
      <c r="B19" s="22" t="s">
        <v>638</v>
      </c>
      <c r="C19" s="22" t="s">
        <v>340</v>
      </c>
      <c r="D19" s="22" t="s">
        <v>637</v>
      </c>
      <c r="E19" s="23">
        <v>300000</v>
      </c>
      <c r="F19" s="23"/>
      <c r="G19" s="23"/>
    </row>
    <row r="20" ht="30" customHeight="1" spans="1:7">
      <c r="A20" s="26" t="s">
        <v>30</v>
      </c>
      <c r="B20" s="27" t="s">
        <v>621</v>
      </c>
      <c r="C20" s="27"/>
      <c r="D20" s="28"/>
      <c r="E20" s="23">
        <v>1116750</v>
      </c>
      <c r="F20" s="23"/>
      <c r="G20" s="23"/>
    </row>
  </sheetData>
  <mergeCells count="11">
    <mergeCell ref="A2:G2"/>
    <mergeCell ref="A3:D3"/>
    <mergeCell ref="E4:G4"/>
    <mergeCell ref="A20:D20"/>
    <mergeCell ref="A4:A6"/>
    <mergeCell ref="B4:B6"/>
    <mergeCell ref="C4:C6"/>
    <mergeCell ref="D4:D6"/>
    <mergeCell ref="E5:E6"/>
    <mergeCell ref="F5:F6"/>
    <mergeCell ref="G5:G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S9"/>
  <sheetViews>
    <sheetView showZeros="0" workbookViewId="0">
      <selection activeCell="A1" sqref="A1"/>
    </sheetView>
  </sheetViews>
  <sheetFormatPr defaultColWidth="9.14285714285714" defaultRowHeight="12" customHeight="1"/>
  <cols>
    <col min="1" max="1" width="7.57142857142857" customWidth="1"/>
    <col min="2" max="2" width="11.1428571428571" customWidth="1"/>
    <col min="3" max="4" width="13.4285714285714" customWidth="1"/>
    <col min="5" max="5" width="13.1428571428571" customWidth="1"/>
    <col min="6" max="6" width="8.42857142857143" customWidth="1"/>
    <col min="7" max="7" width="5.28571428571429" customWidth="1"/>
    <col min="8" max="8" width="8.42857142857143" customWidth="1"/>
    <col min="9" max="12" width="11.8571428571429" customWidth="1"/>
    <col min="13" max="13" width="9.14285714285714" customWidth="1"/>
    <col min="14" max="14" width="11.8571428571429" customWidth="1"/>
    <col min="15" max="15" width="4.42857142857143" customWidth="1"/>
    <col min="16" max="19" width="4.85714285714286" customWidth="1"/>
  </cols>
  <sheetData>
    <row r="1" ht="16.5" customHeight="1" spans="1:17">
      <c r="A1" s="195"/>
      <c r="B1" s="1"/>
      <c r="C1" s="1"/>
      <c r="D1" s="1"/>
      <c r="E1" s="1"/>
      <c r="F1" s="1"/>
      <c r="G1" s="1"/>
      <c r="H1" s="1"/>
      <c r="I1" s="95"/>
      <c r="J1" s="1"/>
      <c r="K1" s="1"/>
      <c r="L1" s="1"/>
      <c r="M1" s="1"/>
      <c r="N1" s="1"/>
      <c r="O1" s="1"/>
      <c r="P1" s="100" t="s">
        <v>26</v>
      </c>
      <c r="Q1" s="100" t="s">
        <v>26</v>
      </c>
    </row>
    <row r="2" ht="36.75" customHeight="1" spans="1:19">
      <c r="A2" s="29" t="str">
        <f>"2025"&amp;"年部门收入预算表"</f>
        <v>2025年部门收入预算表</v>
      </c>
      <c r="B2" s="29"/>
      <c r="C2" s="29"/>
      <c r="D2" s="29"/>
      <c r="E2" s="29"/>
      <c r="F2" s="29"/>
      <c r="G2" s="29"/>
      <c r="H2" s="29"/>
      <c r="I2" s="29"/>
      <c r="J2" s="29"/>
      <c r="K2" s="29"/>
      <c r="L2" s="29"/>
      <c r="M2" s="29"/>
      <c r="N2" s="29"/>
      <c r="O2" s="29"/>
      <c r="P2" s="29"/>
      <c r="Q2" s="29"/>
      <c r="R2" s="29"/>
      <c r="S2" s="29"/>
    </row>
    <row r="3" ht="18" customHeight="1" spans="1:17">
      <c r="A3" s="31" t="str">
        <f>"单位名称："&amp;"梁河县文化和旅游局"</f>
        <v>单位名称：梁河县文化和旅游局</v>
      </c>
      <c r="B3" s="31"/>
      <c r="C3" s="180"/>
      <c r="D3" s="180"/>
      <c r="E3" s="180"/>
      <c r="F3" s="180"/>
      <c r="G3" s="180"/>
      <c r="H3" s="180"/>
      <c r="I3" s="180"/>
      <c r="J3" s="180"/>
      <c r="K3" s="180"/>
      <c r="L3" s="180"/>
      <c r="M3" s="180"/>
      <c r="N3" s="180"/>
      <c r="O3" s="180"/>
      <c r="P3" s="100" t="s">
        <v>27</v>
      </c>
      <c r="Q3" s="100"/>
    </row>
    <row r="4" ht="21" customHeight="1" spans="1:19">
      <c r="A4" s="11" t="s">
        <v>28</v>
      </c>
      <c r="B4" s="11" t="s">
        <v>29</v>
      </c>
      <c r="C4" s="11" t="s">
        <v>30</v>
      </c>
      <c r="D4" s="47" t="s">
        <v>31</v>
      </c>
      <c r="E4" s="48"/>
      <c r="F4" s="48"/>
      <c r="G4" s="48"/>
      <c r="H4" s="48"/>
      <c r="I4" s="13"/>
      <c r="J4" s="48"/>
      <c r="K4" s="48"/>
      <c r="L4" s="48"/>
      <c r="M4" s="48"/>
      <c r="N4" s="49"/>
      <c r="O4" s="47" t="s">
        <v>32</v>
      </c>
      <c r="P4" s="48"/>
      <c r="Q4" s="48"/>
      <c r="R4" s="48"/>
      <c r="S4" s="49"/>
    </row>
    <row r="5" ht="41.25" customHeight="1" spans="1:19">
      <c r="A5" s="16"/>
      <c r="B5" s="16"/>
      <c r="C5" s="16"/>
      <c r="D5" s="16" t="s">
        <v>33</v>
      </c>
      <c r="E5" s="16" t="s">
        <v>34</v>
      </c>
      <c r="F5" s="16" t="s">
        <v>35</v>
      </c>
      <c r="G5" s="16" t="s">
        <v>36</v>
      </c>
      <c r="H5" s="11" t="s">
        <v>37</v>
      </c>
      <c r="I5" s="198" t="s">
        <v>38</v>
      </c>
      <c r="J5" s="198"/>
      <c r="K5" s="198"/>
      <c r="L5" s="198"/>
      <c r="M5" s="198"/>
      <c r="N5" s="198"/>
      <c r="O5" s="11" t="s">
        <v>33</v>
      </c>
      <c r="P5" s="11" t="s">
        <v>34</v>
      </c>
      <c r="Q5" s="11" t="s">
        <v>35</v>
      </c>
      <c r="R5" s="11" t="s">
        <v>36</v>
      </c>
      <c r="S5" s="11" t="s">
        <v>39</v>
      </c>
    </row>
    <row r="6" ht="43.5" customHeight="1" spans="1:19">
      <c r="A6" s="77"/>
      <c r="B6" s="77"/>
      <c r="C6" s="77"/>
      <c r="D6" s="78"/>
      <c r="E6" s="78"/>
      <c r="F6" s="78"/>
      <c r="G6" s="77"/>
      <c r="H6" s="77"/>
      <c r="I6" s="35" t="s">
        <v>33</v>
      </c>
      <c r="J6" s="33" t="s">
        <v>40</v>
      </c>
      <c r="K6" s="33" t="s">
        <v>41</v>
      </c>
      <c r="L6" s="10" t="s">
        <v>42</v>
      </c>
      <c r="M6" s="10" t="s">
        <v>43</v>
      </c>
      <c r="N6" s="10" t="s">
        <v>44</v>
      </c>
      <c r="O6" s="78"/>
      <c r="P6" s="78"/>
      <c r="Q6" s="78"/>
      <c r="R6" s="78"/>
      <c r="S6" s="78"/>
    </row>
    <row r="7" ht="21" customHeight="1" spans="1:19">
      <c r="A7" s="35">
        <v>1</v>
      </c>
      <c r="B7" s="35">
        <v>2</v>
      </c>
      <c r="C7" s="35">
        <v>3</v>
      </c>
      <c r="D7" s="35">
        <v>4</v>
      </c>
      <c r="E7" s="35">
        <v>5</v>
      </c>
      <c r="F7" s="35">
        <v>6</v>
      </c>
      <c r="G7" s="35">
        <v>7</v>
      </c>
      <c r="H7" s="35">
        <v>8</v>
      </c>
      <c r="I7" s="35">
        <v>9</v>
      </c>
      <c r="J7" s="35">
        <v>10</v>
      </c>
      <c r="K7" s="35">
        <v>11</v>
      </c>
      <c r="L7" s="35">
        <v>12</v>
      </c>
      <c r="M7" s="35">
        <v>13</v>
      </c>
      <c r="N7" s="35">
        <v>14</v>
      </c>
      <c r="O7" s="35">
        <v>15</v>
      </c>
      <c r="P7" s="35">
        <v>16</v>
      </c>
      <c r="Q7" s="35">
        <v>17</v>
      </c>
      <c r="R7" s="35">
        <v>18</v>
      </c>
      <c r="S7" s="59">
        <v>19</v>
      </c>
    </row>
    <row r="8" ht="52.5" customHeight="1" spans="1:19">
      <c r="A8" s="196" t="s">
        <v>45</v>
      </c>
      <c r="B8" s="196" t="s">
        <v>46</v>
      </c>
      <c r="C8" s="23">
        <v>7879643.13</v>
      </c>
      <c r="D8" s="23">
        <v>7879643.13</v>
      </c>
      <c r="E8" s="23">
        <v>7879643.13</v>
      </c>
      <c r="F8" s="23"/>
      <c r="G8" s="23"/>
      <c r="H8" s="23"/>
      <c r="I8" s="23"/>
      <c r="J8" s="23"/>
      <c r="K8" s="23"/>
      <c r="L8" s="23"/>
      <c r="M8" s="23"/>
      <c r="N8" s="23"/>
      <c r="O8" s="23"/>
      <c r="P8" s="23"/>
      <c r="Q8" s="23"/>
      <c r="R8" s="23"/>
      <c r="S8" s="23"/>
    </row>
    <row r="9" ht="30" customHeight="1" spans="1:19">
      <c r="A9" s="12" t="s">
        <v>30</v>
      </c>
      <c r="B9" s="197"/>
      <c r="C9" s="186">
        <v>7879643.13</v>
      </c>
      <c r="D9" s="186">
        <v>7879643.13</v>
      </c>
      <c r="E9" s="186">
        <v>7879643.13</v>
      </c>
      <c r="F9" s="186"/>
      <c r="G9" s="186"/>
      <c r="H9" s="186"/>
      <c r="I9" s="186"/>
      <c r="J9" s="186"/>
      <c r="K9" s="186"/>
      <c r="L9" s="186"/>
      <c r="M9" s="186"/>
      <c r="N9" s="186"/>
      <c r="O9" s="186"/>
      <c r="P9" s="186"/>
      <c r="Q9" s="186"/>
      <c r="R9" s="186"/>
      <c r="S9" s="186"/>
    </row>
  </sheetData>
  <mergeCells count="21">
    <mergeCell ref="P1:S1"/>
    <mergeCell ref="A2:S2"/>
    <mergeCell ref="A3:G3"/>
    <mergeCell ref="P3:S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45"/>
  <sheetViews>
    <sheetView showZeros="0" topLeftCell="A4" workbookViewId="0">
      <selection activeCell="B1" sqref="B1:C1"/>
    </sheetView>
  </sheetViews>
  <sheetFormatPr defaultColWidth="8.85714285714286" defaultRowHeight="15" customHeight="1"/>
  <cols>
    <col min="1" max="1" width="13.2857142857143" customWidth="1"/>
    <col min="2" max="2" width="22" customWidth="1"/>
    <col min="3" max="6" width="14.4285714285714" customWidth="1"/>
    <col min="7" max="7" width="9.71428571428571" customWidth="1"/>
    <col min="8" max="8" width="7.85714285714286" customWidth="1"/>
    <col min="9" max="9" width="11.7142857142857" customWidth="1"/>
    <col min="10" max="11" width="12.7142857142857" customWidth="1"/>
    <col min="12" max="12" width="11.4285714285714" customWidth="1"/>
    <col min="13" max="13" width="12.7142857142857" customWidth="1"/>
    <col min="14" max="14" width="12" customWidth="1"/>
    <col min="15" max="15" width="12.7142857142857" customWidth="1"/>
  </cols>
  <sheetData>
    <row r="1" ht="18.75" customHeight="1" spans="1:15">
      <c r="A1" s="188"/>
      <c r="B1" s="188"/>
      <c r="C1" s="188"/>
      <c r="D1" s="188"/>
      <c r="E1" s="188"/>
      <c r="F1" s="188"/>
      <c r="G1" s="188"/>
      <c r="H1" s="188"/>
      <c r="I1" s="188"/>
      <c r="J1" s="188"/>
      <c r="K1" s="188"/>
      <c r="L1" s="188"/>
      <c r="M1" s="188"/>
      <c r="N1" s="102" t="s">
        <v>47</v>
      </c>
      <c r="O1" s="102"/>
    </row>
    <row r="2" ht="36" customHeight="1" spans="1:15">
      <c r="A2" s="189" t="str">
        <f>"2025"&amp;"年部门支出预算表"</f>
        <v>2025年部门支出预算表</v>
      </c>
      <c r="B2" s="189"/>
      <c r="C2" s="189"/>
      <c r="D2" s="189"/>
      <c r="E2" s="189"/>
      <c r="F2" s="189"/>
      <c r="G2" s="189"/>
      <c r="H2" s="189"/>
      <c r="I2" s="189"/>
      <c r="J2" s="189"/>
      <c r="K2" s="189"/>
      <c r="L2" s="189"/>
      <c r="M2" s="189"/>
      <c r="N2" s="189"/>
      <c r="O2" s="189"/>
    </row>
    <row r="3" ht="18.75" customHeight="1" spans="1:15">
      <c r="A3" s="31" t="str">
        <f>"单位名称："&amp;"梁河县文化和旅游局"</f>
        <v>单位名称：梁河县文化和旅游局</v>
      </c>
      <c r="B3" s="31"/>
      <c r="C3" s="31"/>
      <c r="D3" s="31"/>
      <c r="E3" s="31"/>
      <c r="F3" s="31"/>
      <c r="G3" s="188"/>
      <c r="H3" s="188"/>
      <c r="I3" s="188"/>
      <c r="J3" s="188"/>
      <c r="K3" s="188"/>
      <c r="L3" s="188"/>
      <c r="M3" s="188"/>
      <c r="N3" s="102" t="s">
        <v>1</v>
      </c>
      <c r="O3" s="102"/>
    </row>
    <row r="4" ht="31.5" customHeight="1" spans="1:15">
      <c r="A4" s="190" t="s">
        <v>48</v>
      </c>
      <c r="B4" s="190" t="s">
        <v>49</v>
      </c>
      <c r="C4" s="190" t="s">
        <v>30</v>
      </c>
      <c r="D4" s="190" t="s">
        <v>34</v>
      </c>
      <c r="E4" s="190"/>
      <c r="F4" s="190"/>
      <c r="G4" s="190" t="s">
        <v>35</v>
      </c>
      <c r="H4" s="190" t="s">
        <v>36</v>
      </c>
      <c r="I4" s="190" t="s">
        <v>50</v>
      </c>
      <c r="J4" s="190" t="s">
        <v>51</v>
      </c>
      <c r="K4" s="190"/>
      <c r="L4" s="190"/>
      <c r="M4" s="190"/>
      <c r="N4" s="190"/>
      <c r="O4" s="190"/>
    </row>
    <row r="5" ht="37.35" customHeight="1" spans="1:15">
      <c r="A5" s="190"/>
      <c r="B5" s="190"/>
      <c r="C5" s="190"/>
      <c r="D5" s="190" t="s">
        <v>33</v>
      </c>
      <c r="E5" s="190" t="s">
        <v>52</v>
      </c>
      <c r="F5" s="190" t="s">
        <v>53</v>
      </c>
      <c r="G5" s="190"/>
      <c r="H5" s="190"/>
      <c r="I5" s="190"/>
      <c r="J5" s="190" t="s">
        <v>33</v>
      </c>
      <c r="K5" s="190" t="s">
        <v>54</v>
      </c>
      <c r="L5" s="190" t="s">
        <v>55</v>
      </c>
      <c r="M5" s="190" t="s">
        <v>56</v>
      </c>
      <c r="N5" s="190" t="s">
        <v>57</v>
      </c>
      <c r="O5" s="190" t="s">
        <v>58</v>
      </c>
    </row>
    <row r="6" ht="18.75" customHeight="1" spans="1:15">
      <c r="A6" s="191" t="s">
        <v>59</v>
      </c>
      <c r="B6" s="191" t="s">
        <v>60</v>
      </c>
      <c r="C6" s="191" t="s">
        <v>61</v>
      </c>
      <c r="D6" s="191" t="s">
        <v>62</v>
      </c>
      <c r="E6" s="191" t="s">
        <v>63</v>
      </c>
      <c r="F6" s="191" t="s">
        <v>64</v>
      </c>
      <c r="G6" s="191" t="s">
        <v>65</v>
      </c>
      <c r="H6" s="191" t="s">
        <v>66</v>
      </c>
      <c r="I6" s="191" t="s">
        <v>67</v>
      </c>
      <c r="J6" s="191" t="s">
        <v>68</v>
      </c>
      <c r="K6" s="191" t="s">
        <v>69</v>
      </c>
      <c r="L6" s="191" t="s">
        <v>70</v>
      </c>
      <c r="M6" s="191" t="s">
        <v>71</v>
      </c>
      <c r="N6" s="191" t="s">
        <v>72</v>
      </c>
      <c r="O6" s="191" t="s">
        <v>73</v>
      </c>
    </row>
    <row r="7" ht="52.5" customHeight="1" spans="1:15">
      <c r="A7" s="192" t="s">
        <v>74</v>
      </c>
      <c r="B7" s="192" t="s">
        <v>75</v>
      </c>
      <c r="C7" s="158">
        <v>71140</v>
      </c>
      <c r="D7" s="158">
        <v>71140</v>
      </c>
      <c r="E7" s="158">
        <v>71140</v>
      </c>
      <c r="F7" s="158"/>
      <c r="G7" s="158"/>
      <c r="H7" s="158"/>
      <c r="I7" s="158"/>
      <c r="J7" s="158"/>
      <c r="K7" s="158"/>
      <c r="L7" s="158"/>
      <c r="M7" s="158"/>
      <c r="N7" s="158"/>
      <c r="O7" s="158"/>
    </row>
    <row r="8" ht="52.5" customHeight="1" spans="1:15">
      <c r="A8" s="193" t="s">
        <v>76</v>
      </c>
      <c r="B8" s="193" t="s">
        <v>77</v>
      </c>
      <c r="C8" s="158">
        <v>63040</v>
      </c>
      <c r="D8" s="158">
        <v>63040</v>
      </c>
      <c r="E8" s="158">
        <v>63040</v>
      </c>
      <c r="F8" s="158"/>
      <c r="G8" s="158"/>
      <c r="H8" s="158"/>
      <c r="I8" s="158"/>
      <c r="J8" s="158"/>
      <c r="K8" s="158"/>
      <c r="L8" s="158"/>
      <c r="M8" s="158"/>
      <c r="N8" s="158"/>
      <c r="O8" s="158"/>
    </row>
    <row r="9" ht="52.5" customHeight="1" spans="1:15">
      <c r="A9" s="194" t="s">
        <v>78</v>
      </c>
      <c r="B9" s="194" t="s">
        <v>79</v>
      </c>
      <c r="C9" s="158">
        <v>63040</v>
      </c>
      <c r="D9" s="158">
        <v>63040</v>
      </c>
      <c r="E9" s="158">
        <v>63040</v>
      </c>
      <c r="F9" s="158"/>
      <c r="G9" s="158"/>
      <c r="H9" s="158"/>
      <c r="I9" s="158"/>
      <c r="J9" s="158"/>
      <c r="K9" s="158"/>
      <c r="L9" s="158"/>
      <c r="M9" s="158"/>
      <c r="N9" s="158"/>
      <c r="O9" s="158"/>
    </row>
    <row r="10" ht="52.5" customHeight="1" spans="1:15">
      <c r="A10" s="193" t="s">
        <v>80</v>
      </c>
      <c r="B10" s="193" t="s">
        <v>81</v>
      </c>
      <c r="C10" s="158">
        <v>8100</v>
      </c>
      <c r="D10" s="158">
        <v>8100</v>
      </c>
      <c r="E10" s="158">
        <v>8100</v>
      </c>
      <c r="F10" s="158"/>
      <c r="G10" s="158"/>
      <c r="H10" s="158"/>
      <c r="I10" s="158"/>
      <c r="J10" s="158"/>
      <c r="K10" s="158"/>
      <c r="L10" s="158"/>
      <c r="M10" s="158"/>
      <c r="N10" s="158"/>
      <c r="O10" s="158"/>
    </row>
    <row r="11" ht="52.5" customHeight="1" spans="1:15">
      <c r="A11" s="194" t="s">
        <v>82</v>
      </c>
      <c r="B11" s="194" t="s">
        <v>81</v>
      </c>
      <c r="C11" s="158">
        <v>8100</v>
      </c>
      <c r="D11" s="158">
        <v>8100</v>
      </c>
      <c r="E11" s="158">
        <v>8100</v>
      </c>
      <c r="F11" s="158"/>
      <c r="G11" s="158"/>
      <c r="H11" s="158"/>
      <c r="I11" s="158"/>
      <c r="J11" s="158"/>
      <c r="K11" s="158"/>
      <c r="L11" s="158"/>
      <c r="M11" s="158"/>
      <c r="N11" s="158"/>
      <c r="O11" s="158"/>
    </row>
    <row r="12" ht="52.5" customHeight="1" spans="1:15">
      <c r="A12" s="192" t="s">
        <v>83</v>
      </c>
      <c r="B12" s="192" t="s">
        <v>84</v>
      </c>
      <c r="C12" s="158">
        <v>6044868.64</v>
      </c>
      <c r="D12" s="158">
        <v>6044868.64</v>
      </c>
      <c r="E12" s="158">
        <v>4928118.64</v>
      </c>
      <c r="F12" s="158">
        <v>1116750</v>
      </c>
      <c r="G12" s="158"/>
      <c r="H12" s="158"/>
      <c r="I12" s="158"/>
      <c r="J12" s="158"/>
      <c r="K12" s="158"/>
      <c r="L12" s="158"/>
      <c r="M12" s="158"/>
      <c r="N12" s="158"/>
      <c r="O12" s="158"/>
    </row>
    <row r="13" ht="52.5" customHeight="1" spans="1:15">
      <c r="A13" s="193" t="s">
        <v>85</v>
      </c>
      <c r="B13" s="193" t="s">
        <v>86</v>
      </c>
      <c r="C13" s="158">
        <v>3924520.92</v>
      </c>
      <c r="D13" s="158">
        <v>3924520.92</v>
      </c>
      <c r="E13" s="158">
        <v>3267770.92</v>
      </c>
      <c r="F13" s="158">
        <v>656750</v>
      </c>
      <c r="G13" s="158"/>
      <c r="H13" s="158"/>
      <c r="I13" s="158"/>
      <c r="J13" s="158"/>
      <c r="K13" s="158"/>
      <c r="L13" s="158"/>
      <c r="M13" s="158"/>
      <c r="N13" s="158"/>
      <c r="O13" s="158"/>
    </row>
    <row r="14" ht="52.5" customHeight="1" spans="1:15">
      <c r="A14" s="194" t="s">
        <v>87</v>
      </c>
      <c r="B14" s="194" t="s">
        <v>88</v>
      </c>
      <c r="C14" s="158">
        <v>1398620.32</v>
      </c>
      <c r="D14" s="158">
        <v>1398620.32</v>
      </c>
      <c r="E14" s="158">
        <v>1398620.32</v>
      </c>
      <c r="F14" s="158"/>
      <c r="G14" s="158"/>
      <c r="H14" s="158"/>
      <c r="I14" s="158"/>
      <c r="J14" s="158"/>
      <c r="K14" s="158"/>
      <c r="L14" s="158"/>
      <c r="M14" s="158"/>
      <c r="N14" s="158"/>
      <c r="O14" s="158"/>
    </row>
    <row r="15" ht="52.5" customHeight="1" spans="1:15">
      <c r="A15" s="194" t="s">
        <v>89</v>
      </c>
      <c r="B15" s="194" t="s">
        <v>90</v>
      </c>
      <c r="C15" s="158">
        <v>804281.36</v>
      </c>
      <c r="D15" s="158">
        <v>804281.36</v>
      </c>
      <c r="E15" s="158">
        <v>784281.36</v>
      </c>
      <c r="F15" s="158">
        <v>20000</v>
      </c>
      <c r="G15" s="158"/>
      <c r="H15" s="158"/>
      <c r="I15" s="158"/>
      <c r="J15" s="158"/>
      <c r="K15" s="158"/>
      <c r="L15" s="158"/>
      <c r="M15" s="158"/>
      <c r="N15" s="158"/>
      <c r="O15" s="158"/>
    </row>
    <row r="16" ht="52.5" customHeight="1" spans="1:15">
      <c r="A16" s="194" t="s">
        <v>91</v>
      </c>
      <c r="B16" s="194" t="s">
        <v>92</v>
      </c>
      <c r="C16" s="158">
        <v>1488869.24</v>
      </c>
      <c r="D16" s="158">
        <v>1488869.24</v>
      </c>
      <c r="E16" s="158">
        <v>1084869.24</v>
      </c>
      <c r="F16" s="158">
        <v>404000</v>
      </c>
      <c r="G16" s="158"/>
      <c r="H16" s="158"/>
      <c r="I16" s="158"/>
      <c r="J16" s="158"/>
      <c r="K16" s="158"/>
      <c r="L16" s="158"/>
      <c r="M16" s="158"/>
      <c r="N16" s="158"/>
      <c r="O16" s="158"/>
    </row>
    <row r="17" ht="52.5" customHeight="1" spans="1:15">
      <c r="A17" s="194" t="s">
        <v>93</v>
      </c>
      <c r="B17" s="194" t="s">
        <v>94</v>
      </c>
      <c r="C17" s="158">
        <v>90000</v>
      </c>
      <c r="D17" s="158">
        <v>90000</v>
      </c>
      <c r="E17" s="158"/>
      <c r="F17" s="158">
        <v>90000</v>
      </c>
      <c r="G17" s="158"/>
      <c r="H17" s="158"/>
      <c r="I17" s="158"/>
      <c r="J17" s="158"/>
      <c r="K17" s="158"/>
      <c r="L17" s="158"/>
      <c r="M17" s="158"/>
      <c r="N17" s="158"/>
      <c r="O17" s="158"/>
    </row>
    <row r="18" ht="52.5" customHeight="1" spans="1:15">
      <c r="A18" s="194" t="s">
        <v>95</v>
      </c>
      <c r="B18" s="194" t="s">
        <v>96</v>
      </c>
      <c r="C18" s="158">
        <v>30000</v>
      </c>
      <c r="D18" s="158">
        <v>30000</v>
      </c>
      <c r="E18" s="158"/>
      <c r="F18" s="158">
        <v>30000</v>
      </c>
      <c r="G18" s="158"/>
      <c r="H18" s="158"/>
      <c r="I18" s="158"/>
      <c r="J18" s="158"/>
      <c r="K18" s="158"/>
      <c r="L18" s="158"/>
      <c r="M18" s="158"/>
      <c r="N18" s="158"/>
      <c r="O18" s="158"/>
    </row>
    <row r="19" ht="52.5" customHeight="1" spans="1:15">
      <c r="A19" s="194" t="s">
        <v>97</v>
      </c>
      <c r="B19" s="194" t="s">
        <v>98</v>
      </c>
      <c r="C19" s="158">
        <v>100000</v>
      </c>
      <c r="D19" s="158">
        <v>100000</v>
      </c>
      <c r="E19" s="158"/>
      <c r="F19" s="158">
        <v>100000</v>
      </c>
      <c r="G19" s="158"/>
      <c r="H19" s="158"/>
      <c r="I19" s="158"/>
      <c r="J19" s="158"/>
      <c r="K19" s="158"/>
      <c r="L19" s="158"/>
      <c r="M19" s="158"/>
      <c r="N19" s="158"/>
      <c r="O19" s="158"/>
    </row>
    <row r="20" ht="52.5" customHeight="1" spans="1:15">
      <c r="A20" s="194" t="s">
        <v>99</v>
      </c>
      <c r="B20" s="194" t="s">
        <v>100</v>
      </c>
      <c r="C20" s="158">
        <v>12750</v>
      </c>
      <c r="D20" s="158">
        <v>12750</v>
      </c>
      <c r="E20" s="158"/>
      <c r="F20" s="158">
        <v>12750</v>
      </c>
      <c r="G20" s="158"/>
      <c r="H20" s="158"/>
      <c r="I20" s="158"/>
      <c r="J20" s="158"/>
      <c r="K20" s="158"/>
      <c r="L20" s="158"/>
      <c r="M20" s="158"/>
      <c r="N20" s="158"/>
      <c r="O20" s="158"/>
    </row>
    <row r="21" ht="52.5" customHeight="1" spans="1:15">
      <c r="A21" s="193" t="s">
        <v>101</v>
      </c>
      <c r="B21" s="193" t="s">
        <v>102</v>
      </c>
      <c r="C21" s="158">
        <v>2120347.72</v>
      </c>
      <c r="D21" s="158">
        <v>2120347.72</v>
      </c>
      <c r="E21" s="158">
        <v>1660347.72</v>
      </c>
      <c r="F21" s="158">
        <v>460000</v>
      </c>
      <c r="G21" s="158"/>
      <c r="H21" s="158"/>
      <c r="I21" s="158"/>
      <c r="J21" s="158"/>
      <c r="K21" s="158"/>
      <c r="L21" s="158"/>
      <c r="M21" s="158"/>
      <c r="N21" s="158"/>
      <c r="O21" s="158"/>
    </row>
    <row r="22" ht="52.5" customHeight="1" spans="1:15">
      <c r="A22" s="194" t="s">
        <v>103</v>
      </c>
      <c r="B22" s="194" t="s">
        <v>104</v>
      </c>
      <c r="C22" s="158">
        <v>2120347.72</v>
      </c>
      <c r="D22" s="158">
        <v>2120347.72</v>
      </c>
      <c r="E22" s="158">
        <v>1660347.72</v>
      </c>
      <c r="F22" s="158">
        <v>460000</v>
      </c>
      <c r="G22" s="158"/>
      <c r="H22" s="158"/>
      <c r="I22" s="158"/>
      <c r="J22" s="158"/>
      <c r="K22" s="158"/>
      <c r="L22" s="158"/>
      <c r="M22" s="158"/>
      <c r="N22" s="158"/>
      <c r="O22" s="158"/>
    </row>
    <row r="23" ht="52.5" customHeight="1" spans="1:15">
      <c r="A23" s="193" t="s">
        <v>105</v>
      </c>
      <c r="B23" s="193" t="s">
        <v>106</v>
      </c>
      <c r="C23" s="158"/>
      <c r="D23" s="158"/>
      <c r="E23" s="158"/>
      <c r="F23" s="158"/>
      <c r="G23" s="158"/>
      <c r="H23" s="158"/>
      <c r="I23" s="158"/>
      <c r="J23" s="158"/>
      <c r="K23" s="158"/>
      <c r="L23" s="158"/>
      <c r="M23" s="158"/>
      <c r="N23" s="158"/>
      <c r="O23" s="158"/>
    </row>
    <row r="24" ht="52.5" customHeight="1" spans="1:15">
      <c r="A24" s="194" t="s">
        <v>107</v>
      </c>
      <c r="B24" s="194" t="s">
        <v>106</v>
      </c>
      <c r="C24" s="158"/>
      <c r="D24" s="158"/>
      <c r="E24" s="158"/>
      <c r="F24" s="158"/>
      <c r="G24" s="158"/>
      <c r="H24" s="158"/>
      <c r="I24" s="158"/>
      <c r="J24" s="158"/>
      <c r="K24" s="158"/>
      <c r="L24" s="158"/>
      <c r="M24" s="158"/>
      <c r="N24" s="158"/>
      <c r="O24" s="158"/>
    </row>
    <row r="25" ht="52.5" customHeight="1" spans="1:15">
      <c r="A25" s="192" t="s">
        <v>108</v>
      </c>
      <c r="B25" s="192" t="s">
        <v>109</v>
      </c>
      <c r="C25" s="158">
        <v>879649.76</v>
      </c>
      <c r="D25" s="158">
        <v>879649.76</v>
      </c>
      <c r="E25" s="158">
        <v>879649.76</v>
      </c>
      <c r="F25" s="158"/>
      <c r="G25" s="158"/>
      <c r="H25" s="158"/>
      <c r="I25" s="158"/>
      <c r="J25" s="158"/>
      <c r="K25" s="158"/>
      <c r="L25" s="158"/>
      <c r="M25" s="158"/>
      <c r="N25" s="158"/>
      <c r="O25" s="158"/>
    </row>
    <row r="26" ht="52.5" customHeight="1" spans="1:15">
      <c r="A26" s="193" t="s">
        <v>110</v>
      </c>
      <c r="B26" s="193" t="s">
        <v>111</v>
      </c>
      <c r="C26" s="158">
        <v>9793.44</v>
      </c>
      <c r="D26" s="158">
        <v>9793.44</v>
      </c>
      <c r="E26" s="158">
        <v>9793.44</v>
      </c>
      <c r="F26" s="158"/>
      <c r="G26" s="158"/>
      <c r="H26" s="158"/>
      <c r="I26" s="158"/>
      <c r="J26" s="158"/>
      <c r="K26" s="158"/>
      <c r="L26" s="158"/>
      <c r="M26" s="158"/>
      <c r="N26" s="158"/>
      <c r="O26" s="158"/>
    </row>
    <row r="27" ht="52.5" customHeight="1" spans="1:15">
      <c r="A27" s="194" t="s">
        <v>112</v>
      </c>
      <c r="B27" s="194" t="s">
        <v>113</v>
      </c>
      <c r="C27" s="158">
        <v>9793.44</v>
      </c>
      <c r="D27" s="158">
        <v>9793.44</v>
      </c>
      <c r="E27" s="158">
        <v>9793.44</v>
      </c>
      <c r="F27" s="158"/>
      <c r="G27" s="158"/>
      <c r="H27" s="158"/>
      <c r="I27" s="158"/>
      <c r="J27" s="158"/>
      <c r="K27" s="158"/>
      <c r="L27" s="158"/>
      <c r="M27" s="158"/>
      <c r="N27" s="158"/>
      <c r="O27" s="158"/>
    </row>
    <row r="28" ht="52.5" customHeight="1" spans="1:15">
      <c r="A28" s="193" t="s">
        <v>114</v>
      </c>
      <c r="B28" s="193" t="s">
        <v>115</v>
      </c>
      <c r="C28" s="158">
        <v>785860.88</v>
      </c>
      <c r="D28" s="158">
        <v>785860.88</v>
      </c>
      <c r="E28" s="158">
        <v>785860.88</v>
      </c>
      <c r="F28" s="158"/>
      <c r="G28" s="158"/>
      <c r="H28" s="158"/>
      <c r="I28" s="158"/>
      <c r="J28" s="158"/>
      <c r="K28" s="158"/>
      <c r="L28" s="158"/>
      <c r="M28" s="158"/>
      <c r="N28" s="158"/>
      <c r="O28" s="158"/>
    </row>
    <row r="29" ht="52.5" customHeight="1" spans="1:15">
      <c r="A29" s="194" t="s">
        <v>116</v>
      </c>
      <c r="B29" s="194" t="s">
        <v>117</v>
      </c>
      <c r="C29" s="158">
        <v>6600</v>
      </c>
      <c r="D29" s="158">
        <v>6600</v>
      </c>
      <c r="E29" s="158">
        <v>6600</v>
      </c>
      <c r="F29" s="158"/>
      <c r="G29" s="158"/>
      <c r="H29" s="158"/>
      <c r="I29" s="158"/>
      <c r="J29" s="158"/>
      <c r="K29" s="158"/>
      <c r="L29" s="158"/>
      <c r="M29" s="158"/>
      <c r="N29" s="158"/>
      <c r="O29" s="158"/>
    </row>
    <row r="30" ht="52.5" customHeight="1" spans="1:15">
      <c r="A30" s="194" t="s">
        <v>118</v>
      </c>
      <c r="B30" s="194" t="s">
        <v>119</v>
      </c>
      <c r="C30" s="158">
        <v>7800</v>
      </c>
      <c r="D30" s="158">
        <v>7800</v>
      </c>
      <c r="E30" s="158">
        <v>7800</v>
      </c>
      <c r="F30" s="158"/>
      <c r="G30" s="158"/>
      <c r="H30" s="158"/>
      <c r="I30" s="158"/>
      <c r="J30" s="158"/>
      <c r="K30" s="158"/>
      <c r="L30" s="158"/>
      <c r="M30" s="158"/>
      <c r="N30" s="158"/>
      <c r="O30" s="158"/>
    </row>
    <row r="31" ht="52.5" customHeight="1" spans="1:15">
      <c r="A31" s="194" t="s">
        <v>120</v>
      </c>
      <c r="B31" s="194" t="s">
        <v>121</v>
      </c>
      <c r="C31" s="158">
        <v>690933.12</v>
      </c>
      <c r="D31" s="158">
        <v>690933.12</v>
      </c>
      <c r="E31" s="158">
        <v>690933.12</v>
      </c>
      <c r="F31" s="158"/>
      <c r="G31" s="158"/>
      <c r="H31" s="158"/>
      <c r="I31" s="158"/>
      <c r="J31" s="158"/>
      <c r="K31" s="158"/>
      <c r="L31" s="158"/>
      <c r="M31" s="158"/>
      <c r="N31" s="158"/>
      <c r="O31" s="158"/>
    </row>
    <row r="32" ht="52.5" customHeight="1" spans="1:15">
      <c r="A32" s="194" t="s">
        <v>122</v>
      </c>
      <c r="B32" s="194" t="s">
        <v>123</v>
      </c>
      <c r="C32" s="158">
        <v>80527.76</v>
      </c>
      <c r="D32" s="158">
        <v>80527.76</v>
      </c>
      <c r="E32" s="158">
        <v>80527.76</v>
      </c>
      <c r="F32" s="158"/>
      <c r="G32" s="158"/>
      <c r="H32" s="158"/>
      <c r="I32" s="158"/>
      <c r="J32" s="158"/>
      <c r="K32" s="158"/>
      <c r="L32" s="158"/>
      <c r="M32" s="158"/>
      <c r="N32" s="158"/>
      <c r="O32" s="158"/>
    </row>
    <row r="33" ht="52.5" customHeight="1" spans="1:15">
      <c r="A33" s="193" t="s">
        <v>124</v>
      </c>
      <c r="B33" s="193" t="s">
        <v>125</v>
      </c>
      <c r="C33" s="158">
        <v>60744</v>
      </c>
      <c r="D33" s="158">
        <v>60744</v>
      </c>
      <c r="E33" s="158">
        <v>60744</v>
      </c>
      <c r="F33" s="158"/>
      <c r="G33" s="158"/>
      <c r="H33" s="158"/>
      <c r="I33" s="158"/>
      <c r="J33" s="158"/>
      <c r="K33" s="158"/>
      <c r="L33" s="158"/>
      <c r="M33" s="158"/>
      <c r="N33" s="158"/>
      <c r="O33" s="158"/>
    </row>
    <row r="34" ht="52.5" customHeight="1" spans="1:15">
      <c r="A34" s="194" t="s">
        <v>126</v>
      </c>
      <c r="B34" s="194" t="s">
        <v>127</v>
      </c>
      <c r="C34" s="158">
        <v>60744</v>
      </c>
      <c r="D34" s="158">
        <v>60744</v>
      </c>
      <c r="E34" s="158">
        <v>60744</v>
      </c>
      <c r="F34" s="158"/>
      <c r="G34" s="158"/>
      <c r="H34" s="158"/>
      <c r="I34" s="158"/>
      <c r="J34" s="158"/>
      <c r="K34" s="158"/>
      <c r="L34" s="158"/>
      <c r="M34" s="158"/>
      <c r="N34" s="158"/>
      <c r="O34" s="158"/>
    </row>
    <row r="35" ht="52.5" customHeight="1" spans="1:15">
      <c r="A35" s="193" t="s">
        <v>128</v>
      </c>
      <c r="B35" s="193" t="s">
        <v>129</v>
      </c>
      <c r="C35" s="158">
        <v>23251.44</v>
      </c>
      <c r="D35" s="158">
        <v>23251.44</v>
      </c>
      <c r="E35" s="158">
        <v>23251.44</v>
      </c>
      <c r="F35" s="158"/>
      <c r="G35" s="158"/>
      <c r="H35" s="158"/>
      <c r="I35" s="158"/>
      <c r="J35" s="158"/>
      <c r="K35" s="158"/>
      <c r="L35" s="158"/>
      <c r="M35" s="158"/>
      <c r="N35" s="158"/>
      <c r="O35" s="158"/>
    </row>
    <row r="36" ht="52.5" customHeight="1" spans="1:15">
      <c r="A36" s="194" t="s">
        <v>130</v>
      </c>
      <c r="B36" s="194" t="s">
        <v>129</v>
      </c>
      <c r="C36" s="158">
        <v>23251.44</v>
      </c>
      <c r="D36" s="158">
        <v>23251.44</v>
      </c>
      <c r="E36" s="158">
        <v>23251.44</v>
      </c>
      <c r="F36" s="158"/>
      <c r="G36" s="158"/>
      <c r="H36" s="158"/>
      <c r="I36" s="158"/>
      <c r="J36" s="158"/>
      <c r="K36" s="158"/>
      <c r="L36" s="158"/>
      <c r="M36" s="158"/>
      <c r="N36" s="158"/>
      <c r="O36" s="158"/>
    </row>
    <row r="37" ht="52.5" customHeight="1" spans="1:15">
      <c r="A37" s="192" t="s">
        <v>131</v>
      </c>
      <c r="B37" s="192" t="s">
        <v>132</v>
      </c>
      <c r="C37" s="158">
        <v>365784.89</v>
      </c>
      <c r="D37" s="158">
        <v>365784.89</v>
      </c>
      <c r="E37" s="158">
        <v>365784.89</v>
      </c>
      <c r="F37" s="158"/>
      <c r="G37" s="158"/>
      <c r="H37" s="158"/>
      <c r="I37" s="158"/>
      <c r="J37" s="158"/>
      <c r="K37" s="158"/>
      <c r="L37" s="158"/>
      <c r="M37" s="158"/>
      <c r="N37" s="158"/>
      <c r="O37" s="158"/>
    </row>
    <row r="38" ht="52.5" customHeight="1" spans="1:15">
      <c r="A38" s="193" t="s">
        <v>133</v>
      </c>
      <c r="B38" s="193" t="s">
        <v>134</v>
      </c>
      <c r="C38" s="158">
        <v>365784.89</v>
      </c>
      <c r="D38" s="158">
        <v>365784.89</v>
      </c>
      <c r="E38" s="158">
        <v>365784.89</v>
      </c>
      <c r="F38" s="158"/>
      <c r="G38" s="158"/>
      <c r="H38" s="158"/>
      <c r="I38" s="158"/>
      <c r="J38" s="158"/>
      <c r="K38" s="158"/>
      <c r="L38" s="158"/>
      <c r="M38" s="158"/>
      <c r="N38" s="158"/>
      <c r="O38" s="158"/>
    </row>
    <row r="39" ht="52.5" customHeight="1" spans="1:15">
      <c r="A39" s="194" t="s">
        <v>135</v>
      </c>
      <c r="B39" s="194" t="s">
        <v>136</v>
      </c>
      <c r="C39" s="158">
        <v>81173.7</v>
      </c>
      <c r="D39" s="158">
        <v>81173.7</v>
      </c>
      <c r="E39" s="158">
        <v>81173.7</v>
      </c>
      <c r="F39" s="158"/>
      <c r="G39" s="158"/>
      <c r="H39" s="158"/>
      <c r="I39" s="158"/>
      <c r="J39" s="158"/>
      <c r="K39" s="158"/>
      <c r="L39" s="158"/>
      <c r="M39" s="158"/>
      <c r="N39" s="158"/>
      <c r="O39" s="158"/>
    </row>
    <row r="40" ht="52.5" customHeight="1" spans="1:15">
      <c r="A40" s="194" t="s">
        <v>137</v>
      </c>
      <c r="B40" s="194" t="s">
        <v>138</v>
      </c>
      <c r="C40" s="158">
        <v>242701.2</v>
      </c>
      <c r="D40" s="158">
        <v>242701.2</v>
      </c>
      <c r="E40" s="158">
        <v>242701.2</v>
      </c>
      <c r="F40" s="158"/>
      <c r="G40" s="158"/>
      <c r="H40" s="158"/>
      <c r="I40" s="158"/>
      <c r="J40" s="158"/>
      <c r="K40" s="158"/>
      <c r="L40" s="158"/>
      <c r="M40" s="158"/>
      <c r="N40" s="158"/>
      <c r="O40" s="158"/>
    </row>
    <row r="41" ht="52.5" customHeight="1" spans="1:15">
      <c r="A41" s="194" t="s">
        <v>139</v>
      </c>
      <c r="B41" s="194" t="s">
        <v>140</v>
      </c>
      <c r="C41" s="158">
        <v>41909.99</v>
      </c>
      <c r="D41" s="158">
        <v>41909.99</v>
      </c>
      <c r="E41" s="158">
        <v>41909.99</v>
      </c>
      <c r="F41" s="158"/>
      <c r="G41" s="158"/>
      <c r="H41" s="158"/>
      <c r="I41" s="158"/>
      <c r="J41" s="158"/>
      <c r="K41" s="158"/>
      <c r="L41" s="158"/>
      <c r="M41" s="158"/>
      <c r="N41" s="158"/>
      <c r="O41" s="158"/>
    </row>
    <row r="42" ht="52.5" customHeight="1" spans="1:15">
      <c r="A42" s="192" t="s">
        <v>141</v>
      </c>
      <c r="B42" s="192" t="s">
        <v>142</v>
      </c>
      <c r="C42" s="158">
        <v>518199.84</v>
      </c>
      <c r="D42" s="158">
        <v>518199.84</v>
      </c>
      <c r="E42" s="158">
        <v>518199.84</v>
      </c>
      <c r="F42" s="158"/>
      <c r="G42" s="158"/>
      <c r="H42" s="158"/>
      <c r="I42" s="158"/>
      <c r="J42" s="158"/>
      <c r="K42" s="158"/>
      <c r="L42" s="158"/>
      <c r="M42" s="158"/>
      <c r="N42" s="158"/>
      <c r="O42" s="158"/>
    </row>
    <row r="43" ht="52.5" customHeight="1" spans="1:15">
      <c r="A43" s="193" t="s">
        <v>143</v>
      </c>
      <c r="B43" s="193" t="s">
        <v>144</v>
      </c>
      <c r="C43" s="158">
        <v>518199.84</v>
      </c>
      <c r="D43" s="158">
        <v>518199.84</v>
      </c>
      <c r="E43" s="158">
        <v>518199.84</v>
      </c>
      <c r="F43" s="158"/>
      <c r="G43" s="158"/>
      <c r="H43" s="158"/>
      <c r="I43" s="158"/>
      <c r="J43" s="158"/>
      <c r="K43" s="158"/>
      <c r="L43" s="158"/>
      <c r="M43" s="158"/>
      <c r="N43" s="158"/>
      <c r="O43" s="158"/>
    </row>
    <row r="44" ht="52.5" customHeight="1" spans="1:15">
      <c r="A44" s="194" t="s">
        <v>145</v>
      </c>
      <c r="B44" s="194" t="s">
        <v>146</v>
      </c>
      <c r="C44" s="158">
        <v>518199.84</v>
      </c>
      <c r="D44" s="158">
        <v>518199.84</v>
      </c>
      <c r="E44" s="158">
        <v>518199.84</v>
      </c>
      <c r="F44" s="158"/>
      <c r="G44" s="158"/>
      <c r="H44" s="158"/>
      <c r="I44" s="158"/>
      <c r="J44" s="158"/>
      <c r="K44" s="158"/>
      <c r="L44" s="158"/>
      <c r="M44" s="158"/>
      <c r="N44" s="158"/>
      <c r="O44" s="158"/>
    </row>
    <row r="45" ht="30" customHeight="1" spans="1:15">
      <c r="A45" s="191" t="s">
        <v>30</v>
      </c>
      <c r="B45" s="191"/>
      <c r="C45" s="158">
        <v>7879643.13</v>
      </c>
      <c r="D45" s="158">
        <v>7879643.13</v>
      </c>
      <c r="E45" s="158">
        <v>6762893.13</v>
      </c>
      <c r="F45" s="158">
        <v>1116750</v>
      </c>
      <c r="G45" s="158"/>
      <c r="H45" s="158"/>
      <c r="I45" s="158"/>
      <c r="J45" s="158"/>
      <c r="K45" s="158"/>
      <c r="L45" s="158"/>
      <c r="M45" s="158"/>
      <c r="N45" s="158"/>
      <c r="O45" s="158"/>
    </row>
  </sheetData>
  <mergeCells count="13">
    <mergeCell ref="N1:O1"/>
    <mergeCell ref="A2:O2"/>
    <mergeCell ref="A3:F3"/>
    <mergeCell ref="N3:O3"/>
    <mergeCell ref="D4:F4"/>
    <mergeCell ref="J4:O4"/>
    <mergeCell ref="A45:B45"/>
    <mergeCell ref="A4:A5"/>
    <mergeCell ref="B4:B5"/>
    <mergeCell ref="C4:C5"/>
    <mergeCell ref="G4:G5"/>
    <mergeCell ref="H4:H5"/>
    <mergeCell ref="I4:I5"/>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workbookViewId="0">
      <selection activeCell="A1" sqref="A1"/>
    </sheetView>
  </sheetViews>
  <sheetFormatPr defaultColWidth="9.14285714285714" defaultRowHeight="14.25" customHeight="1" outlineLevelCol="3"/>
  <cols>
    <col min="1" max="1" width="32.7142857142857" customWidth="1"/>
    <col min="2" max="2" width="23.8571428571429" customWidth="1"/>
    <col min="3" max="3" width="35.4285714285714" customWidth="1"/>
    <col min="4" max="4" width="36.4285714285714" customWidth="1"/>
  </cols>
  <sheetData>
    <row r="1" ht="17.25" customHeight="1" spans="1:4">
      <c r="A1" s="180"/>
      <c r="B1" s="180"/>
      <c r="C1" s="180"/>
      <c r="D1" s="100" t="s">
        <v>147</v>
      </c>
    </row>
    <row r="2" ht="30.75" customHeight="1" spans="1:4">
      <c r="A2" s="181" t="str">
        <f>"2025"&amp;"年财政拨款收支预算总表"</f>
        <v>2025年财政拨款收支预算总表</v>
      </c>
      <c r="B2" s="181"/>
      <c r="C2" s="181"/>
      <c r="D2" s="181"/>
    </row>
    <row r="3" ht="18.75" customHeight="1" spans="1:4">
      <c r="A3" s="31" t="str">
        <f>"单位名称："&amp;"梁河县文化和旅游局"</f>
        <v>单位名称：梁河县文化和旅游局</v>
      </c>
      <c r="B3" s="182"/>
      <c r="C3" s="182"/>
      <c r="D3" s="101" t="s">
        <v>1</v>
      </c>
    </row>
    <row r="4" ht="19.5" customHeight="1" spans="1:4">
      <c r="A4" s="12" t="s">
        <v>148</v>
      </c>
      <c r="B4" s="14"/>
      <c r="C4" s="12" t="s">
        <v>149</v>
      </c>
      <c r="D4" s="14"/>
    </row>
    <row r="5" ht="21.75" customHeight="1" spans="1:4">
      <c r="A5" s="73" t="s">
        <v>150</v>
      </c>
      <c r="B5" s="11" t="s">
        <v>5</v>
      </c>
      <c r="C5" s="73" t="s">
        <v>151</v>
      </c>
      <c r="D5" s="11" t="s">
        <v>5</v>
      </c>
    </row>
    <row r="6" ht="17.25" customHeight="1" spans="1:4">
      <c r="A6" s="77"/>
      <c r="B6" s="18"/>
      <c r="C6" s="77"/>
      <c r="D6" s="18"/>
    </row>
    <row r="7" ht="19.5" customHeight="1" spans="1:4">
      <c r="A7" s="96" t="s">
        <v>152</v>
      </c>
      <c r="B7" s="23">
        <v>7879643.13</v>
      </c>
      <c r="C7" s="96" t="s">
        <v>153</v>
      </c>
      <c r="D7" s="23">
        <v>7879643.13</v>
      </c>
    </row>
    <row r="8" ht="19.5" customHeight="1" spans="1:4">
      <c r="A8" s="96" t="s">
        <v>154</v>
      </c>
      <c r="B8" s="23">
        <v>7879643.13</v>
      </c>
      <c r="C8" s="183" t="s">
        <v>155</v>
      </c>
      <c r="D8" s="23">
        <v>71140</v>
      </c>
    </row>
    <row r="9" ht="19.5" customHeight="1" spans="1:4">
      <c r="A9" s="184" t="s">
        <v>156</v>
      </c>
      <c r="B9" s="23"/>
      <c r="C9" s="183" t="s">
        <v>157</v>
      </c>
      <c r="D9" s="23"/>
    </row>
    <row r="10" ht="19.5" customHeight="1" spans="1:4">
      <c r="A10" s="184" t="s">
        <v>158</v>
      </c>
      <c r="B10" s="23"/>
      <c r="C10" s="183" t="s">
        <v>159</v>
      </c>
      <c r="D10" s="23"/>
    </row>
    <row r="11" ht="19.5" customHeight="1" spans="1:4">
      <c r="A11" s="184" t="s">
        <v>160</v>
      </c>
      <c r="B11" s="23"/>
      <c r="C11" s="183" t="s">
        <v>161</v>
      </c>
      <c r="D11" s="23"/>
    </row>
    <row r="12" ht="19.5" customHeight="1" spans="1:4">
      <c r="A12" s="184" t="s">
        <v>154</v>
      </c>
      <c r="B12" s="23"/>
      <c r="C12" s="183" t="s">
        <v>162</v>
      </c>
      <c r="D12" s="23"/>
    </row>
    <row r="13" ht="19.5" customHeight="1" spans="1:4">
      <c r="A13" s="184" t="s">
        <v>156</v>
      </c>
      <c r="B13" s="23"/>
      <c r="C13" s="183" t="s">
        <v>163</v>
      </c>
      <c r="D13" s="23"/>
    </row>
    <row r="14" ht="19.5" customHeight="1" spans="1:4">
      <c r="A14" s="184" t="s">
        <v>158</v>
      </c>
      <c r="B14" s="23"/>
      <c r="C14" s="183" t="s">
        <v>164</v>
      </c>
      <c r="D14" s="23">
        <v>6044868.64</v>
      </c>
    </row>
    <row r="15" ht="19.5" customHeight="1" spans="1:4">
      <c r="A15" s="185"/>
      <c r="B15" s="23"/>
      <c r="C15" s="183" t="s">
        <v>165</v>
      </c>
      <c r="D15" s="23">
        <v>879649.76</v>
      </c>
    </row>
    <row r="16" ht="19.5" customHeight="1" spans="1:4">
      <c r="A16" s="185"/>
      <c r="B16" s="23"/>
      <c r="C16" s="183" t="s">
        <v>166</v>
      </c>
      <c r="D16" s="23">
        <v>365784.89</v>
      </c>
    </row>
    <row r="17" ht="19.5" customHeight="1" spans="1:4">
      <c r="A17" s="185"/>
      <c r="B17" s="23"/>
      <c r="C17" s="183" t="s">
        <v>167</v>
      </c>
      <c r="D17" s="23"/>
    </row>
    <row r="18" ht="19.5" customHeight="1" spans="1:4">
      <c r="A18" s="185"/>
      <c r="B18" s="23"/>
      <c r="C18" s="183" t="s">
        <v>168</v>
      </c>
      <c r="D18" s="23"/>
    </row>
    <row r="19" ht="19.5" customHeight="1" spans="1:4">
      <c r="A19" s="185"/>
      <c r="B19" s="23"/>
      <c r="C19" s="183" t="s">
        <v>169</v>
      </c>
      <c r="D19" s="23"/>
    </row>
    <row r="20" ht="19.5" customHeight="1" spans="1:4">
      <c r="A20" s="96"/>
      <c r="B20" s="23"/>
      <c r="C20" s="183" t="s">
        <v>170</v>
      </c>
      <c r="D20" s="23"/>
    </row>
    <row r="21" ht="19.5" customHeight="1" spans="1:4">
      <c r="A21" s="96"/>
      <c r="B21" s="23"/>
      <c r="C21" s="96" t="s">
        <v>171</v>
      </c>
      <c r="D21" s="23"/>
    </row>
    <row r="22" ht="19.5" customHeight="1" spans="1:4">
      <c r="A22" s="96"/>
      <c r="B22" s="23"/>
      <c r="C22" s="96" t="s">
        <v>172</v>
      </c>
      <c r="D22" s="23"/>
    </row>
    <row r="23" ht="19.5" customHeight="1" spans="1:4">
      <c r="A23" s="96"/>
      <c r="B23" s="23"/>
      <c r="C23" s="96" t="s">
        <v>173</v>
      </c>
      <c r="D23" s="23"/>
    </row>
    <row r="24" ht="19.5" customHeight="1" spans="1:4">
      <c r="A24" s="96"/>
      <c r="B24" s="23"/>
      <c r="C24" s="96" t="s">
        <v>174</v>
      </c>
      <c r="D24" s="23"/>
    </row>
    <row r="25" ht="19.5" customHeight="1" spans="1:4">
      <c r="A25" s="96"/>
      <c r="B25" s="23"/>
      <c r="C25" s="96" t="s">
        <v>175</v>
      </c>
      <c r="D25" s="23"/>
    </row>
    <row r="26" ht="19.5" customHeight="1" spans="1:4">
      <c r="A26" s="183"/>
      <c r="B26" s="23"/>
      <c r="C26" s="96" t="s">
        <v>176</v>
      </c>
      <c r="D26" s="23">
        <v>518199.84</v>
      </c>
    </row>
    <row r="27" ht="19.5" customHeight="1" spans="1:4">
      <c r="A27" s="96"/>
      <c r="B27" s="23"/>
      <c r="C27" s="96" t="s">
        <v>177</v>
      </c>
      <c r="D27" s="23"/>
    </row>
    <row r="28" customHeight="1" spans="1:4">
      <c r="A28" s="96"/>
      <c r="B28" s="23"/>
      <c r="C28" s="184" t="s">
        <v>178</v>
      </c>
      <c r="D28" s="23"/>
    </row>
    <row r="29" ht="19.5" customHeight="1" spans="1:4">
      <c r="A29" s="96"/>
      <c r="B29" s="23"/>
      <c r="C29" s="96" t="s">
        <v>179</v>
      </c>
      <c r="D29" s="23"/>
    </row>
    <row r="30" ht="19.5" customHeight="1" spans="1:4">
      <c r="A30" s="183"/>
      <c r="B30" s="23"/>
      <c r="C30" s="96" t="s">
        <v>180</v>
      </c>
      <c r="D30" s="23"/>
    </row>
    <row r="31" ht="18" customHeight="1" spans="1:4">
      <c r="A31" s="183"/>
      <c r="B31" s="23"/>
      <c r="C31" s="96" t="s">
        <v>181</v>
      </c>
      <c r="D31" s="23"/>
    </row>
    <row r="32" ht="18" customHeight="1" spans="1:4">
      <c r="A32" s="183"/>
      <c r="B32" s="23"/>
      <c r="C32" s="184" t="s">
        <v>182</v>
      </c>
      <c r="D32" s="23"/>
    </row>
    <row r="33" ht="18" customHeight="1" spans="1:4">
      <c r="A33" s="183"/>
      <c r="B33" s="23"/>
      <c r="C33" s="184" t="s">
        <v>183</v>
      </c>
      <c r="D33" s="23"/>
    </row>
    <row r="34" ht="19.5" customHeight="1" spans="1:4">
      <c r="A34" s="183"/>
      <c r="B34" s="186"/>
      <c r="C34" s="96" t="s">
        <v>184</v>
      </c>
      <c r="D34" s="186"/>
    </row>
    <row r="35" ht="19.5" customHeight="1" spans="1:4">
      <c r="A35" s="183"/>
      <c r="B35" s="23"/>
      <c r="C35" s="96" t="s">
        <v>185</v>
      </c>
      <c r="D35" s="23"/>
    </row>
    <row r="36" ht="19.5" customHeight="1" spans="1:4">
      <c r="A36" s="187" t="s">
        <v>24</v>
      </c>
      <c r="B36" s="23">
        <v>7879643.13</v>
      </c>
      <c r="C36" s="187" t="s">
        <v>25</v>
      </c>
      <c r="D36" s="23">
        <v>7879643.13</v>
      </c>
    </row>
  </sheetData>
  <mergeCells count="8">
    <mergeCell ref="A2:D2"/>
    <mergeCell ref="A3:B3"/>
    <mergeCell ref="A4:B4"/>
    <mergeCell ref="C4:D4"/>
    <mergeCell ref="A5:A6"/>
    <mergeCell ref="B5:B6"/>
    <mergeCell ref="C5:C6"/>
    <mergeCell ref="D5:D6"/>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43"/>
  <sheetViews>
    <sheetView showZeros="0" topLeftCell="A7" workbookViewId="0">
      <selection activeCell="F14" sqref="F14"/>
    </sheetView>
  </sheetViews>
  <sheetFormatPr defaultColWidth="10.2857142857143" defaultRowHeight="15" customHeight="1" outlineLevelCol="6"/>
  <cols>
    <col min="1" max="1" width="26.2857142857143" customWidth="1"/>
    <col min="2" max="2" width="24.5714285714286" customWidth="1"/>
    <col min="3" max="7" width="19.2857142857143" customWidth="1"/>
  </cols>
  <sheetData>
    <row r="1" ht="18.75" customHeight="1" spans="1:7">
      <c r="A1" s="147"/>
      <c r="B1" s="147"/>
      <c r="C1" s="147"/>
      <c r="D1" s="147"/>
      <c r="E1" s="147"/>
      <c r="F1" s="147"/>
      <c r="G1" s="151" t="s">
        <v>186</v>
      </c>
    </row>
    <row r="2" ht="33" customHeight="1" spans="1:7">
      <c r="A2" s="173" t="str">
        <f>"2025"&amp;"年一般公共预算支出预算表（按功能科目分类）"</f>
        <v>2025年一般公共预算支出预算表（按功能科目分类）</v>
      </c>
      <c r="B2" s="173"/>
      <c r="C2" s="173"/>
      <c r="D2" s="173"/>
      <c r="E2" s="173"/>
      <c r="F2" s="173"/>
      <c r="G2" s="173"/>
    </row>
    <row r="3" ht="18.75" customHeight="1" spans="1:7">
      <c r="A3" s="174" t="str">
        <f>"单位名称："&amp;"梁河县文化和旅游局"</f>
        <v>单位名称：梁河县文化和旅游局</v>
      </c>
      <c r="B3" s="174"/>
      <c r="C3" s="147"/>
      <c r="D3" s="147"/>
      <c r="E3" s="147"/>
      <c r="F3" s="147"/>
      <c r="G3" s="151" t="s">
        <v>1</v>
      </c>
    </row>
    <row r="4" ht="18.75" customHeight="1" spans="1:7">
      <c r="A4" s="175" t="s">
        <v>187</v>
      </c>
      <c r="B4" s="175"/>
      <c r="C4" s="175" t="s">
        <v>30</v>
      </c>
      <c r="D4" s="175" t="s">
        <v>52</v>
      </c>
      <c r="E4" s="175"/>
      <c r="F4" s="175"/>
      <c r="G4" s="175" t="s">
        <v>53</v>
      </c>
    </row>
    <row r="5" ht="18.75" customHeight="1" spans="1:7">
      <c r="A5" s="175" t="s">
        <v>48</v>
      </c>
      <c r="B5" s="175" t="s">
        <v>49</v>
      </c>
      <c r="C5" s="175"/>
      <c r="D5" s="175" t="s">
        <v>33</v>
      </c>
      <c r="E5" s="175" t="s">
        <v>188</v>
      </c>
      <c r="F5" s="175" t="s">
        <v>189</v>
      </c>
      <c r="G5" s="175"/>
    </row>
    <row r="6" ht="18.75" customHeight="1" spans="1:7">
      <c r="A6" s="175" t="s">
        <v>59</v>
      </c>
      <c r="B6" s="175" t="s">
        <v>60</v>
      </c>
      <c r="C6" s="175" t="s">
        <v>61</v>
      </c>
      <c r="D6" s="175" t="s">
        <v>62</v>
      </c>
      <c r="E6" s="175" t="s">
        <v>63</v>
      </c>
      <c r="F6" s="175" t="s">
        <v>64</v>
      </c>
      <c r="G6" s="175" t="s">
        <v>65</v>
      </c>
    </row>
    <row r="7" ht="18.75" customHeight="1" spans="1:7">
      <c r="A7" s="176" t="s">
        <v>74</v>
      </c>
      <c r="B7" s="176" t="s">
        <v>75</v>
      </c>
      <c r="C7" s="177">
        <v>71140</v>
      </c>
      <c r="D7" s="177">
        <v>71140</v>
      </c>
      <c r="E7" s="177">
        <v>44640</v>
      </c>
      <c r="F7" s="177">
        <v>26500</v>
      </c>
      <c r="G7" s="177"/>
    </row>
    <row r="8" ht="18.75" customHeight="1" outlineLevel="1" spans="1:7">
      <c r="A8" s="178" t="s">
        <v>76</v>
      </c>
      <c r="B8" s="178" t="s">
        <v>77</v>
      </c>
      <c r="C8" s="177">
        <v>63040</v>
      </c>
      <c r="D8" s="177">
        <v>63040</v>
      </c>
      <c r="E8" s="177">
        <v>44640</v>
      </c>
      <c r="F8" s="177">
        <v>18400</v>
      </c>
      <c r="G8" s="177"/>
    </row>
    <row r="9" ht="18.75" customHeight="1" outlineLevel="2" spans="1:7">
      <c r="A9" s="179" t="s">
        <v>78</v>
      </c>
      <c r="B9" s="179" t="s">
        <v>79</v>
      </c>
      <c r="C9" s="177">
        <v>63040</v>
      </c>
      <c r="D9" s="177">
        <v>63040</v>
      </c>
      <c r="E9" s="177">
        <v>44640</v>
      </c>
      <c r="F9" s="177">
        <v>18400</v>
      </c>
      <c r="G9" s="177"/>
    </row>
    <row r="10" ht="18.75" customHeight="1" outlineLevel="1" spans="1:7">
      <c r="A10" s="178" t="s">
        <v>80</v>
      </c>
      <c r="B10" s="178" t="s">
        <v>81</v>
      </c>
      <c r="C10" s="177">
        <v>8100</v>
      </c>
      <c r="D10" s="177">
        <v>8100</v>
      </c>
      <c r="E10" s="177"/>
      <c r="F10" s="177">
        <v>8100</v>
      </c>
      <c r="G10" s="177"/>
    </row>
    <row r="11" ht="18.75" customHeight="1" outlineLevel="2" spans="1:7">
      <c r="A11" s="179" t="s">
        <v>82</v>
      </c>
      <c r="B11" s="179" t="s">
        <v>81</v>
      </c>
      <c r="C11" s="177">
        <v>8100</v>
      </c>
      <c r="D11" s="177">
        <v>8100</v>
      </c>
      <c r="E11" s="177"/>
      <c r="F11" s="177">
        <v>8100</v>
      </c>
      <c r="G11" s="177"/>
    </row>
    <row r="12" ht="18.75" customHeight="1" spans="1:7">
      <c r="A12" s="176" t="s">
        <v>83</v>
      </c>
      <c r="B12" s="176" t="s">
        <v>84</v>
      </c>
      <c r="C12" s="177">
        <v>6044868.64</v>
      </c>
      <c r="D12" s="177">
        <v>4928118.64</v>
      </c>
      <c r="E12" s="177">
        <v>4632352</v>
      </c>
      <c r="F12" s="177">
        <v>295766.64</v>
      </c>
      <c r="G12" s="177">
        <v>1116750</v>
      </c>
    </row>
    <row r="13" ht="18.75" customHeight="1" outlineLevel="1" spans="1:7">
      <c r="A13" s="178" t="s">
        <v>85</v>
      </c>
      <c r="B13" s="178" t="s">
        <v>86</v>
      </c>
      <c r="C13" s="177">
        <v>3924520.92</v>
      </c>
      <c r="D13" s="177">
        <v>3267770.92</v>
      </c>
      <c r="E13" s="177">
        <v>3041983</v>
      </c>
      <c r="F13" s="177">
        <v>225787.92</v>
      </c>
      <c r="G13" s="177">
        <v>656750</v>
      </c>
    </row>
    <row r="14" ht="18.75" customHeight="1" outlineLevel="2" spans="1:7">
      <c r="A14" s="179" t="s">
        <v>87</v>
      </c>
      <c r="B14" s="179" t="s">
        <v>88</v>
      </c>
      <c r="C14" s="177">
        <v>1398620.32</v>
      </c>
      <c r="D14" s="177">
        <v>1398620.32</v>
      </c>
      <c r="E14" s="177">
        <v>1250224</v>
      </c>
      <c r="F14" s="177">
        <v>148396.32</v>
      </c>
      <c r="G14" s="177"/>
    </row>
    <row r="15" ht="18.75" customHeight="1" outlineLevel="2" spans="1:7">
      <c r="A15" s="179" t="s">
        <v>89</v>
      </c>
      <c r="B15" s="179" t="s">
        <v>90</v>
      </c>
      <c r="C15" s="177">
        <v>804281.36</v>
      </c>
      <c r="D15" s="177">
        <v>784281.36</v>
      </c>
      <c r="E15" s="177">
        <v>752652</v>
      </c>
      <c r="F15" s="177">
        <v>31629.36</v>
      </c>
      <c r="G15" s="177">
        <v>20000</v>
      </c>
    </row>
    <row r="16" ht="18.75" customHeight="1" outlineLevel="2" spans="1:7">
      <c r="A16" s="179" t="s">
        <v>91</v>
      </c>
      <c r="B16" s="179" t="s">
        <v>92</v>
      </c>
      <c r="C16" s="177">
        <v>1488869.24</v>
      </c>
      <c r="D16" s="177">
        <v>1084869.24</v>
      </c>
      <c r="E16" s="177">
        <v>1039107</v>
      </c>
      <c r="F16" s="177">
        <v>45762.24</v>
      </c>
      <c r="G16" s="177">
        <v>404000</v>
      </c>
    </row>
    <row r="17" ht="18.75" customHeight="1" outlineLevel="2" spans="1:7">
      <c r="A17" s="179" t="s">
        <v>93</v>
      </c>
      <c r="B17" s="179" t="s">
        <v>94</v>
      </c>
      <c r="C17" s="177">
        <v>90000</v>
      </c>
      <c r="D17" s="177"/>
      <c r="E17" s="177"/>
      <c r="F17" s="177"/>
      <c r="G17" s="177">
        <v>90000</v>
      </c>
    </row>
    <row r="18" ht="18.75" customHeight="1" outlineLevel="2" spans="1:7">
      <c r="A18" s="179" t="s">
        <v>95</v>
      </c>
      <c r="B18" s="179" t="s">
        <v>96</v>
      </c>
      <c r="C18" s="177">
        <v>30000</v>
      </c>
      <c r="D18" s="177"/>
      <c r="E18" s="177"/>
      <c r="F18" s="177"/>
      <c r="G18" s="177">
        <v>30000</v>
      </c>
    </row>
    <row r="19" ht="18.75" customHeight="1" outlineLevel="2" spans="1:7">
      <c r="A19" s="179" t="s">
        <v>97</v>
      </c>
      <c r="B19" s="179" t="s">
        <v>98</v>
      </c>
      <c r="C19" s="177">
        <v>100000</v>
      </c>
      <c r="D19" s="177"/>
      <c r="E19" s="177"/>
      <c r="F19" s="177"/>
      <c r="G19" s="177">
        <v>100000</v>
      </c>
    </row>
    <row r="20" ht="18.75" customHeight="1" outlineLevel="2" spans="1:7">
      <c r="A20" s="179" t="s">
        <v>99</v>
      </c>
      <c r="B20" s="179" t="s">
        <v>100</v>
      </c>
      <c r="C20" s="177">
        <v>12750</v>
      </c>
      <c r="D20" s="177"/>
      <c r="E20" s="177"/>
      <c r="F20" s="177"/>
      <c r="G20" s="177">
        <v>12750</v>
      </c>
    </row>
    <row r="21" ht="18.75" customHeight="1" outlineLevel="1" spans="1:7">
      <c r="A21" s="178" t="s">
        <v>101</v>
      </c>
      <c r="B21" s="178" t="s">
        <v>102</v>
      </c>
      <c r="C21" s="177">
        <v>2120347.72</v>
      </c>
      <c r="D21" s="177">
        <v>1660347.72</v>
      </c>
      <c r="E21" s="177">
        <v>1590369</v>
      </c>
      <c r="F21" s="177">
        <v>69978.72</v>
      </c>
      <c r="G21" s="177">
        <v>460000</v>
      </c>
    </row>
    <row r="22" ht="18.75" customHeight="1" outlineLevel="2" spans="1:7">
      <c r="A22" s="179" t="s">
        <v>103</v>
      </c>
      <c r="B22" s="179" t="s">
        <v>104</v>
      </c>
      <c r="C22" s="177">
        <v>2120347.72</v>
      </c>
      <c r="D22" s="177">
        <v>1660347.72</v>
      </c>
      <c r="E22" s="177">
        <v>1590369</v>
      </c>
      <c r="F22" s="177">
        <v>69978.72</v>
      </c>
      <c r="G22" s="177">
        <v>460000</v>
      </c>
    </row>
    <row r="23" ht="18.75" customHeight="1" spans="1:7">
      <c r="A23" s="176" t="s">
        <v>108</v>
      </c>
      <c r="B23" s="176" t="s">
        <v>109</v>
      </c>
      <c r="C23" s="177">
        <v>879649.76</v>
      </c>
      <c r="D23" s="177">
        <v>879649.76</v>
      </c>
      <c r="E23" s="177">
        <v>865249.76</v>
      </c>
      <c r="F23" s="177">
        <v>14400</v>
      </c>
      <c r="G23" s="177"/>
    </row>
    <row r="24" ht="27" customHeight="1" outlineLevel="1" spans="1:7">
      <c r="A24" s="178" t="s">
        <v>110</v>
      </c>
      <c r="B24" s="178" t="s">
        <v>111</v>
      </c>
      <c r="C24" s="177">
        <v>9793.44</v>
      </c>
      <c r="D24" s="177">
        <v>9793.44</v>
      </c>
      <c r="E24" s="177">
        <v>9793.44</v>
      </c>
      <c r="F24" s="177"/>
      <c r="G24" s="177"/>
    </row>
    <row r="25" ht="27" customHeight="1" outlineLevel="2" spans="1:7">
      <c r="A25" s="179" t="s">
        <v>112</v>
      </c>
      <c r="B25" s="179" t="s">
        <v>113</v>
      </c>
      <c r="C25" s="177">
        <v>9793.44</v>
      </c>
      <c r="D25" s="177">
        <v>9793.44</v>
      </c>
      <c r="E25" s="177">
        <v>9793.44</v>
      </c>
      <c r="F25" s="177"/>
      <c r="G25" s="177"/>
    </row>
    <row r="26" ht="18.75" customHeight="1" outlineLevel="1" spans="1:7">
      <c r="A26" s="178" t="s">
        <v>114</v>
      </c>
      <c r="B26" s="178" t="s">
        <v>115</v>
      </c>
      <c r="C26" s="177">
        <v>785860.88</v>
      </c>
      <c r="D26" s="177">
        <v>785860.88</v>
      </c>
      <c r="E26" s="177">
        <v>771460.88</v>
      </c>
      <c r="F26" s="177">
        <v>14400</v>
      </c>
      <c r="G26" s="177"/>
    </row>
    <row r="27" ht="18.75" customHeight="1" outlineLevel="2" spans="1:7">
      <c r="A27" s="179" t="s">
        <v>116</v>
      </c>
      <c r="B27" s="179" t="s">
        <v>117</v>
      </c>
      <c r="C27" s="177">
        <v>6600</v>
      </c>
      <c r="D27" s="177">
        <v>6600</v>
      </c>
      <c r="E27" s="177"/>
      <c r="F27" s="177">
        <v>6600</v>
      </c>
      <c r="G27" s="177"/>
    </row>
    <row r="28" ht="18.75" customHeight="1" outlineLevel="2" spans="1:7">
      <c r="A28" s="179" t="s">
        <v>118</v>
      </c>
      <c r="B28" s="179" t="s">
        <v>119</v>
      </c>
      <c r="C28" s="177">
        <v>7800</v>
      </c>
      <c r="D28" s="177">
        <v>7800</v>
      </c>
      <c r="E28" s="177"/>
      <c r="F28" s="177">
        <v>7800</v>
      </c>
      <c r="G28" s="177"/>
    </row>
    <row r="29" ht="24" customHeight="1" outlineLevel="2" spans="1:7">
      <c r="A29" s="179" t="s">
        <v>120</v>
      </c>
      <c r="B29" s="179" t="s">
        <v>121</v>
      </c>
      <c r="C29" s="177">
        <v>690933.12</v>
      </c>
      <c r="D29" s="177">
        <v>690933.12</v>
      </c>
      <c r="E29" s="177">
        <v>690933.12</v>
      </c>
      <c r="F29" s="177"/>
      <c r="G29" s="177"/>
    </row>
    <row r="30" ht="30" customHeight="1" outlineLevel="2" spans="1:7">
      <c r="A30" s="179" t="s">
        <v>122</v>
      </c>
      <c r="B30" s="179" t="s">
        <v>123</v>
      </c>
      <c r="C30" s="177">
        <v>80527.76</v>
      </c>
      <c r="D30" s="177">
        <v>80527.76</v>
      </c>
      <c r="E30" s="177">
        <v>80527.76</v>
      </c>
      <c r="F30" s="177"/>
      <c r="G30" s="177"/>
    </row>
    <row r="31" ht="18.75" customHeight="1" outlineLevel="1" spans="1:7">
      <c r="A31" s="178" t="s">
        <v>124</v>
      </c>
      <c r="B31" s="178" t="s">
        <v>125</v>
      </c>
      <c r="C31" s="177">
        <v>60744</v>
      </c>
      <c r="D31" s="177">
        <v>60744</v>
      </c>
      <c r="E31" s="177">
        <v>60744</v>
      </c>
      <c r="F31" s="177"/>
      <c r="G31" s="177"/>
    </row>
    <row r="32" ht="18.75" customHeight="1" outlineLevel="2" spans="1:7">
      <c r="A32" s="179" t="s">
        <v>126</v>
      </c>
      <c r="B32" s="179" t="s">
        <v>127</v>
      </c>
      <c r="C32" s="177">
        <v>60744</v>
      </c>
      <c r="D32" s="177">
        <v>60744</v>
      </c>
      <c r="E32" s="177">
        <v>60744</v>
      </c>
      <c r="F32" s="177"/>
      <c r="G32" s="177"/>
    </row>
    <row r="33" ht="18.75" customHeight="1" outlineLevel="1" spans="1:7">
      <c r="A33" s="178" t="s">
        <v>128</v>
      </c>
      <c r="B33" s="178" t="s">
        <v>129</v>
      </c>
      <c r="C33" s="177">
        <v>23251.44</v>
      </c>
      <c r="D33" s="177">
        <v>23251.44</v>
      </c>
      <c r="E33" s="177">
        <v>23251.44</v>
      </c>
      <c r="F33" s="177"/>
      <c r="G33" s="177"/>
    </row>
    <row r="34" ht="27" customHeight="1" outlineLevel="2" spans="1:7">
      <c r="A34" s="179" t="s">
        <v>130</v>
      </c>
      <c r="B34" s="179" t="s">
        <v>129</v>
      </c>
      <c r="C34" s="177">
        <v>23251.44</v>
      </c>
      <c r="D34" s="177">
        <v>23251.44</v>
      </c>
      <c r="E34" s="177">
        <v>23251.44</v>
      </c>
      <c r="F34" s="177"/>
      <c r="G34" s="177"/>
    </row>
    <row r="35" ht="18.75" customHeight="1" spans="1:7">
      <c r="A35" s="176" t="s">
        <v>131</v>
      </c>
      <c r="B35" s="176" t="s">
        <v>132</v>
      </c>
      <c r="C35" s="177">
        <v>365784.89</v>
      </c>
      <c r="D35" s="177">
        <v>365784.89</v>
      </c>
      <c r="E35" s="177">
        <v>365784.89</v>
      </c>
      <c r="F35" s="177"/>
      <c r="G35" s="177"/>
    </row>
    <row r="36" ht="18.75" customHeight="1" outlineLevel="1" spans="1:7">
      <c r="A36" s="178" t="s">
        <v>133</v>
      </c>
      <c r="B36" s="178" t="s">
        <v>134</v>
      </c>
      <c r="C36" s="177">
        <v>365784.89</v>
      </c>
      <c r="D36" s="177">
        <v>365784.89</v>
      </c>
      <c r="E36" s="177">
        <v>365784.89</v>
      </c>
      <c r="F36" s="177"/>
      <c r="G36" s="177"/>
    </row>
    <row r="37" ht="18.75" customHeight="1" outlineLevel="2" spans="1:7">
      <c r="A37" s="179" t="s">
        <v>135</v>
      </c>
      <c r="B37" s="179" t="s">
        <v>136</v>
      </c>
      <c r="C37" s="177">
        <v>81173.7</v>
      </c>
      <c r="D37" s="177">
        <v>81173.7</v>
      </c>
      <c r="E37" s="177">
        <v>81173.7</v>
      </c>
      <c r="F37" s="177"/>
      <c r="G37" s="177"/>
    </row>
    <row r="38" ht="18.75" customHeight="1" outlineLevel="2" spans="1:7">
      <c r="A38" s="179" t="s">
        <v>137</v>
      </c>
      <c r="B38" s="179" t="s">
        <v>138</v>
      </c>
      <c r="C38" s="177">
        <v>242701.2</v>
      </c>
      <c r="D38" s="177">
        <v>242701.2</v>
      </c>
      <c r="E38" s="177">
        <v>242701.2</v>
      </c>
      <c r="F38" s="177"/>
      <c r="G38" s="177"/>
    </row>
    <row r="39" ht="27.95" customHeight="1" outlineLevel="2" spans="1:7">
      <c r="A39" s="179" t="s">
        <v>139</v>
      </c>
      <c r="B39" s="179" t="s">
        <v>140</v>
      </c>
      <c r="C39" s="177">
        <v>41909.99</v>
      </c>
      <c r="D39" s="177">
        <v>41909.99</v>
      </c>
      <c r="E39" s="177">
        <v>41909.99</v>
      </c>
      <c r="F39" s="177"/>
      <c r="G39" s="177"/>
    </row>
    <row r="40" ht="18.75" customHeight="1" spans="1:7">
      <c r="A40" s="176" t="s">
        <v>141</v>
      </c>
      <c r="B40" s="176" t="s">
        <v>142</v>
      </c>
      <c r="C40" s="177">
        <v>518199.84</v>
      </c>
      <c r="D40" s="177">
        <v>518199.84</v>
      </c>
      <c r="E40" s="177">
        <v>518199.84</v>
      </c>
      <c r="F40" s="177"/>
      <c r="G40" s="177"/>
    </row>
    <row r="41" ht="18.75" customHeight="1" outlineLevel="1" spans="1:7">
      <c r="A41" s="178" t="s">
        <v>143</v>
      </c>
      <c r="B41" s="178" t="s">
        <v>144</v>
      </c>
      <c r="C41" s="177">
        <v>518199.84</v>
      </c>
      <c r="D41" s="177">
        <v>518199.84</v>
      </c>
      <c r="E41" s="177">
        <v>518199.84</v>
      </c>
      <c r="F41" s="177"/>
      <c r="G41" s="177"/>
    </row>
    <row r="42" ht="18.75" customHeight="1" outlineLevel="2" spans="1:7">
      <c r="A42" s="179" t="s">
        <v>145</v>
      </c>
      <c r="B42" s="179" t="s">
        <v>146</v>
      </c>
      <c r="C42" s="177">
        <v>518199.84</v>
      </c>
      <c r="D42" s="177">
        <v>518199.84</v>
      </c>
      <c r="E42" s="177">
        <v>518199.84</v>
      </c>
      <c r="F42" s="177"/>
      <c r="G42" s="177"/>
    </row>
    <row r="43" ht="18.75" customHeight="1" spans="1:7">
      <c r="A43" s="175" t="s">
        <v>30</v>
      </c>
      <c r="B43" s="175"/>
      <c r="C43" s="177">
        <v>7879643.13</v>
      </c>
      <c r="D43" s="177">
        <v>6762893.13</v>
      </c>
      <c r="E43" s="177">
        <v>6426226.49</v>
      </c>
      <c r="F43" s="177">
        <v>336666.64</v>
      </c>
      <c r="G43" s="177">
        <v>1116750</v>
      </c>
    </row>
  </sheetData>
  <mergeCells count="7">
    <mergeCell ref="A2:G2"/>
    <mergeCell ref="A3:C3"/>
    <mergeCell ref="A4:B4"/>
    <mergeCell ref="D4:F4"/>
    <mergeCell ref="A43:B43"/>
    <mergeCell ref="C4:C5"/>
    <mergeCell ref="G4:G5"/>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7"/>
  <sheetViews>
    <sheetView showZeros="0" workbookViewId="0">
      <selection activeCell="A1" sqref="A1"/>
    </sheetView>
  </sheetViews>
  <sheetFormatPr defaultColWidth="9.14285714285714" defaultRowHeight="14.25" customHeight="1" outlineLevelRow="6" outlineLevelCol="5"/>
  <cols>
    <col min="1" max="1" width="28.1428571428571" customWidth="1"/>
    <col min="2" max="2" width="18.2857142857143" customWidth="1"/>
    <col min="3" max="3" width="17.2857142857143" customWidth="1"/>
    <col min="4" max="4" width="19.2857142857143" customWidth="1"/>
    <col min="5" max="5" width="18.5714285714286" customWidth="1"/>
    <col min="6" max="6" width="18.7142857142857" customWidth="1"/>
  </cols>
  <sheetData>
    <row r="1" customHeight="1" spans="1:6">
      <c r="A1" s="164"/>
      <c r="B1" s="164"/>
      <c r="C1" s="165"/>
      <c r="D1" s="1"/>
      <c r="E1" s="1"/>
      <c r="F1" s="166" t="s">
        <v>190</v>
      </c>
    </row>
    <row r="2" ht="33.75" customHeight="1" spans="1:6">
      <c r="A2" s="167" t="str">
        <f>"2025"&amp;"年一般公共预算“三公”经费支出预算表"</f>
        <v>2025年一般公共预算“三公”经费支出预算表</v>
      </c>
      <c r="B2" s="167"/>
      <c r="C2" s="167"/>
      <c r="D2" s="167"/>
      <c r="E2" s="167"/>
      <c r="F2" s="167"/>
    </row>
    <row r="3" ht="21.75" customHeight="1" spans="1:6">
      <c r="A3" s="168" t="str">
        <f>"单位名称："&amp;"梁河县文化和旅游局"</f>
        <v>单位名称：梁河县文化和旅游局</v>
      </c>
      <c r="B3" s="164"/>
      <c r="C3" s="165"/>
      <c r="D3" s="3"/>
      <c r="E3" s="1"/>
      <c r="F3" s="166" t="s">
        <v>27</v>
      </c>
    </row>
    <row r="4" ht="19.5" customHeight="1" spans="1:6">
      <c r="A4" s="11" t="s">
        <v>191</v>
      </c>
      <c r="B4" s="73" t="s">
        <v>192</v>
      </c>
      <c r="C4" s="12" t="s">
        <v>193</v>
      </c>
      <c r="D4" s="13"/>
      <c r="E4" s="14"/>
      <c r="F4" s="73" t="s">
        <v>194</v>
      </c>
    </row>
    <row r="5" ht="19.5" customHeight="1" spans="1:6">
      <c r="A5" s="18"/>
      <c r="B5" s="77"/>
      <c r="C5" s="35" t="s">
        <v>33</v>
      </c>
      <c r="D5" s="35" t="s">
        <v>195</v>
      </c>
      <c r="E5" s="35" t="s">
        <v>196</v>
      </c>
      <c r="F5" s="77"/>
    </row>
    <row r="6" ht="18.75" customHeight="1" spans="1:6">
      <c r="A6" s="169">
        <v>1</v>
      </c>
      <c r="B6" s="169">
        <v>2</v>
      </c>
      <c r="C6" s="170">
        <v>3</v>
      </c>
      <c r="D6" s="169">
        <v>4</v>
      </c>
      <c r="E6" s="169">
        <v>5</v>
      </c>
      <c r="F6" s="169">
        <v>6</v>
      </c>
    </row>
    <row r="7" ht="24.75" customHeight="1" spans="1:6">
      <c r="A7" s="171">
        <v>44800</v>
      </c>
      <c r="B7" s="171"/>
      <c r="C7" s="172">
        <v>41000</v>
      </c>
      <c r="D7" s="171"/>
      <c r="E7" s="171">
        <v>41000</v>
      </c>
      <c r="F7" s="171">
        <v>3800</v>
      </c>
    </row>
  </sheetData>
  <mergeCells count="6">
    <mergeCell ref="A2:F2"/>
    <mergeCell ref="A3:D3"/>
    <mergeCell ref="C4:E4"/>
    <mergeCell ref="A4:A5"/>
    <mergeCell ref="B4:B5"/>
    <mergeCell ref="F4:F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81"/>
  <sheetViews>
    <sheetView showZeros="0" workbookViewId="0">
      <selection activeCell="I78" sqref="I78"/>
    </sheetView>
  </sheetViews>
  <sheetFormatPr defaultColWidth="10.2857142857143" defaultRowHeight="15" customHeight="1"/>
  <cols>
    <col min="1" max="2" width="12.4285714285714" customWidth="1"/>
    <col min="3" max="3" width="10.8571428571429" customWidth="1"/>
    <col min="4" max="4" width="7.42857142857143" customWidth="1"/>
    <col min="5" max="5" width="10.5714285714286" customWidth="1"/>
    <col min="6" max="6" width="5.57142857142857" customWidth="1"/>
    <col min="7" max="7" width="8.71428571428571" customWidth="1"/>
    <col min="8" max="8" width="12.8571428571429" customWidth="1"/>
    <col min="9" max="9" width="12.2857142857143" customWidth="1"/>
    <col min="10" max="11" width="6" customWidth="1"/>
    <col min="12" max="12" width="12.2857142857143" customWidth="1"/>
    <col min="13" max="13" width="3.71428571428571" customWidth="1"/>
    <col min="14" max="14" width="5" customWidth="1"/>
    <col min="15" max="15" width="5.71428571428571" customWidth="1"/>
    <col min="16" max="16" width="6.57142857142857" customWidth="1"/>
    <col min="17" max="17" width="4.71428571428571" customWidth="1"/>
    <col min="18" max="18" width="4.28571428571429" customWidth="1"/>
    <col min="19" max="23" width="4.71428571428571" customWidth="1"/>
  </cols>
  <sheetData>
    <row r="1" ht="18.75" customHeight="1" spans="1:23">
      <c r="A1" s="159"/>
      <c r="B1" s="159"/>
      <c r="C1" s="159"/>
      <c r="D1" s="159"/>
      <c r="E1" s="159"/>
      <c r="F1" s="159"/>
      <c r="G1" s="159"/>
      <c r="H1" s="159"/>
      <c r="I1" s="159"/>
      <c r="J1" s="159"/>
      <c r="K1" s="159"/>
      <c r="L1" s="159"/>
      <c r="M1" s="159"/>
      <c r="N1" s="159"/>
      <c r="O1" s="159"/>
      <c r="P1" s="159"/>
      <c r="Q1" s="159"/>
      <c r="R1" s="159"/>
      <c r="S1" s="159"/>
      <c r="T1" s="162" t="s">
        <v>197</v>
      </c>
      <c r="U1" s="162"/>
      <c r="V1" s="162"/>
      <c r="W1" s="162"/>
    </row>
    <row r="2" ht="45.75" customHeight="1" spans="1:23">
      <c r="A2" s="160" t="s">
        <v>198</v>
      </c>
      <c r="B2" s="160"/>
      <c r="C2" s="160"/>
      <c r="D2" s="160"/>
      <c r="E2" s="160"/>
      <c r="F2" s="160"/>
      <c r="G2" s="160"/>
      <c r="H2" s="160"/>
      <c r="I2" s="160"/>
      <c r="J2" s="160"/>
      <c r="K2" s="160"/>
      <c r="L2" s="160"/>
      <c r="M2" s="160"/>
      <c r="N2" s="160"/>
      <c r="O2" s="160"/>
      <c r="P2" s="160"/>
      <c r="Q2" s="160"/>
      <c r="R2" s="160"/>
      <c r="S2" s="160"/>
      <c r="T2" s="160"/>
      <c r="U2" s="160"/>
      <c r="V2" s="160"/>
      <c r="W2" s="160"/>
    </row>
    <row r="3" ht="18.75" customHeight="1" spans="1:23">
      <c r="A3" s="159" t="str">
        <f>"单位名称："&amp;"梁河县文化和旅游局"</f>
        <v>单位名称：梁河县文化和旅游局</v>
      </c>
      <c r="B3" s="159"/>
      <c r="C3" s="159"/>
      <c r="D3" s="159"/>
      <c r="E3" s="159"/>
      <c r="F3" s="159"/>
      <c r="G3" s="159"/>
      <c r="H3" s="159"/>
      <c r="I3" s="159"/>
      <c r="J3" s="159"/>
      <c r="K3" s="159"/>
      <c r="L3" s="159"/>
      <c r="M3" s="159"/>
      <c r="N3" s="159"/>
      <c r="O3" s="159"/>
      <c r="P3" s="159"/>
      <c r="Q3" s="159"/>
      <c r="R3" s="159"/>
      <c r="S3" s="159"/>
      <c r="T3" s="162" t="s">
        <v>27</v>
      </c>
      <c r="U3" s="162"/>
      <c r="V3" s="162"/>
      <c r="W3" s="162"/>
    </row>
    <row r="4" ht="18.75" customHeight="1" spans="1:23">
      <c r="A4" s="161" t="s">
        <v>199</v>
      </c>
      <c r="B4" s="161" t="s">
        <v>200</v>
      </c>
      <c r="C4" s="161" t="s">
        <v>201</v>
      </c>
      <c r="D4" s="161" t="s">
        <v>202</v>
      </c>
      <c r="E4" s="161" t="s">
        <v>203</v>
      </c>
      <c r="F4" s="161" t="s">
        <v>204</v>
      </c>
      <c r="G4" s="161" t="s">
        <v>205</v>
      </c>
      <c r="H4" s="161" t="s">
        <v>206</v>
      </c>
      <c r="I4" s="161"/>
      <c r="J4" s="161"/>
      <c r="K4" s="161"/>
      <c r="L4" s="161"/>
      <c r="M4" s="161"/>
      <c r="N4" s="161"/>
      <c r="O4" s="161"/>
      <c r="P4" s="161"/>
      <c r="Q4" s="161"/>
      <c r="R4" s="161"/>
      <c r="S4" s="161"/>
      <c r="T4" s="161"/>
      <c r="U4" s="161"/>
      <c r="V4" s="161"/>
      <c r="W4" s="161"/>
    </row>
    <row r="5" ht="28.35" customHeight="1" spans="1:23">
      <c r="A5" s="161"/>
      <c r="B5" s="161"/>
      <c r="C5" s="161"/>
      <c r="D5" s="161"/>
      <c r="E5" s="161"/>
      <c r="F5" s="161"/>
      <c r="G5" s="161"/>
      <c r="H5" s="161" t="s">
        <v>207</v>
      </c>
      <c r="I5" s="161" t="s">
        <v>34</v>
      </c>
      <c r="J5" s="161" t="s">
        <v>208</v>
      </c>
      <c r="K5" s="161" t="s">
        <v>209</v>
      </c>
      <c r="L5" s="161" t="s">
        <v>210</v>
      </c>
      <c r="M5" s="161" t="s">
        <v>211</v>
      </c>
      <c r="N5" s="161" t="s">
        <v>212</v>
      </c>
      <c r="O5" s="161" t="s">
        <v>35</v>
      </c>
      <c r="P5" s="161" t="s">
        <v>36</v>
      </c>
      <c r="Q5" s="161" t="s">
        <v>37</v>
      </c>
      <c r="R5" s="161" t="s">
        <v>51</v>
      </c>
      <c r="S5" s="161"/>
      <c r="T5" s="161"/>
      <c r="U5" s="161"/>
      <c r="V5" s="161"/>
      <c r="W5" s="161"/>
    </row>
    <row r="6" ht="24" customHeight="1" spans="1:23">
      <c r="A6" s="161"/>
      <c r="B6" s="161"/>
      <c r="C6" s="161"/>
      <c r="D6" s="161"/>
      <c r="E6" s="161"/>
      <c r="F6" s="161"/>
      <c r="G6" s="161"/>
      <c r="H6" s="161"/>
      <c r="I6" s="161" t="s">
        <v>213</v>
      </c>
      <c r="J6" s="161" t="s">
        <v>208</v>
      </c>
      <c r="K6" s="161" t="s">
        <v>209</v>
      </c>
      <c r="L6" s="161" t="s">
        <v>210</v>
      </c>
      <c r="M6" s="161" t="s">
        <v>211</v>
      </c>
      <c r="N6" s="161" t="s">
        <v>34</v>
      </c>
      <c r="O6" s="161" t="s">
        <v>35</v>
      </c>
      <c r="P6" s="161" t="s">
        <v>36</v>
      </c>
      <c r="Q6" s="161"/>
      <c r="R6" s="161" t="s">
        <v>33</v>
      </c>
      <c r="S6" s="161" t="s">
        <v>40</v>
      </c>
      <c r="T6" s="161" t="s">
        <v>41</v>
      </c>
      <c r="U6" s="161" t="s">
        <v>42</v>
      </c>
      <c r="V6" s="161" t="s">
        <v>43</v>
      </c>
      <c r="W6" s="161" t="s">
        <v>44</v>
      </c>
    </row>
    <row r="7" ht="32.1" customHeight="1" spans="1:23">
      <c r="A7" s="161"/>
      <c r="B7" s="161"/>
      <c r="C7" s="161"/>
      <c r="D7" s="161"/>
      <c r="E7" s="161"/>
      <c r="F7" s="161"/>
      <c r="G7" s="161"/>
      <c r="H7" s="161"/>
      <c r="I7" s="161" t="s">
        <v>33</v>
      </c>
      <c r="J7" s="161"/>
      <c r="K7" s="161"/>
      <c r="L7" s="161"/>
      <c r="M7" s="161"/>
      <c r="N7" s="161"/>
      <c r="O7" s="161"/>
      <c r="P7" s="161"/>
      <c r="Q7" s="161"/>
      <c r="R7" s="161"/>
      <c r="S7" s="161"/>
      <c r="T7" s="161"/>
      <c r="U7" s="161"/>
      <c r="V7" s="161"/>
      <c r="W7" s="161"/>
    </row>
    <row r="8" ht="18.75" customHeight="1" spans="1:23">
      <c r="A8" s="161" t="s">
        <v>59</v>
      </c>
      <c r="B8" s="161" t="s">
        <v>60</v>
      </c>
      <c r="C8" s="161" t="s">
        <v>61</v>
      </c>
      <c r="D8" s="161" t="s">
        <v>62</v>
      </c>
      <c r="E8" s="161" t="s">
        <v>63</v>
      </c>
      <c r="F8" s="161" t="s">
        <v>64</v>
      </c>
      <c r="G8" s="161" t="s">
        <v>65</v>
      </c>
      <c r="H8" s="161" t="s">
        <v>66</v>
      </c>
      <c r="I8" s="161" t="s">
        <v>67</v>
      </c>
      <c r="J8" s="161" t="s">
        <v>68</v>
      </c>
      <c r="K8" s="161" t="s">
        <v>69</v>
      </c>
      <c r="L8" s="161" t="s">
        <v>70</v>
      </c>
      <c r="M8" s="161" t="s">
        <v>71</v>
      </c>
      <c r="N8" s="161" t="s">
        <v>72</v>
      </c>
      <c r="O8" s="161" t="s">
        <v>73</v>
      </c>
      <c r="P8" s="161" t="s">
        <v>214</v>
      </c>
      <c r="Q8" s="161" t="s">
        <v>215</v>
      </c>
      <c r="R8" s="161" t="s">
        <v>216</v>
      </c>
      <c r="S8" s="161" t="s">
        <v>217</v>
      </c>
      <c r="T8" s="161" t="s">
        <v>218</v>
      </c>
      <c r="U8" s="161" t="s">
        <v>219</v>
      </c>
      <c r="V8" s="161" t="s">
        <v>220</v>
      </c>
      <c r="W8" s="161" t="s">
        <v>221</v>
      </c>
    </row>
    <row r="9" ht="53.25" customHeight="1" spans="1:23">
      <c r="A9" s="156" t="s">
        <v>46</v>
      </c>
      <c r="B9" s="156"/>
      <c r="C9" s="156"/>
      <c r="D9" s="156"/>
      <c r="E9" s="156"/>
      <c r="F9" s="156"/>
      <c r="G9" s="156"/>
      <c r="H9" s="158">
        <v>6762893.13</v>
      </c>
      <c r="I9" s="158">
        <v>6762893.13</v>
      </c>
      <c r="J9" s="158"/>
      <c r="K9" s="158"/>
      <c r="L9" s="158">
        <v>6762893.13</v>
      </c>
      <c r="M9" s="158"/>
      <c r="N9" s="158"/>
      <c r="O9" s="158"/>
      <c r="P9" s="158"/>
      <c r="Q9" s="158"/>
      <c r="R9" s="158"/>
      <c r="S9" s="158"/>
      <c r="T9" s="158"/>
      <c r="U9" s="158"/>
      <c r="V9" s="158"/>
      <c r="W9" s="158"/>
    </row>
    <row r="10" ht="53.25" customHeight="1" outlineLevel="1" spans="1:23">
      <c r="A10" s="156" t="s">
        <v>46</v>
      </c>
      <c r="B10" s="156" t="s">
        <v>222</v>
      </c>
      <c r="C10" s="156" t="s">
        <v>223</v>
      </c>
      <c r="D10" s="156" t="s">
        <v>89</v>
      </c>
      <c r="E10" s="156" t="s">
        <v>90</v>
      </c>
      <c r="F10" s="156" t="s">
        <v>224</v>
      </c>
      <c r="G10" s="156" t="s">
        <v>225</v>
      </c>
      <c r="H10" s="158">
        <v>314208</v>
      </c>
      <c r="I10" s="158">
        <v>314208</v>
      </c>
      <c r="J10" s="158"/>
      <c r="K10" s="158"/>
      <c r="L10" s="158">
        <v>314208</v>
      </c>
      <c r="M10" s="158"/>
      <c r="N10" s="158"/>
      <c r="O10" s="158"/>
      <c r="P10" s="158"/>
      <c r="Q10" s="158"/>
      <c r="R10" s="158"/>
      <c r="S10" s="158"/>
      <c r="T10" s="158"/>
      <c r="U10" s="158"/>
      <c r="V10" s="158"/>
      <c r="W10" s="158"/>
    </row>
    <row r="11" ht="53.25" customHeight="1" outlineLevel="1" spans="1:23">
      <c r="A11" s="156" t="s">
        <v>46</v>
      </c>
      <c r="B11" s="156" t="s">
        <v>222</v>
      </c>
      <c r="C11" s="156" t="s">
        <v>223</v>
      </c>
      <c r="D11" s="156" t="s">
        <v>91</v>
      </c>
      <c r="E11" s="156" t="s">
        <v>92</v>
      </c>
      <c r="F11" s="156" t="s">
        <v>224</v>
      </c>
      <c r="G11" s="156" t="s">
        <v>225</v>
      </c>
      <c r="H11" s="158">
        <v>401940</v>
      </c>
      <c r="I11" s="158">
        <v>401940</v>
      </c>
      <c r="J11" s="158"/>
      <c r="K11" s="158"/>
      <c r="L11" s="158">
        <v>401940</v>
      </c>
      <c r="M11" s="156"/>
      <c r="N11" s="158"/>
      <c r="O11" s="158"/>
      <c r="P11" s="158"/>
      <c r="Q11" s="158"/>
      <c r="R11" s="158"/>
      <c r="S11" s="158"/>
      <c r="T11" s="158"/>
      <c r="U11" s="158"/>
      <c r="V11" s="158"/>
      <c r="W11" s="158"/>
    </row>
    <row r="12" ht="53.25" customHeight="1" outlineLevel="1" spans="1:23">
      <c r="A12" s="156" t="s">
        <v>46</v>
      </c>
      <c r="B12" s="156" t="s">
        <v>222</v>
      </c>
      <c r="C12" s="156" t="s">
        <v>223</v>
      </c>
      <c r="D12" s="156" t="s">
        <v>103</v>
      </c>
      <c r="E12" s="156" t="s">
        <v>104</v>
      </c>
      <c r="F12" s="156" t="s">
        <v>224</v>
      </c>
      <c r="G12" s="156" t="s">
        <v>225</v>
      </c>
      <c r="H12" s="158">
        <v>576396</v>
      </c>
      <c r="I12" s="158">
        <v>576396</v>
      </c>
      <c r="J12" s="158"/>
      <c r="K12" s="158"/>
      <c r="L12" s="158">
        <v>576396</v>
      </c>
      <c r="M12" s="156"/>
      <c r="N12" s="158"/>
      <c r="O12" s="158"/>
      <c r="P12" s="158"/>
      <c r="Q12" s="158"/>
      <c r="R12" s="158"/>
      <c r="S12" s="158"/>
      <c r="T12" s="158"/>
      <c r="U12" s="158"/>
      <c r="V12" s="158"/>
      <c r="W12" s="158"/>
    </row>
    <row r="13" ht="53.25" customHeight="1" outlineLevel="1" spans="1:23">
      <c r="A13" s="156" t="s">
        <v>46</v>
      </c>
      <c r="B13" s="156" t="s">
        <v>226</v>
      </c>
      <c r="C13" s="156" t="s">
        <v>227</v>
      </c>
      <c r="D13" s="156" t="s">
        <v>87</v>
      </c>
      <c r="E13" s="156" t="s">
        <v>88</v>
      </c>
      <c r="F13" s="156" t="s">
        <v>224</v>
      </c>
      <c r="G13" s="156" t="s">
        <v>225</v>
      </c>
      <c r="H13" s="158">
        <v>452064</v>
      </c>
      <c r="I13" s="158">
        <v>452064</v>
      </c>
      <c r="J13" s="158"/>
      <c r="K13" s="158"/>
      <c r="L13" s="158">
        <v>452064</v>
      </c>
      <c r="M13" s="156"/>
      <c r="N13" s="158"/>
      <c r="O13" s="158"/>
      <c r="P13" s="158"/>
      <c r="Q13" s="158"/>
      <c r="R13" s="158"/>
      <c r="S13" s="158"/>
      <c r="T13" s="158"/>
      <c r="U13" s="158"/>
      <c r="V13" s="158"/>
      <c r="W13" s="158"/>
    </row>
    <row r="14" ht="53.25" customHeight="1" outlineLevel="1" spans="1:23">
      <c r="A14" s="156" t="s">
        <v>46</v>
      </c>
      <c r="B14" s="156" t="s">
        <v>226</v>
      </c>
      <c r="C14" s="156" t="s">
        <v>227</v>
      </c>
      <c r="D14" s="156" t="s">
        <v>87</v>
      </c>
      <c r="E14" s="156" t="s">
        <v>88</v>
      </c>
      <c r="F14" s="156" t="s">
        <v>228</v>
      </c>
      <c r="G14" s="156" t="s">
        <v>229</v>
      </c>
      <c r="H14" s="158">
        <v>564192</v>
      </c>
      <c r="I14" s="158">
        <v>564192</v>
      </c>
      <c r="J14" s="158"/>
      <c r="K14" s="158"/>
      <c r="L14" s="158">
        <v>564192</v>
      </c>
      <c r="M14" s="156"/>
      <c r="N14" s="158"/>
      <c r="O14" s="158"/>
      <c r="P14" s="158"/>
      <c r="Q14" s="158"/>
      <c r="R14" s="158"/>
      <c r="S14" s="158"/>
      <c r="T14" s="158"/>
      <c r="U14" s="158"/>
      <c r="V14" s="158"/>
      <c r="W14" s="158"/>
    </row>
    <row r="15" ht="53.25" customHeight="1" outlineLevel="1" spans="1:23">
      <c r="A15" s="156" t="s">
        <v>46</v>
      </c>
      <c r="B15" s="156" t="s">
        <v>222</v>
      </c>
      <c r="C15" s="156" t="s">
        <v>223</v>
      </c>
      <c r="D15" s="156" t="s">
        <v>89</v>
      </c>
      <c r="E15" s="156" t="s">
        <v>90</v>
      </c>
      <c r="F15" s="156" t="s">
        <v>228</v>
      </c>
      <c r="G15" s="156" t="s">
        <v>229</v>
      </c>
      <c r="H15" s="158">
        <v>32580</v>
      </c>
      <c r="I15" s="158">
        <v>32580</v>
      </c>
      <c r="J15" s="158"/>
      <c r="K15" s="158"/>
      <c r="L15" s="158">
        <v>32580</v>
      </c>
      <c r="M15" s="156"/>
      <c r="N15" s="158"/>
      <c r="O15" s="158"/>
      <c r="P15" s="158"/>
      <c r="Q15" s="158"/>
      <c r="R15" s="158"/>
      <c r="S15" s="158"/>
      <c r="T15" s="158"/>
      <c r="U15" s="158"/>
      <c r="V15" s="158"/>
      <c r="W15" s="158"/>
    </row>
    <row r="16" ht="53.25" customHeight="1" outlineLevel="1" spans="1:23">
      <c r="A16" s="156" t="s">
        <v>46</v>
      </c>
      <c r="B16" s="156" t="s">
        <v>222</v>
      </c>
      <c r="C16" s="156" t="s">
        <v>223</v>
      </c>
      <c r="D16" s="156" t="s">
        <v>91</v>
      </c>
      <c r="E16" s="156" t="s">
        <v>92</v>
      </c>
      <c r="F16" s="156" t="s">
        <v>228</v>
      </c>
      <c r="G16" s="156" t="s">
        <v>229</v>
      </c>
      <c r="H16" s="158">
        <v>46860</v>
      </c>
      <c r="I16" s="158">
        <v>46860</v>
      </c>
      <c r="J16" s="158"/>
      <c r="K16" s="158"/>
      <c r="L16" s="158">
        <v>46860</v>
      </c>
      <c r="M16" s="156"/>
      <c r="N16" s="158"/>
      <c r="O16" s="158"/>
      <c r="P16" s="158"/>
      <c r="Q16" s="158"/>
      <c r="R16" s="158"/>
      <c r="S16" s="158"/>
      <c r="T16" s="158"/>
      <c r="U16" s="158"/>
      <c r="V16" s="158"/>
      <c r="W16" s="158"/>
    </row>
    <row r="17" ht="53.25" customHeight="1" outlineLevel="1" spans="1:23">
      <c r="A17" s="156" t="s">
        <v>46</v>
      </c>
      <c r="B17" s="156" t="s">
        <v>222</v>
      </c>
      <c r="C17" s="156" t="s">
        <v>223</v>
      </c>
      <c r="D17" s="156" t="s">
        <v>103</v>
      </c>
      <c r="E17" s="156" t="s">
        <v>104</v>
      </c>
      <c r="F17" s="156" t="s">
        <v>228</v>
      </c>
      <c r="G17" s="156" t="s">
        <v>229</v>
      </c>
      <c r="H17" s="158">
        <v>70980</v>
      </c>
      <c r="I17" s="158">
        <v>70980</v>
      </c>
      <c r="J17" s="158"/>
      <c r="K17" s="158"/>
      <c r="L17" s="158">
        <v>70980</v>
      </c>
      <c r="M17" s="156"/>
      <c r="N17" s="158"/>
      <c r="O17" s="158"/>
      <c r="P17" s="158"/>
      <c r="Q17" s="158"/>
      <c r="R17" s="158"/>
      <c r="S17" s="158"/>
      <c r="T17" s="158"/>
      <c r="U17" s="158"/>
      <c r="V17" s="158"/>
      <c r="W17" s="158"/>
    </row>
    <row r="18" ht="53.25" customHeight="1" outlineLevel="1" spans="1:23">
      <c r="A18" s="156" t="s">
        <v>46</v>
      </c>
      <c r="B18" s="156" t="s">
        <v>226</v>
      </c>
      <c r="C18" s="156" t="s">
        <v>227</v>
      </c>
      <c r="D18" s="156" t="s">
        <v>87</v>
      </c>
      <c r="E18" s="156" t="s">
        <v>88</v>
      </c>
      <c r="F18" s="156" t="s">
        <v>230</v>
      </c>
      <c r="G18" s="156" t="s">
        <v>231</v>
      </c>
      <c r="H18" s="158">
        <v>37672</v>
      </c>
      <c r="I18" s="158">
        <v>37672</v>
      </c>
      <c r="J18" s="158"/>
      <c r="K18" s="158"/>
      <c r="L18" s="158">
        <v>37672</v>
      </c>
      <c r="M18" s="156"/>
      <c r="N18" s="158"/>
      <c r="O18" s="158"/>
      <c r="P18" s="158"/>
      <c r="Q18" s="158"/>
      <c r="R18" s="158"/>
      <c r="S18" s="158"/>
      <c r="T18" s="158"/>
      <c r="U18" s="158"/>
      <c r="V18" s="158"/>
      <c r="W18" s="158"/>
    </row>
    <row r="19" ht="53.25" customHeight="1" outlineLevel="1" spans="1:23">
      <c r="A19" s="156" t="s">
        <v>46</v>
      </c>
      <c r="B19" s="156" t="s">
        <v>232</v>
      </c>
      <c r="C19" s="156" t="s">
        <v>233</v>
      </c>
      <c r="D19" s="156" t="s">
        <v>87</v>
      </c>
      <c r="E19" s="156" t="s">
        <v>88</v>
      </c>
      <c r="F19" s="156" t="s">
        <v>230</v>
      </c>
      <c r="G19" s="156" t="s">
        <v>231</v>
      </c>
      <c r="H19" s="158">
        <v>189960</v>
      </c>
      <c r="I19" s="158">
        <v>189960</v>
      </c>
      <c r="J19" s="158"/>
      <c r="K19" s="158"/>
      <c r="L19" s="158">
        <v>189960</v>
      </c>
      <c r="M19" s="156"/>
      <c r="N19" s="158"/>
      <c r="O19" s="158"/>
      <c r="P19" s="158"/>
      <c r="Q19" s="158"/>
      <c r="R19" s="158"/>
      <c r="S19" s="158"/>
      <c r="T19" s="158"/>
      <c r="U19" s="158"/>
      <c r="V19" s="158"/>
      <c r="W19" s="158"/>
    </row>
    <row r="20" ht="53.25" customHeight="1" outlineLevel="1" spans="1:23">
      <c r="A20" s="156" t="s">
        <v>46</v>
      </c>
      <c r="B20" s="156" t="s">
        <v>222</v>
      </c>
      <c r="C20" s="156" t="s">
        <v>223</v>
      </c>
      <c r="D20" s="156" t="s">
        <v>89</v>
      </c>
      <c r="E20" s="156" t="s">
        <v>90</v>
      </c>
      <c r="F20" s="156" t="s">
        <v>234</v>
      </c>
      <c r="G20" s="156" t="s">
        <v>235</v>
      </c>
      <c r="H20" s="158">
        <v>26184</v>
      </c>
      <c r="I20" s="158">
        <v>26184</v>
      </c>
      <c r="J20" s="158"/>
      <c r="K20" s="158"/>
      <c r="L20" s="158">
        <v>26184</v>
      </c>
      <c r="M20" s="156"/>
      <c r="N20" s="158"/>
      <c r="O20" s="158"/>
      <c r="P20" s="158"/>
      <c r="Q20" s="158"/>
      <c r="R20" s="158"/>
      <c r="S20" s="158"/>
      <c r="T20" s="158"/>
      <c r="U20" s="158"/>
      <c r="V20" s="158"/>
      <c r="W20" s="158"/>
    </row>
    <row r="21" ht="53.25" customHeight="1" outlineLevel="1" spans="1:23">
      <c r="A21" s="156" t="s">
        <v>46</v>
      </c>
      <c r="B21" s="156" t="s">
        <v>222</v>
      </c>
      <c r="C21" s="156" t="s">
        <v>223</v>
      </c>
      <c r="D21" s="156" t="s">
        <v>91</v>
      </c>
      <c r="E21" s="156" t="s">
        <v>92</v>
      </c>
      <c r="F21" s="156" t="s">
        <v>234</v>
      </c>
      <c r="G21" s="156" t="s">
        <v>235</v>
      </c>
      <c r="H21" s="158">
        <v>33495</v>
      </c>
      <c r="I21" s="158">
        <v>33495</v>
      </c>
      <c r="J21" s="158"/>
      <c r="K21" s="158"/>
      <c r="L21" s="158">
        <v>33495</v>
      </c>
      <c r="M21" s="156"/>
      <c r="N21" s="158"/>
      <c r="O21" s="158"/>
      <c r="P21" s="158"/>
      <c r="Q21" s="158"/>
      <c r="R21" s="158"/>
      <c r="S21" s="158"/>
      <c r="T21" s="158"/>
      <c r="U21" s="158"/>
      <c r="V21" s="158"/>
      <c r="W21" s="158"/>
    </row>
    <row r="22" ht="53.25" customHeight="1" outlineLevel="1" spans="1:23">
      <c r="A22" s="156" t="s">
        <v>46</v>
      </c>
      <c r="B22" s="156" t="s">
        <v>222</v>
      </c>
      <c r="C22" s="156" t="s">
        <v>223</v>
      </c>
      <c r="D22" s="156" t="s">
        <v>103</v>
      </c>
      <c r="E22" s="156" t="s">
        <v>104</v>
      </c>
      <c r="F22" s="156" t="s">
        <v>234</v>
      </c>
      <c r="G22" s="156" t="s">
        <v>235</v>
      </c>
      <c r="H22" s="158">
        <v>48033</v>
      </c>
      <c r="I22" s="158">
        <v>48033</v>
      </c>
      <c r="J22" s="158"/>
      <c r="K22" s="158"/>
      <c r="L22" s="158">
        <v>48033</v>
      </c>
      <c r="M22" s="156"/>
      <c r="N22" s="158"/>
      <c r="O22" s="158"/>
      <c r="P22" s="158"/>
      <c r="Q22" s="158"/>
      <c r="R22" s="158"/>
      <c r="S22" s="158"/>
      <c r="T22" s="158"/>
      <c r="U22" s="158"/>
      <c r="V22" s="158"/>
      <c r="W22" s="158"/>
    </row>
    <row r="23" ht="53.25" customHeight="1" outlineLevel="1" spans="1:23">
      <c r="A23" s="156" t="s">
        <v>46</v>
      </c>
      <c r="B23" s="156" t="s">
        <v>222</v>
      </c>
      <c r="C23" s="156" t="s">
        <v>223</v>
      </c>
      <c r="D23" s="156" t="s">
        <v>89</v>
      </c>
      <c r="E23" s="156" t="s">
        <v>90</v>
      </c>
      <c r="F23" s="156" t="s">
        <v>234</v>
      </c>
      <c r="G23" s="156" t="s">
        <v>235</v>
      </c>
      <c r="H23" s="158">
        <v>83340</v>
      </c>
      <c r="I23" s="158">
        <v>83340</v>
      </c>
      <c r="J23" s="158"/>
      <c r="K23" s="158"/>
      <c r="L23" s="158">
        <v>83340</v>
      </c>
      <c r="M23" s="156"/>
      <c r="N23" s="158"/>
      <c r="O23" s="158"/>
      <c r="P23" s="158"/>
      <c r="Q23" s="158"/>
      <c r="R23" s="158"/>
      <c r="S23" s="158"/>
      <c r="T23" s="158"/>
      <c r="U23" s="158"/>
      <c r="V23" s="158"/>
      <c r="W23" s="158"/>
    </row>
    <row r="24" ht="53.25" customHeight="1" outlineLevel="1" spans="1:23">
      <c r="A24" s="156" t="s">
        <v>46</v>
      </c>
      <c r="B24" s="156" t="s">
        <v>222</v>
      </c>
      <c r="C24" s="156" t="s">
        <v>223</v>
      </c>
      <c r="D24" s="156" t="s">
        <v>91</v>
      </c>
      <c r="E24" s="156" t="s">
        <v>92</v>
      </c>
      <c r="F24" s="156" t="s">
        <v>234</v>
      </c>
      <c r="G24" s="156" t="s">
        <v>235</v>
      </c>
      <c r="H24" s="158">
        <v>121860</v>
      </c>
      <c r="I24" s="158">
        <v>121860</v>
      </c>
      <c r="J24" s="158"/>
      <c r="K24" s="158"/>
      <c r="L24" s="158">
        <v>121860</v>
      </c>
      <c r="M24" s="156"/>
      <c r="N24" s="158"/>
      <c r="O24" s="158"/>
      <c r="P24" s="158"/>
      <c r="Q24" s="158"/>
      <c r="R24" s="158"/>
      <c r="S24" s="158"/>
      <c r="T24" s="158"/>
      <c r="U24" s="158"/>
      <c r="V24" s="158"/>
      <c r="W24" s="158"/>
    </row>
    <row r="25" ht="53.25" customHeight="1" outlineLevel="1" spans="1:23">
      <c r="A25" s="156" t="s">
        <v>46</v>
      </c>
      <c r="B25" s="156" t="s">
        <v>222</v>
      </c>
      <c r="C25" s="156" t="s">
        <v>223</v>
      </c>
      <c r="D25" s="156" t="s">
        <v>103</v>
      </c>
      <c r="E25" s="156" t="s">
        <v>104</v>
      </c>
      <c r="F25" s="156" t="s">
        <v>234</v>
      </c>
      <c r="G25" s="156" t="s">
        <v>235</v>
      </c>
      <c r="H25" s="158">
        <v>185220</v>
      </c>
      <c r="I25" s="158">
        <v>185220</v>
      </c>
      <c r="J25" s="158"/>
      <c r="K25" s="158"/>
      <c r="L25" s="158">
        <v>185220</v>
      </c>
      <c r="M25" s="156"/>
      <c r="N25" s="158"/>
      <c r="O25" s="158"/>
      <c r="P25" s="158"/>
      <c r="Q25" s="158"/>
      <c r="R25" s="158"/>
      <c r="S25" s="158"/>
      <c r="T25" s="158"/>
      <c r="U25" s="158"/>
      <c r="V25" s="158"/>
      <c r="W25" s="158"/>
    </row>
    <row r="26" ht="53.25" customHeight="1" outlineLevel="1" spans="1:23">
      <c r="A26" s="156" t="s">
        <v>46</v>
      </c>
      <c r="B26" s="156" t="s">
        <v>222</v>
      </c>
      <c r="C26" s="156" t="s">
        <v>223</v>
      </c>
      <c r="D26" s="156" t="s">
        <v>89</v>
      </c>
      <c r="E26" s="156" t="s">
        <v>90</v>
      </c>
      <c r="F26" s="156" t="s">
        <v>234</v>
      </c>
      <c r="G26" s="156" t="s">
        <v>235</v>
      </c>
      <c r="H26" s="158">
        <v>158040</v>
      </c>
      <c r="I26" s="158">
        <v>158040</v>
      </c>
      <c r="J26" s="158"/>
      <c r="K26" s="158"/>
      <c r="L26" s="158">
        <v>158040</v>
      </c>
      <c r="M26" s="156"/>
      <c r="N26" s="158"/>
      <c r="O26" s="158"/>
      <c r="P26" s="158"/>
      <c r="Q26" s="158"/>
      <c r="R26" s="158"/>
      <c r="S26" s="158"/>
      <c r="T26" s="158"/>
      <c r="U26" s="158"/>
      <c r="V26" s="158"/>
      <c r="W26" s="158"/>
    </row>
    <row r="27" ht="53.25" customHeight="1" outlineLevel="1" spans="1:23">
      <c r="A27" s="156" t="s">
        <v>46</v>
      </c>
      <c r="B27" s="156" t="s">
        <v>222</v>
      </c>
      <c r="C27" s="156" t="s">
        <v>223</v>
      </c>
      <c r="D27" s="156" t="s">
        <v>91</v>
      </c>
      <c r="E27" s="156" t="s">
        <v>92</v>
      </c>
      <c r="F27" s="156" t="s">
        <v>234</v>
      </c>
      <c r="G27" s="156" t="s">
        <v>235</v>
      </c>
      <c r="H27" s="158">
        <v>230832</v>
      </c>
      <c r="I27" s="158">
        <v>230832</v>
      </c>
      <c r="J27" s="158"/>
      <c r="K27" s="158"/>
      <c r="L27" s="158">
        <v>230832</v>
      </c>
      <c r="M27" s="156"/>
      <c r="N27" s="158"/>
      <c r="O27" s="158"/>
      <c r="P27" s="158"/>
      <c r="Q27" s="158"/>
      <c r="R27" s="158"/>
      <c r="S27" s="158"/>
      <c r="T27" s="158"/>
      <c r="U27" s="158"/>
      <c r="V27" s="158"/>
      <c r="W27" s="158"/>
    </row>
    <row r="28" ht="53.25" customHeight="1" outlineLevel="1" spans="1:23">
      <c r="A28" s="156" t="s">
        <v>46</v>
      </c>
      <c r="B28" s="156" t="s">
        <v>222</v>
      </c>
      <c r="C28" s="156" t="s">
        <v>223</v>
      </c>
      <c r="D28" s="156" t="s">
        <v>103</v>
      </c>
      <c r="E28" s="156" t="s">
        <v>104</v>
      </c>
      <c r="F28" s="156" t="s">
        <v>234</v>
      </c>
      <c r="G28" s="156" t="s">
        <v>235</v>
      </c>
      <c r="H28" s="158">
        <v>356160</v>
      </c>
      <c r="I28" s="158">
        <v>356160</v>
      </c>
      <c r="J28" s="158"/>
      <c r="K28" s="158"/>
      <c r="L28" s="158">
        <v>356160</v>
      </c>
      <c r="M28" s="156"/>
      <c r="N28" s="158"/>
      <c r="O28" s="158"/>
      <c r="P28" s="158"/>
      <c r="Q28" s="158"/>
      <c r="R28" s="158"/>
      <c r="S28" s="158"/>
      <c r="T28" s="158"/>
      <c r="U28" s="158"/>
      <c r="V28" s="158"/>
      <c r="W28" s="158"/>
    </row>
    <row r="29" ht="53.25" customHeight="1" outlineLevel="1" spans="1:23">
      <c r="A29" s="156" t="s">
        <v>46</v>
      </c>
      <c r="B29" s="156" t="s">
        <v>236</v>
      </c>
      <c r="C29" s="156" t="s">
        <v>237</v>
      </c>
      <c r="D29" s="156" t="s">
        <v>89</v>
      </c>
      <c r="E29" s="156" t="s">
        <v>90</v>
      </c>
      <c r="F29" s="156" t="s">
        <v>234</v>
      </c>
      <c r="G29" s="156" t="s">
        <v>235</v>
      </c>
      <c r="H29" s="158">
        <v>72000</v>
      </c>
      <c r="I29" s="158">
        <v>72000</v>
      </c>
      <c r="J29" s="158"/>
      <c r="K29" s="158"/>
      <c r="L29" s="158">
        <v>72000</v>
      </c>
      <c r="M29" s="156"/>
      <c r="N29" s="158"/>
      <c r="O29" s="158"/>
      <c r="P29" s="158"/>
      <c r="Q29" s="158"/>
      <c r="R29" s="158"/>
      <c r="S29" s="158"/>
      <c r="T29" s="158"/>
      <c r="U29" s="158"/>
      <c r="V29" s="158"/>
      <c r="W29" s="158"/>
    </row>
    <row r="30" ht="53.25" customHeight="1" outlineLevel="1" spans="1:23">
      <c r="A30" s="156" t="s">
        <v>46</v>
      </c>
      <c r="B30" s="156" t="s">
        <v>236</v>
      </c>
      <c r="C30" s="156" t="s">
        <v>237</v>
      </c>
      <c r="D30" s="156" t="s">
        <v>91</v>
      </c>
      <c r="E30" s="156" t="s">
        <v>92</v>
      </c>
      <c r="F30" s="156" t="s">
        <v>234</v>
      </c>
      <c r="G30" s="156" t="s">
        <v>235</v>
      </c>
      <c r="H30" s="158">
        <v>108000</v>
      </c>
      <c r="I30" s="158">
        <v>108000</v>
      </c>
      <c r="J30" s="158"/>
      <c r="K30" s="158"/>
      <c r="L30" s="158">
        <v>108000</v>
      </c>
      <c r="M30" s="156"/>
      <c r="N30" s="158"/>
      <c r="O30" s="158"/>
      <c r="P30" s="158"/>
      <c r="Q30" s="158"/>
      <c r="R30" s="158"/>
      <c r="S30" s="158"/>
      <c r="T30" s="158"/>
      <c r="U30" s="158"/>
      <c r="V30" s="158"/>
      <c r="W30" s="158"/>
    </row>
    <row r="31" ht="53.25" customHeight="1" outlineLevel="1" spans="1:23">
      <c r="A31" s="156" t="s">
        <v>46</v>
      </c>
      <c r="B31" s="156" t="s">
        <v>236</v>
      </c>
      <c r="C31" s="156" t="s">
        <v>237</v>
      </c>
      <c r="D31" s="156" t="s">
        <v>103</v>
      </c>
      <c r="E31" s="156" t="s">
        <v>104</v>
      </c>
      <c r="F31" s="156" t="s">
        <v>234</v>
      </c>
      <c r="G31" s="156" t="s">
        <v>235</v>
      </c>
      <c r="H31" s="158">
        <v>168000</v>
      </c>
      <c r="I31" s="158">
        <v>168000</v>
      </c>
      <c r="J31" s="158"/>
      <c r="K31" s="158"/>
      <c r="L31" s="158">
        <v>168000</v>
      </c>
      <c r="M31" s="156"/>
      <c r="N31" s="158"/>
      <c r="O31" s="158"/>
      <c r="P31" s="158"/>
      <c r="Q31" s="158"/>
      <c r="R31" s="158"/>
      <c r="S31" s="158"/>
      <c r="T31" s="158"/>
      <c r="U31" s="158"/>
      <c r="V31" s="158"/>
      <c r="W31" s="158"/>
    </row>
    <row r="32" ht="53.25" customHeight="1" outlineLevel="1" spans="1:23">
      <c r="A32" s="156" t="s">
        <v>46</v>
      </c>
      <c r="B32" s="156" t="s">
        <v>222</v>
      </c>
      <c r="C32" s="156" t="s">
        <v>223</v>
      </c>
      <c r="D32" s="156" t="s">
        <v>89</v>
      </c>
      <c r="E32" s="156" t="s">
        <v>90</v>
      </c>
      <c r="F32" s="156" t="s">
        <v>234</v>
      </c>
      <c r="G32" s="156" t="s">
        <v>235</v>
      </c>
      <c r="H32" s="158">
        <v>66300</v>
      </c>
      <c r="I32" s="158">
        <v>66300</v>
      </c>
      <c r="J32" s="158"/>
      <c r="K32" s="158"/>
      <c r="L32" s="158">
        <v>66300</v>
      </c>
      <c r="M32" s="156"/>
      <c r="N32" s="158"/>
      <c r="O32" s="158"/>
      <c r="P32" s="158"/>
      <c r="Q32" s="158"/>
      <c r="R32" s="158"/>
      <c r="S32" s="158"/>
      <c r="T32" s="158"/>
      <c r="U32" s="158"/>
      <c r="V32" s="158"/>
      <c r="W32" s="158"/>
    </row>
    <row r="33" ht="53.25" customHeight="1" outlineLevel="1" spans="1:23">
      <c r="A33" s="156" t="s">
        <v>46</v>
      </c>
      <c r="B33" s="156" t="s">
        <v>222</v>
      </c>
      <c r="C33" s="156" t="s">
        <v>223</v>
      </c>
      <c r="D33" s="156" t="s">
        <v>91</v>
      </c>
      <c r="E33" s="156" t="s">
        <v>92</v>
      </c>
      <c r="F33" s="156" t="s">
        <v>234</v>
      </c>
      <c r="G33" s="156" t="s">
        <v>235</v>
      </c>
      <c r="H33" s="158">
        <v>96120</v>
      </c>
      <c r="I33" s="158">
        <v>96120</v>
      </c>
      <c r="J33" s="158"/>
      <c r="K33" s="158"/>
      <c r="L33" s="158">
        <v>96120</v>
      </c>
      <c r="M33" s="156"/>
      <c r="N33" s="158"/>
      <c r="O33" s="158"/>
      <c r="P33" s="158"/>
      <c r="Q33" s="158"/>
      <c r="R33" s="158"/>
      <c r="S33" s="158"/>
      <c r="T33" s="158"/>
      <c r="U33" s="158"/>
      <c r="V33" s="158"/>
      <c r="W33" s="158"/>
    </row>
    <row r="34" ht="53.25" customHeight="1" outlineLevel="1" spans="1:23">
      <c r="A34" s="156" t="s">
        <v>46</v>
      </c>
      <c r="B34" s="156" t="s">
        <v>222</v>
      </c>
      <c r="C34" s="156" t="s">
        <v>223</v>
      </c>
      <c r="D34" s="156" t="s">
        <v>103</v>
      </c>
      <c r="E34" s="156" t="s">
        <v>104</v>
      </c>
      <c r="F34" s="156" t="s">
        <v>234</v>
      </c>
      <c r="G34" s="156" t="s">
        <v>235</v>
      </c>
      <c r="H34" s="158">
        <v>147180</v>
      </c>
      <c r="I34" s="158">
        <v>147180</v>
      </c>
      <c r="J34" s="158"/>
      <c r="K34" s="158"/>
      <c r="L34" s="158">
        <v>147180</v>
      </c>
      <c r="M34" s="156"/>
      <c r="N34" s="158"/>
      <c r="O34" s="158"/>
      <c r="P34" s="158"/>
      <c r="Q34" s="158"/>
      <c r="R34" s="158"/>
      <c r="S34" s="158"/>
      <c r="T34" s="158"/>
      <c r="U34" s="158"/>
      <c r="V34" s="158"/>
      <c r="W34" s="158"/>
    </row>
    <row r="35" ht="53.25" customHeight="1" outlineLevel="1" spans="1:23">
      <c r="A35" s="156" t="s">
        <v>46</v>
      </c>
      <c r="B35" s="156" t="s">
        <v>238</v>
      </c>
      <c r="C35" s="156" t="s">
        <v>239</v>
      </c>
      <c r="D35" s="156" t="s">
        <v>120</v>
      </c>
      <c r="E35" s="156" t="s">
        <v>121</v>
      </c>
      <c r="F35" s="156" t="s">
        <v>240</v>
      </c>
      <c r="G35" s="156" t="s">
        <v>239</v>
      </c>
      <c r="H35" s="158">
        <v>690933.12</v>
      </c>
      <c r="I35" s="158">
        <v>690933.12</v>
      </c>
      <c r="J35" s="158"/>
      <c r="K35" s="158"/>
      <c r="L35" s="158">
        <v>690933.12</v>
      </c>
      <c r="M35" s="156"/>
      <c r="N35" s="158"/>
      <c r="O35" s="158"/>
      <c r="P35" s="158"/>
      <c r="Q35" s="158"/>
      <c r="R35" s="158"/>
      <c r="S35" s="158"/>
      <c r="T35" s="158"/>
      <c r="U35" s="158"/>
      <c r="V35" s="158"/>
      <c r="W35" s="158"/>
    </row>
    <row r="36" ht="53.25" customHeight="1" outlineLevel="1" spans="1:23">
      <c r="A36" s="156" t="s">
        <v>46</v>
      </c>
      <c r="B36" s="156" t="s">
        <v>241</v>
      </c>
      <c r="C36" s="156" t="s">
        <v>242</v>
      </c>
      <c r="D36" s="156" t="s">
        <v>122</v>
      </c>
      <c r="E36" s="156" t="s">
        <v>123</v>
      </c>
      <c r="F36" s="156" t="s">
        <v>243</v>
      </c>
      <c r="G36" s="156" t="s">
        <v>242</v>
      </c>
      <c r="H36" s="158">
        <v>80527.76</v>
      </c>
      <c r="I36" s="158">
        <v>80527.76</v>
      </c>
      <c r="J36" s="158"/>
      <c r="K36" s="158"/>
      <c r="L36" s="158">
        <v>80527.76</v>
      </c>
      <c r="M36" s="156"/>
      <c r="N36" s="158"/>
      <c r="O36" s="158"/>
      <c r="P36" s="158"/>
      <c r="Q36" s="158"/>
      <c r="R36" s="158"/>
      <c r="S36" s="158"/>
      <c r="T36" s="158"/>
      <c r="U36" s="158"/>
      <c r="V36" s="158"/>
      <c r="W36" s="158"/>
    </row>
    <row r="37" ht="53.25" customHeight="1" outlineLevel="1" spans="1:23">
      <c r="A37" s="156" t="s">
        <v>46</v>
      </c>
      <c r="B37" s="156" t="s">
        <v>244</v>
      </c>
      <c r="C37" s="156" t="s">
        <v>245</v>
      </c>
      <c r="D37" s="156" t="s">
        <v>135</v>
      </c>
      <c r="E37" s="156" t="s">
        <v>136</v>
      </c>
      <c r="F37" s="156" t="s">
        <v>246</v>
      </c>
      <c r="G37" s="156" t="s">
        <v>245</v>
      </c>
      <c r="H37" s="158">
        <v>81173.7</v>
      </c>
      <c r="I37" s="158">
        <v>81173.7</v>
      </c>
      <c r="J37" s="158"/>
      <c r="K37" s="158"/>
      <c r="L37" s="158">
        <v>81173.7</v>
      </c>
      <c r="M37" s="156"/>
      <c r="N37" s="158"/>
      <c r="O37" s="158"/>
      <c r="P37" s="158"/>
      <c r="Q37" s="158"/>
      <c r="R37" s="158"/>
      <c r="S37" s="158"/>
      <c r="T37" s="158"/>
      <c r="U37" s="158"/>
      <c r="V37" s="158"/>
      <c r="W37" s="158"/>
    </row>
    <row r="38" ht="53.25" customHeight="1" outlineLevel="1" spans="1:23">
      <c r="A38" s="156" t="s">
        <v>46</v>
      </c>
      <c r="B38" s="156" t="s">
        <v>244</v>
      </c>
      <c r="C38" s="156" t="s">
        <v>245</v>
      </c>
      <c r="D38" s="156" t="s">
        <v>137</v>
      </c>
      <c r="E38" s="156" t="s">
        <v>138</v>
      </c>
      <c r="F38" s="156" t="s">
        <v>246</v>
      </c>
      <c r="G38" s="156" t="s">
        <v>245</v>
      </c>
      <c r="H38" s="158">
        <v>242701.2</v>
      </c>
      <c r="I38" s="158">
        <v>242701.2</v>
      </c>
      <c r="J38" s="158"/>
      <c r="K38" s="158"/>
      <c r="L38" s="158">
        <v>242701.2</v>
      </c>
      <c r="M38" s="156"/>
      <c r="N38" s="158"/>
      <c r="O38" s="158"/>
      <c r="P38" s="158"/>
      <c r="Q38" s="158"/>
      <c r="R38" s="158"/>
      <c r="S38" s="158"/>
      <c r="T38" s="158"/>
      <c r="U38" s="158"/>
      <c r="V38" s="158"/>
      <c r="W38" s="158"/>
    </row>
    <row r="39" ht="53.25" customHeight="1" outlineLevel="1" spans="1:23">
      <c r="A39" s="156" t="s">
        <v>46</v>
      </c>
      <c r="B39" s="156" t="s">
        <v>247</v>
      </c>
      <c r="C39" s="156" t="s">
        <v>248</v>
      </c>
      <c r="D39" s="156" t="s">
        <v>139</v>
      </c>
      <c r="E39" s="156" t="s">
        <v>140</v>
      </c>
      <c r="F39" s="156" t="s">
        <v>249</v>
      </c>
      <c r="G39" s="156" t="s">
        <v>250</v>
      </c>
      <c r="H39" s="158">
        <v>16000</v>
      </c>
      <c r="I39" s="158">
        <v>16000</v>
      </c>
      <c r="J39" s="158"/>
      <c r="K39" s="158"/>
      <c r="L39" s="158">
        <v>16000</v>
      </c>
      <c r="M39" s="156"/>
      <c r="N39" s="158"/>
      <c r="O39" s="158"/>
      <c r="P39" s="158"/>
      <c r="Q39" s="158"/>
      <c r="R39" s="158"/>
      <c r="S39" s="158"/>
      <c r="T39" s="158"/>
      <c r="U39" s="158"/>
      <c r="V39" s="158"/>
      <c r="W39" s="158"/>
    </row>
    <row r="40" ht="53.25" customHeight="1" outlineLevel="1" spans="1:23">
      <c r="A40" s="156" t="s">
        <v>46</v>
      </c>
      <c r="B40" s="156" t="s">
        <v>251</v>
      </c>
      <c r="C40" s="156" t="s">
        <v>252</v>
      </c>
      <c r="D40" s="156" t="s">
        <v>139</v>
      </c>
      <c r="E40" s="156" t="s">
        <v>140</v>
      </c>
      <c r="F40" s="156" t="s">
        <v>249</v>
      </c>
      <c r="G40" s="156" t="s">
        <v>250</v>
      </c>
      <c r="H40" s="158">
        <v>8636.66</v>
      </c>
      <c r="I40" s="158">
        <v>8636.66</v>
      </c>
      <c r="J40" s="158"/>
      <c r="K40" s="158"/>
      <c r="L40" s="158">
        <v>8636.66</v>
      </c>
      <c r="M40" s="156"/>
      <c r="N40" s="158"/>
      <c r="O40" s="158"/>
      <c r="P40" s="158"/>
      <c r="Q40" s="158"/>
      <c r="R40" s="158"/>
      <c r="S40" s="158"/>
      <c r="T40" s="158"/>
      <c r="U40" s="158"/>
      <c r="V40" s="158"/>
      <c r="W40" s="158"/>
    </row>
    <row r="41" ht="53.25" customHeight="1" outlineLevel="1" spans="1:23">
      <c r="A41" s="156" t="s">
        <v>46</v>
      </c>
      <c r="B41" s="156" t="s">
        <v>253</v>
      </c>
      <c r="C41" s="156" t="s">
        <v>254</v>
      </c>
      <c r="D41" s="156" t="s">
        <v>139</v>
      </c>
      <c r="E41" s="156" t="s">
        <v>140</v>
      </c>
      <c r="F41" s="156" t="s">
        <v>249</v>
      </c>
      <c r="G41" s="156" t="s">
        <v>250</v>
      </c>
      <c r="H41" s="158">
        <v>17273.33</v>
      </c>
      <c r="I41" s="158">
        <v>17273.33</v>
      </c>
      <c r="J41" s="158"/>
      <c r="K41" s="158"/>
      <c r="L41" s="158">
        <v>17273.33</v>
      </c>
      <c r="M41" s="156"/>
      <c r="N41" s="158"/>
      <c r="O41" s="158"/>
      <c r="P41" s="158"/>
      <c r="Q41" s="158"/>
      <c r="R41" s="158"/>
      <c r="S41" s="158"/>
      <c r="T41" s="158"/>
      <c r="U41" s="158"/>
      <c r="V41" s="158"/>
      <c r="W41" s="158"/>
    </row>
    <row r="42" ht="53.25" customHeight="1" outlineLevel="1" spans="1:23">
      <c r="A42" s="156" t="s">
        <v>46</v>
      </c>
      <c r="B42" s="156" t="s">
        <v>255</v>
      </c>
      <c r="C42" s="156" t="s">
        <v>256</v>
      </c>
      <c r="D42" s="156" t="s">
        <v>130</v>
      </c>
      <c r="E42" s="156" t="s">
        <v>129</v>
      </c>
      <c r="F42" s="156" t="s">
        <v>249</v>
      </c>
      <c r="G42" s="156" t="s">
        <v>250</v>
      </c>
      <c r="H42" s="158">
        <v>23251.44</v>
      </c>
      <c r="I42" s="158">
        <v>23251.44</v>
      </c>
      <c r="J42" s="158"/>
      <c r="K42" s="158"/>
      <c r="L42" s="158">
        <v>23251.44</v>
      </c>
      <c r="M42" s="156"/>
      <c r="N42" s="158"/>
      <c r="O42" s="158"/>
      <c r="P42" s="158"/>
      <c r="Q42" s="158"/>
      <c r="R42" s="158"/>
      <c r="S42" s="158"/>
      <c r="T42" s="158"/>
      <c r="U42" s="158"/>
      <c r="V42" s="158"/>
      <c r="W42" s="158"/>
    </row>
    <row r="43" ht="53.25" customHeight="1" outlineLevel="1" spans="1:23">
      <c r="A43" s="156" t="s">
        <v>46</v>
      </c>
      <c r="B43" s="156" t="s">
        <v>257</v>
      </c>
      <c r="C43" s="156" t="s">
        <v>146</v>
      </c>
      <c r="D43" s="156" t="s">
        <v>145</v>
      </c>
      <c r="E43" s="156" t="s">
        <v>146</v>
      </c>
      <c r="F43" s="156" t="s">
        <v>258</v>
      </c>
      <c r="G43" s="156" t="s">
        <v>146</v>
      </c>
      <c r="H43" s="158">
        <v>518199.84</v>
      </c>
      <c r="I43" s="158">
        <v>518199.84</v>
      </c>
      <c r="J43" s="158"/>
      <c r="K43" s="158"/>
      <c r="L43" s="158">
        <v>518199.84</v>
      </c>
      <c r="M43" s="156"/>
      <c r="N43" s="158"/>
      <c r="O43" s="158"/>
      <c r="P43" s="158"/>
      <c r="Q43" s="158"/>
      <c r="R43" s="158"/>
      <c r="S43" s="158"/>
      <c r="T43" s="158"/>
      <c r="U43" s="158"/>
      <c r="V43" s="158"/>
      <c r="W43" s="158"/>
    </row>
    <row r="44" ht="53.25" customHeight="1" outlineLevel="1" spans="1:23">
      <c r="A44" s="156" t="s">
        <v>46</v>
      </c>
      <c r="B44" s="156" t="s">
        <v>259</v>
      </c>
      <c r="C44" s="156" t="s">
        <v>260</v>
      </c>
      <c r="D44" s="156" t="s">
        <v>87</v>
      </c>
      <c r="E44" s="156" t="s">
        <v>88</v>
      </c>
      <c r="F44" s="156" t="s">
        <v>261</v>
      </c>
      <c r="G44" s="156" t="s">
        <v>262</v>
      </c>
      <c r="H44" s="158">
        <v>6336</v>
      </c>
      <c r="I44" s="158">
        <v>6336</v>
      </c>
      <c r="J44" s="158"/>
      <c r="K44" s="158"/>
      <c r="L44" s="158">
        <v>6336</v>
      </c>
      <c r="M44" s="156"/>
      <c r="N44" s="158"/>
      <c r="O44" s="158"/>
      <c r="P44" s="158"/>
      <c r="Q44" s="158"/>
      <c r="R44" s="158"/>
      <c r="S44" s="158"/>
      <c r="T44" s="158"/>
      <c r="U44" s="158"/>
      <c r="V44" s="158"/>
      <c r="W44" s="158"/>
    </row>
    <row r="45" ht="53.25" customHeight="1" outlineLevel="1" spans="1:23">
      <c r="A45" s="156" t="s">
        <v>46</v>
      </c>
      <c r="B45" s="156" t="s">
        <v>263</v>
      </c>
      <c r="C45" s="156" t="s">
        <v>264</v>
      </c>
      <c r="D45" s="156" t="s">
        <v>91</v>
      </c>
      <c r="E45" s="156" t="s">
        <v>92</v>
      </c>
      <c r="F45" s="156" t="s">
        <v>261</v>
      </c>
      <c r="G45" s="156" t="s">
        <v>262</v>
      </c>
      <c r="H45" s="158"/>
      <c r="I45" s="158"/>
      <c r="J45" s="158"/>
      <c r="K45" s="158"/>
      <c r="L45" s="158"/>
      <c r="M45" s="156"/>
      <c r="N45" s="158"/>
      <c r="O45" s="158"/>
      <c r="P45" s="158"/>
      <c r="Q45" s="158"/>
      <c r="R45" s="158"/>
      <c r="S45" s="158"/>
      <c r="T45" s="158"/>
      <c r="U45" s="158"/>
      <c r="V45" s="158"/>
      <c r="W45" s="158"/>
    </row>
    <row r="46" ht="53.25" customHeight="1" outlineLevel="1" spans="1:23">
      <c r="A46" s="156" t="s">
        <v>46</v>
      </c>
      <c r="B46" s="156" t="s">
        <v>263</v>
      </c>
      <c r="C46" s="156" t="s">
        <v>264</v>
      </c>
      <c r="D46" s="156" t="s">
        <v>99</v>
      </c>
      <c r="E46" s="156" t="s">
        <v>100</v>
      </c>
      <c r="F46" s="156" t="s">
        <v>261</v>
      </c>
      <c r="G46" s="156" t="s">
        <v>262</v>
      </c>
      <c r="H46" s="158"/>
      <c r="I46" s="158"/>
      <c r="J46" s="158"/>
      <c r="K46" s="158"/>
      <c r="L46" s="158"/>
      <c r="M46" s="156"/>
      <c r="N46" s="158"/>
      <c r="O46" s="158"/>
      <c r="P46" s="158"/>
      <c r="Q46" s="158"/>
      <c r="R46" s="158"/>
      <c r="S46" s="158"/>
      <c r="T46" s="158"/>
      <c r="U46" s="158"/>
      <c r="V46" s="158"/>
      <c r="W46" s="158"/>
    </row>
    <row r="47" ht="53.25" customHeight="1" outlineLevel="1" spans="1:23">
      <c r="A47" s="156" t="s">
        <v>46</v>
      </c>
      <c r="B47" s="156" t="s">
        <v>263</v>
      </c>
      <c r="C47" s="156" t="s">
        <v>264</v>
      </c>
      <c r="D47" s="156" t="s">
        <v>103</v>
      </c>
      <c r="E47" s="156" t="s">
        <v>104</v>
      </c>
      <c r="F47" s="156" t="s">
        <v>261</v>
      </c>
      <c r="G47" s="156" t="s">
        <v>262</v>
      </c>
      <c r="H47" s="158">
        <v>38400</v>
      </c>
      <c r="I47" s="158">
        <v>38400</v>
      </c>
      <c r="J47" s="158"/>
      <c r="K47" s="158"/>
      <c r="L47" s="158">
        <v>38400</v>
      </c>
      <c r="M47" s="156"/>
      <c r="N47" s="158"/>
      <c r="O47" s="158"/>
      <c r="P47" s="158"/>
      <c r="Q47" s="158"/>
      <c r="R47" s="158"/>
      <c r="S47" s="158"/>
      <c r="T47" s="158"/>
      <c r="U47" s="158"/>
      <c r="V47" s="158"/>
      <c r="W47" s="158"/>
    </row>
    <row r="48" ht="53.25" customHeight="1" outlineLevel="1" spans="1:23">
      <c r="A48" s="156" t="s">
        <v>46</v>
      </c>
      <c r="B48" s="156" t="s">
        <v>263</v>
      </c>
      <c r="C48" s="156" t="s">
        <v>264</v>
      </c>
      <c r="D48" s="156" t="s">
        <v>107</v>
      </c>
      <c r="E48" s="156" t="s">
        <v>106</v>
      </c>
      <c r="F48" s="156" t="s">
        <v>261</v>
      </c>
      <c r="G48" s="156" t="s">
        <v>262</v>
      </c>
      <c r="H48" s="158"/>
      <c r="I48" s="158"/>
      <c r="J48" s="158"/>
      <c r="K48" s="158"/>
      <c r="L48" s="158"/>
      <c r="M48" s="156"/>
      <c r="N48" s="158"/>
      <c r="O48" s="158"/>
      <c r="P48" s="158"/>
      <c r="Q48" s="158"/>
      <c r="R48" s="158"/>
      <c r="S48" s="158"/>
      <c r="T48" s="158"/>
      <c r="U48" s="158"/>
      <c r="V48" s="158"/>
      <c r="W48" s="158"/>
    </row>
    <row r="49" ht="53.25" customHeight="1" outlineLevel="1" spans="1:23">
      <c r="A49" s="156" t="s">
        <v>46</v>
      </c>
      <c r="B49" s="156" t="s">
        <v>265</v>
      </c>
      <c r="C49" s="156" t="s">
        <v>266</v>
      </c>
      <c r="D49" s="156" t="s">
        <v>82</v>
      </c>
      <c r="E49" s="156" t="s">
        <v>81</v>
      </c>
      <c r="F49" s="156" t="s">
        <v>267</v>
      </c>
      <c r="G49" s="156" t="s">
        <v>268</v>
      </c>
      <c r="H49" s="158">
        <v>4050</v>
      </c>
      <c r="I49" s="158">
        <v>4050</v>
      </c>
      <c r="J49" s="158"/>
      <c r="K49" s="158"/>
      <c r="L49" s="158">
        <v>4050</v>
      </c>
      <c r="M49" s="156"/>
      <c r="N49" s="158"/>
      <c r="O49" s="158"/>
      <c r="P49" s="158"/>
      <c r="Q49" s="158"/>
      <c r="R49" s="158"/>
      <c r="S49" s="158"/>
      <c r="T49" s="158"/>
      <c r="U49" s="158"/>
      <c r="V49" s="158"/>
      <c r="W49" s="158"/>
    </row>
    <row r="50" ht="53.25" customHeight="1" outlineLevel="1" spans="1:23">
      <c r="A50" s="156" t="s">
        <v>46</v>
      </c>
      <c r="B50" s="156" t="s">
        <v>265</v>
      </c>
      <c r="C50" s="156" t="s">
        <v>266</v>
      </c>
      <c r="D50" s="156" t="s">
        <v>82</v>
      </c>
      <c r="E50" s="156" t="s">
        <v>81</v>
      </c>
      <c r="F50" s="156" t="s">
        <v>269</v>
      </c>
      <c r="G50" s="156" t="s">
        <v>270</v>
      </c>
      <c r="H50" s="158">
        <v>4050</v>
      </c>
      <c r="I50" s="158">
        <v>4050</v>
      </c>
      <c r="J50" s="158"/>
      <c r="K50" s="158"/>
      <c r="L50" s="158">
        <v>4050</v>
      </c>
      <c r="M50" s="156"/>
      <c r="N50" s="158"/>
      <c r="O50" s="158"/>
      <c r="P50" s="158"/>
      <c r="Q50" s="158"/>
      <c r="R50" s="158"/>
      <c r="S50" s="158"/>
      <c r="T50" s="158"/>
      <c r="U50" s="158"/>
      <c r="V50" s="158"/>
      <c r="W50" s="158"/>
    </row>
    <row r="51" ht="53.25" customHeight="1" outlineLevel="1" spans="1:23">
      <c r="A51" s="156" t="s">
        <v>46</v>
      </c>
      <c r="B51" s="156" t="s">
        <v>271</v>
      </c>
      <c r="C51" s="156" t="s">
        <v>272</v>
      </c>
      <c r="D51" s="156" t="s">
        <v>78</v>
      </c>
      <c r="E51" s="156" t="s">
        <v>79</v>
      </c>
      <c r="F51" s="156" t="s">
        <v>269</v>
      </c>
      <c r="G51" s="156" t="s">
        <v>270</v>
      </c>
      <c r="H51" s="158">
        <v>3000</v>
      </c>
      <c r="I51" s="158">
        <v>3000</v>
      </c>
      <c r="J51" s="158"/>
      <c r="K51" s="158"/>
      <c r="L51" s="158">
        <v>3000</v>
      </c>
      <c r="M51" s="156"/>
      <c r="N51" s="158"/>
      <c r="O51" s="158"/>
      <c r="P51" s="158"/>
      <c r="Q51" s="158"/>
      <c r="R51" s="158"/>
      <c r="S51" s="158"/>
      <c r="T51" s="158"/>
      <c r="U51" s="158"/>
      <c r="V51" s="158"/>
      <c r="W51" s="158"/>
    </row>
    <row r="52" ht="53.25" customHeight="1" outlineLevel="1" spans="1:23">
      <c r="A52" s="156" t="s">
        <v>46</v>
      </c>
      <c r="B52" s="156" t="s">
        <v>273</v>
      </c>
      <c r="C52" s="156" t="s">
        <v>274</v>
      </c>
      <c r="D52" s="156" t="s">
        <v>87</v>
      </c>
      <c r="E52" s="156" t="s">
        <v>88</v>
      </c>
      <c r="F52" s="156" t="s">
        <v>275</v>
      </c>
      <c r="G52" s="156" t="s">
        <v>276</v>
      </c>
      <c r="H52" s="158">
        <v>13550</v>
      </c>
      <c r="I52" s="158">
        <v>13550</v>
      </c>
      <c r="J52" s="158"/>
      <c r="K52" s="158"/>
      <c r="L52" s="158">
        <v>13550</v>
      </c>
      <c r="M52" s="156"/>
      <c r="N52" s="158"/>
      <c r="O52" s="158"/>
      <c r="P52" s="158"/>
      <c r="Q52" s="158"/>
      <c r="R52" s="158"/>
      <c r="S52" s="158"/>
      <c r="T52" s="158"/>
      <c r="U52" s="158"/>
      <c r="V52" s="158"/>
      <c r="W52" s="158"/>
    </row>
    <row r="53" ht="53.25" customHeight="1" outlineLevel="1" spans="1:23">
      <c r="A53" s="156" t="s">
        <v>46</v>
      </c>
      <c r="B53" s="156" t="s">
        <v>277</v>
      </c>
      <c r="C53" s="156" t="s">
        <v>278</v>
      </c>
      <c r="D53" s="156" t="s">
        <v>87</v>
      </c>
      <c r="E53" s="156" t="s">
        <v>88</v>
      </c>
      <c r="F53" s="156" t="s">
        <v>279</v>
      </c>
      <c r="G53" s="156" t="s">
        <v>280</v>
      </c>
      <c r="H53" s="158">
        <v>10000</v>
      </c>
      <c r="I53" s="158">
        <v>10000</v>
      </c>
      <c r="J53" s="158"/>
      <c r="K53" s="158"/>
      <c r="L53" s="158">
        <v>10000</v>
      </c>
      <c r="M53" s="156"/>
      <c r="N53" s="158"/>
      <c r="O53" s="158"/>
      <c r="P53" s="158"/>
      <c r="Q53" s="158"/>
      <c r="R53" s="158"/>
      <c r="S53" s="158"/>
      <c r="T53" s="158"/>
      <c r="U53" s="158"/>
      <c r="V53" s="158"/>
      <c r="W53" s="158"/>
    </row>
    <row r="54" ht="53.25" customHeight="1" outlineLevel="1" spans="1:23">
      <c r="A54" s="156" t="s">
        <v>46</v>
      </c>
      <c r="B54" s="156" t="s">
        <v>277</v>
      </c>
      <c r="C54" s="156" t="s">
        <v>278</v>
      </c>
      <c r="D54" s="156" t="s">
        <v>87</v>
      </c>
      <c r="E54" s="156" t="s">
        <v>88</v>
      </c>
      <c r="F54" s="156" t="s">
        <v>279</v>
      </c>
      <c r="G54" s="156" t="s">
        <v>280</v>
      </c>
      <c r="H54" s="158">
        <v>2000</v>
      </c>
      <c r="I54" s="158">
        <v>2000</v>
      </c>
      <c r="J54" s="158"/>
      <c r="K54" s="158"/>
      <c r="L54" s="158">
        <v>2000</v>
      </c>
      <c r="M54" s="156"/>
      <c r="N54" s="158"/>
      <c r="O54" s="158"/>
      <c r="P54" s="158"/>
      <c r="Q54" s="158"/>
      <c r="R54" s="158"/>
      <c r="S54" s="158"/>
      <c r="T54" s="158"/>
      <c r="U54" s="158"/>
      <c r="V54" s="158"/>
      <c r="W54" s="158"/>
    </row>
    <row r="55" ht="53.25" customHeight="1" outlineLevel="1" spans="1:23">
      <c r="A55" s="156" t="s">
        <v>46</v>
      </c>
      <c r="B55" s="156" t="s">
        <v>281</v>
      </c>
      <c r="C55" s="156" t="s">
        <v>282</v>
      </c>
      <c r="D55" s="156" t="s">
        <v>87</v>
      </c>
      <c r="E55" s="156" t="s">
        <v>88</v>
      </c>
      <c r="F55" s="156" t="s">
        <v>283</v>
      </c>
      <c r="G55" s="156" t="s">
        <v>194</v>
      </c>
      <c r="H55" s="158">
        <v>3800</v>
      </c>
      <c r="I55" s="158">
        <v>3800</v>
      </c>
      <c r="J55" s="158"/>
      <c r="K55" s="158"/>
      <c r="L55" s="158">
        <v>3800</v>
      </c>
      <c r="M55" s="156"/>
      <c r="N55" s="158"/>
      <c r="O55" s="158"/>
      <c r="P55" s="158"/>
      <c r="Q55" s="158"/>
      <c r="R55" s="158"/>
      <c r="S55" s="158"/>
      <c r="T55" s="158"/>
      <c r="U55" s="158"/>
      <c r="V55" s="158"/>
      <c r="W55" s="158"/>
    </row>
    <row r="56" ht="53.25" customHeight="1" outlineLevel="1" spans="1:23">
      <c r="A56" s="156" t="s">
        <v>46</v>
      </c>
      <c r="B56" s="156" t="s">
        <v>273</v>
      </c>
      <c r="C56" s="156" t="s">
        <v>274</v>
      </c>
      <c r="D56" s="156" t="s">
        <v>87</v>
      </c>
      <c r="E56" s="156" t="s">
        <v>88</v>
      </c>
      <c r="F56" s="156" t="s">
        <v>267</v>
      </c>
      <c r="G56" s="156" t="s">
        <v>268</v>
      </c>
      <c r="H56" s="158">
        <v>2000</v>
      </c>
      <c r="I56" s="158">
        <v>2000</v>
      </c>
      <c r="J56" s="158"/>
      <c r="K56" s="158"/>
      <c r="L56" s="158">
        <v>2000</v>
      </c>
      <c r="M56" s="156"/>
      <c r="N56" s="158"/>
      <c r="O56" s="158"/>
      <c r="P56" s="158"/>
      <c r="Q56" s="158"/>
      <c r="R56" s="158"/>
      <c r="S56" s="158"/>
      <c r="T56" s="158"/>
      <c r="U56" s="158"/>
      <c r="V56" s="158"/>
      <c r="W56" s="158"/>
    </row>
    <row r="57" ht="53.25" customHeight="1" outlineLevel="1" spans="1:23">
      <c r="A57" s="156" t="s">
        <v>46</v>
      </c>
      <c r="B57" s="156" t="s">
        <v>273</v>
      </c>
      <c r="C57" s="156" t="s">
        <v>274</v>
      </c>
      <c r="D57" s="156" t="s">
        <v>89</v>
      </c>
      <c r="E57" s="156" t="s">
        <v>90</v>
      </c>
      <c r="F57" s="156" t="s">
        <v>275</v>
      </c>
      <c r="G57" s="156" t="s">
        <v>276</v>
      </c>
      <c r="H57" s="158">
        <v>10000</v>
      </c>
      <c r="I57" s="158">
        <v>10000</v>
      </c>
      <c r="J57" s="158"/>
      <c r="K57" s="158"/>
      <c r="L57" s="158">
        <v>10000</v>
      </c>
      <c r="M57" s="156"/>
      <c r="N57" s="158"/>
      <c r="O57" s="158"/>
      <c r="P57" s="158"/>
      <c r="Q57" s="158"/>
      <c r="R57" s="158"/>
      <c r="S57" s="158"/>
      <c r="T57" s="158"/>
      <c r="U57" s="158"/>
      <c r="V57" s="158"/>
      <c r="W57" s="158"/>
    </row>
    <row r="58" ht="53.25" customHeight="1" outlineLevel="1" spans="1:23">
      <c r="A58" s="156" t="s">
        <v>46</v>
      </c>
      <c r="B58" s="156" t="s">
        <v>277</v>
      </c>
      <c r="C58" s="156" t="s">
        <v>278</v>
      </c>
      <c r="D58" s="156" t="s">
        <v>89</v>
      </c>
      <c r="E58" s="156" t="s">
        <v>90</v>
      </c>
      <c r="F58" s="156" t="s">
        <v>279</v>
      </c>
      <c r="G58" s="156" t="s">
        <v>280</v>
      </c>
      <c r="H58" s="158">
        <v>3000</v>
      </c>
      <c r="I58" s="158">
        <v>3000</v>
      </c>
      <c r="J58" s="158"/>
      <c r="K58" s="158"/>
      <c r="L58" s="158">
        <v>3000</v>
      </c>
      <c r="M58" s="156"/>
      <c r="N58" s="158"/>
      <c r="O58" s="158"/>
      <c r="P58" s="158"/>
      <c r="Q58" s="158"/>
      <c r="R58" s="158"/>
      <c r="S58" s="158"/>
      <c r="T58" s="158"/>
      <c r="U58" s="158"/>
      <c r="V58" s="158"/>
      <c r="W58" s="158"/>
    </row>
    <row r="59" ht="53.25" customHeight="1" outlineLevel="1" spans="1:23">
      <c r="A59" s="156" t="s">
        <v>46</v>
      </c>
      <c r="B59" s="156" t="s">
        <v>273</v>
      </c>
      <c r="C59" s="156" t="s">
        <v>274</v>
      </c>
      <c r="D59" s="156" t="s">
        <v>89</v>
      </c>
      <c r="E59" s="156" t="s">
        <v>90</v>
      </c>
      <c r="F59" s="156" t="s">
        <v>269</v>
      </c>
      <c r="G59" s="156" t="s">
        <v>270</v>
      </c>
      <c r="H59" s="158">
        <v>4100</v>
      </c>
      <c r="I59" s="158">
        <v>4100</v>
      </c>
      <c r="J59" s="158"/>
      <c r="K59" s="158"/>
      <c r="L59" s="158">
        <v>4100</v>
      </c>
      <c r="M59" s="156"/>
      <c r="N59" s="158"/>
      <c r="O59" s="158"/>
      <c r="P59" s="158"/>
      <c r="Q59" s="158"/>
      <c r="R59" s="158"/>
      <c r="S59" s="158"/>
      <c r="T59" s="158"/>
      <c r="U59" s="158"/>
      <c r="V59" s="158"/>
      <c r="W59" s="158"/>
    </row>
    <row r="60" ht="53.25" customHeight="1" outlineLevel="1" spans="1:23">
      <c r="A60" s="156" t="s">
        <v>46</v>
      </c>
      <c r="B60" s="156" t="s">
        <v>277</v>
      </c>
      <c r="C60" s="156" t="s">
        <v>278</v>
      </c>
      <c r="D60" s="156" t="s">
        <v>91</v>
      </c>
      <c r="E60" s="156" t="s">
        <v>92</v>
      </c>
      <c r="F60" s="156" t="s">
        <v>279</v>
      </c>
      <c r="G60" s="156" t="s">
        <v>280</v>
      </c>
      <c r="H60" s="158">
        <v>10000</v>
      </c>
      <c r="I60" s="158">
        <v>10000</v>
      </c>
      <c r="J60" s="158"/>
      <c r="K60" s="158"/>
      <c r="L60" s="158">
        <v>10000</v>
      </c>
      <c r="M60" s="156"/>
      <c r="N60" s="158"/>
      <c r="O60" s="158"/>
      <c r="P60" s="158"/>
      <c r="Q60" s="158"/>
      <c r="R60" s="158"/>
      <c r="S60" s="158"/>
      <c r="T60" s="158"/>
      <c r="U60" s="158"/>
      <c r="V60" s="158"/>
      <c r="W60" s="158"/>
    </row>
    <row r="61" ht="53.25" customHeight="1" outlineLevel="1" spans="1:23">
      <c r="A61" s="156" t="s">
        <v>46</v>
      </c>
      <c r="B61" s="156" t="s">
        <v>273</v>
      </c>
      <c r="C61" s="156" t="s">
        <v>274</v>
      </c>
      <c r="D61" s="156" t="s">
        <v>91</v>
      </c>
      <c r="E61" s="156" t="s">
        <v>92</v>
      </c>
      <c r="F61" s="156" t="s">
        <v>275</v>
      </c>
      <c r="G61" s="156" t="s">
        <v>276</v>
      </c>
      <c r="H61" s="158">
        <v>12000</v>
      </c>
      <c r="I61" s="158">
        <v>12000</v>
      </c>
      <c r="J61" s="158"/>
      <c r="K61" s="158"/>
      <c r="L61" s="158">
        <v>12000</v>
      </c>
      <c r="M61" s="156"/>
      <c r="N61" s="158"/>
      <c r="O61" s="158"/>
      <c r="P61" s="158"/>
      <c r="Q61" s="158"/>
      <c r="R61" s="158"/>
      <c r="S61" s="158"/>
      <c r="T61" s="158"/>
      <c r="U61" s="158"/>
      <c r="V61" s="158"/>
      <c r="W61" s="158"/>
    </row>
    <row r="62" ht="53.25" customHeight="1" outlineLevel="1" spans="1:23">
      <c r="A62" s="156" t="s">
        <v>46</v>
      </c>
      <c r="B62" s="156" t="s">
        <v>273</v>
      </c>
      <c r="C62" s="156" t="s">
        <v>274</v>
      </c>
      <c r="D62" s="156" t="s">
        <v>91</v>
      </c>
      <c r="E62" s="156" t="s">
        <v>92</v>
      </c>
      <c r="F62" s="156" t="s">
        <v>269</v>
      </c>
      <c r="G62" s="156" t="s">
        <v>270</v>
      </c>
      <c r="H62" s="158">
        <v>3650</v>
      </c>
      <c r="I62" s="158">
        <v>3650</v>
      </c>
      <c r="J62" s="158"/>
      <c r="K62" s="158"/>
      <c r="L62" s="158">
        <v>3650</v>
      </c>
      <c r="M62" s="156"/>
      <c r="N62" s="158"/>
      <c r="O62" s="158"/>
      <c r="P62" s="158"/>
      <c r="Q62" s="158"/>
      <c r="R62" s="158"/>
      <c r="S62" s="158"/>
      <c r="T62" s="158"/>
      <c r="U62" s="158"/>
      <c r="V62" s="158"/>
      <c r="W62" s="158"/>
    </row>
    <row r="63" ht="53.25" customHeight="1" outlineLevel="1" spans="1:23">
      <c r="A63" s="156" t="s">
        <v>46</v>
      </c>
      <c r="B63" s="156" t="s">
        <v>277</v>
      </c>
      <c r="C63" s="156" t="s">
        <v>278</v>
      </c>
      <c r="D63" s="156" t="s">
        <v>103</v>
      </c>
      <c r="E63" s="156" t="s">
        <v>104</v>
      </c>
      <c r="F63" s="156" t="s">
        <v>279</v>
      </c>
      <c r="G63" s="156" t="s">
        <v>280</v>
      </c>
      <c r="H63" s="158">
        <v>11000</v>
      </c>
      <c r="I63" s="158">
        <v>11000</v>
      </c>
      <c r="J63" s="158"/>
      <c r="K63" s="158"/>
      <c r="L63" s="158">
        <v>11000</v>
      </c>
      <c r="M63" s="156"/>
      <c r="N63" s="158"/>
      <c r="O63" s="158"/>
      <c r="P63" s="158"/>
      <c r="Q63" s="158"/>
      <c r="R63" s="158"/>
      <c r="S63" s="158"/>
      <c r="T63" s="158"/>
      <c r="U63" s="158"/>
      <c r="V63" s="158"/>
      <c r="W63" s="158"/>
    </row>
    <row r="64" ht="53.25" customHeight="1" outlineLevel="1" spans="1:23">
      <c r="A64" s="156" t="s">
        <v>46</v>
      </c>
      <c r="B64" s="156" t="s">
        <v>273</v>
      </c>
      <c r="C64" s="156" t="s">
        <v>274</v>
      </c>
      <c r="D64" s="156" t="s">
        <v>103</v>
      </c>
      <c r="E64" s="156" t="s">
        <v>104</v>
      </c>
      <c r="F64" s="156" t="s">
        <v>275</v>
      </c>
      <c r="G64" s="156" t="s">
        <v>276</v>
      </c>
      <c r="H64" s="158">
        <v>20000</v>
      </c>
      <c r="I64" s="158">
        <v>20000</v>
      </c>
      <c r="J64" s="158"/>
      <c r="K64" s="158"/>
      <c r="L64" s="158">
        <v>20000</v>
      </c>
      <c r="M64" s="156"/>
      <c r="N64" s="158"/>
      <c r="O64" s="158"/>
      <c r="P64" s="158"/>
      <c r="Q64" s="158"/>
      <c r="R64" s="158"/>
      <c r="S64" s="158"/>
      <c r="T64" s="158"/>
      <c r="U64" s="158"/>
      <c r="V64" s="158"/>
      <c r="W64" s="158"/>
    </row>
    <row r="65" ht="53.25" customHeight="1" outlineLevel="1" spans="1:23">
      <c r="A65" s="156" t="s">
        <v>46</v>
      </c>
      <c r="B65" s="156" t="s">
        <v>273</v>
      </c>
      <c r="C65" s="156" t="s">
        <v>274</v>
      </c>
      <c r="D65" s="156" t="s">
        <v>103</v>
      </c>
      <c r="E65" s="156" t="s">
        <v>104</v>
      </c>
      <c r="F65" s="156" t="s">
        <v>267</v>
      </c>
      <c r="G65" s="156" t="s">
        <v>268</v>
      </c>
      <c r="H65" s="158">
        <v>3000</v>
      </c>
      <c r="I65" s="158">
        <v>3000</v>
      </c>
      <c r="J65" s="158"/>
      <c r="K65" s="158"/>
      <c r="L65" s="158">
        <v>3000</v>
      </c>
      <c r="M65" s="156"/>
      <c r="N65" s="158"/>
      <c r="O65" s="158"/>
      <c r="P65" s="158"/>
      <c r="Q65" s="158"/>
      <c r="R65" s="158"/>
      <c r="S65" s="158"/>
      <c r="T65" s="158"/>
      <c r="U65" s="158"/>
      <c r="V65" s="158"/>
      <c r="W65" s="158"/>
    </row>
    <row r="66" ht="53.25" customHeight="1" outlineLevel="1" spans="1:23">
      <c r="A66" s="156" t="s">
        <v>46</v>
      </c>
      <c r="B66" s="156" t="s">
        <v>273</v>
      </c>
      <c r="C66" s="156" t="s">
        <v>274</v>
      </c>
      <c r="D66" s="156" t="s">
        <v>103</v>
      </c>
      <c r="E66" s="156" t="s">
        <v>104</v>
      </c>
      <c r="F66" s="156" t="s">
        <v>269</v>
      </c>
      <c r="G66" s="156" t="s">
        <v>270</v>
      </c>
      <c r="H66" s="158">
        <v>5900</v>
      </c>
      <c r="I66" s="158">
        <v>5900</v>
      </c>
      <c r="J66" s="158"/>
      <c r="K66" s="158"/>
      <c r="L66" s="158">
        <v>5900</v>
      </c>
      <c r="M66" s="156"/>
      <c r="N66" s="158"/>
      <c r="O66" s="158"/>
      <c r="P66" s="158"/>
      <c r="Q66" s="158"/>
      <c r="R66" s="158"/>
      <c r="S66" s="158"/>
      <c r="T66" s="158"/>
      <c r="U66" s="158"/>
      <c r="V66" s="158"/>
      <c r="W66" s="158"/>
    </row>
    <row r="67" ht="53.25" customHeight="1" outlineLevel="1" spans="1:23">
      <c r="A67" s="156" t="s">
        <v>46</v>
      </c>
      <c r="B67" s="156" t="s">
        <v>284</v>
      </c>
      <c r="C67" s="156" t="s">
        <v>285</v>
      </c>
      <c r="D67" s="156" t="s">
        <v>116</v>
      </c>
      <c r="E67" s="156" t="s">
        <v>117</v>
      </c>
      <c r="F67" s="156" t="s">
        <v>269</v>
      </c>
      <c r="G67" s="156" t="s">
        <v>270</v>
      </c>
      <c r="H67" s="158">
        <v>6600</v>
      </c>
      <c r="I67" s="158">
        <v>6600</v>
      </c>
      <c r="J67" s="158"/>
      <c r="K67" s="158"/>
      <c r="L67" s="158">
        <v>6600</v>
      </c>
      <c r="M67" s="156"/>
      <c r="N67" s="158"/>
      <c r="O67" s="158"/>
      <c r="P67" s="158"/>
      <c r="Q67" s="158"/>
      <c r="R67" s="158"/>
      <c r="S67" s="158"/>
      <c r="T67" s="158"/>
      <c r="U67" s="158"/>
      <c r="V67" s="158"/>
      <c r="W67" s="158"/>
    </row>
    <row r="68" ht="53.25" customHeight="1" outlineLevel="1" spans="1:23">
      <c r="A68" s="156" t="s">
        <v>46</v>
      </c>
      <c r="B68" s="156" t="s">
        <v>284</v>
      </c>
      <c r="C68" s="156" t="s">
        <v>285</v>
      </c>
      <c r="D68" s="156" t="s">
        <v>118</v>
      </c>
      <c r="E68" s="156" t="s">
        <v>119</v>
      </c>
      <c r="F68" s="156" t="s">
        <v>269</v>
      </c>
      <c r="G68" s="156" t="s">
        <v>270</v>
      </c>
      <c r="H68" s="158">
        <v>7800</v>
      </c>
      <c r="I68" s="158">
        <v>7800</v>
      </c>
      <c r="J68" s="158"/>
      <c r="K68" s="158"/>
      <c r="L68" s="158">
        <v>7800</v>
      </c>
      <c r="M68" s="156"/>
      <c r="N68" s="158"/>
      <c r="O68" s="158"/>
      <c r="P68" s="158"/>
      <c r="Q68" s="158"/>
      <c r="R68" s="158"/>
      <c r="S68" s="158"/>
      <c r="T68" s="158"/>
      <c r="U68" s="158"/>
      <c r="V68" s="158"/>
      <c r="W68" s="158"/>
    </row>
    <row r="69" ht="53.25" customHeight="1" outlineLevel="1" spans="1:23">
      <c r="A69" s="156" t="s">
        <v>46</v>
      </c>
      <c r="B69" s="156" t="s">
        <v>286</v>
      </c>
      <c r="C69" s="156" t="s">
        <v>287</v>
      </c>
      <c r="D69" s="156" t="s">
        <v>87</v>
      </c>
      <c r="E69" s="156" t="s">
        <v>88</v>
      </c>
      <c r="F69" s="156" t="s">
        <v>288</v>
      </c>
      <c r="G69" s="156" t="s">
        <v>287</v>
      </c>
      <c r="H69" s="158">
        <v>21646.32</v>
      </c>
      <c r="I69" s="158">
        <v>21646.32</v>
      </c>
      <c r="J69" s="158"/>
      <c r="K69" s="158"/>
      <c r="L69" s="158">
        <v>21646.32</v>
      </c>
      <c r="M69" s="156"/>
      <c r="N69" s="158"/>
      <c r="O69" s="158"/>
      <c r="P69" s="158"/>
      <c r="Q69" s="158"/>
      <c r="R69" s="158"/>
      <c r="S69" s="158"/>
      <c r="T69" s="158"/>
      <c r="U69" s="158"/>
      <c r="V69" s="158"/>
      <c r="W69" s="158"/>
    </row>
    <row r="70" ht="53.25" customHeight="1" outlineLevel="1" spans="1:23">
      <c r="A70" s="156" t="s">
        <v>46</v>
      </c>
      <c r="B70" s="156" t="s">
        <v>286</v>
      </c>
      <c r="C70" s="156" t="s">
        <v>287</v>
      </c>
      <c r="D70" s="156" t="s">
        <v>89</v>
      </c>
      <c r="E70" s="156" t="s">
        <v>90</v>
      </c>
      <c r="F70" s="156" t="s">
        <v>288</v>
      </c>
      <c r="G70" s="156" t="s">
        <v>287</v>
      </c>
      <c r="H70" s="158">
        <v>14529.36</v>
      </c>
      <c r="I70" s="158">
        <v>14529.36</v>
      </c>
      <c r="J70" s="158"/>
      <c r="K70" s="158"/>
      <c r="L70" s="158">
        <v>14529.36</v>
      </c>
      <c r="M70" s="156"/>
      <c r="N70" s="158"/>
      <c r="O70" s="158"/>
      <c r="P70" s="158"/>
      <c r="Q70" s="158"/>
      <c r="R70" s="158"/>
      <c r="S70" s="158"/>
      <c r="T70" s="158"/>
      <c r="U70" s="158"/>
      <c r="V70" s="158"/>
      <c r="W70" s="158"/>
    </row>
    <row r="71" ht="53.25" customHeight="1" outlineLevel="1" spans="1:23">
      <c r="A71" s="156" t="s">
        <v>46</v>
      </c>
      <c r="B71" s="156" t="s">
        <v>286</v>
      </c>
      <c r="C71" s="156" t="s">
        <v>287</v>
      </c>
      <c r="D71" s="156" t="s">
        <v>91</v>
      </c>
      <c r="E71" s="156" t="s">
        <v>92</v>
      </c>
      <c r="F71" s="156" t="s">
        <v>288</v>
      </c>
      <c r="G71" s="156" t="s">
        <v>287</v>
      </c>
      <c r="H71" s="158">
        <v>20112.24</v>
      </c>
      <c r="I71" s="158">
        <v>20112.24</v>
      </c>
      <c r="J71" s="158"/>
      <c r="K71" s="158"/>
      <c r="L71" s="158">
        <v>20112.24</v>
      </c>
      <c r="M71" s="156"/>
      <c r="N71" s="158"/>
      <c r="O71" s="158"/>
      <c r="P71" s="158"/>
      <c r="Q71" s="158"/>
      <c r="R71" s="158"/>
      <c r="S71" s="158"/>
      <c r="T71" s="158"/>
      <c r="U71" s="158"/>
      <c r="V71" s="158"/>
      <c r="W71" s="158"/>
    </row>
    <row r="72" ht="53.25" customHeight="1" outlineLevel="1" spans="1:23">
      <c r="A72" s="156" t="s">
        <v>46</v>
      </c>
      <c r="B72" s="156" t="s">
        <v>286</v>
      </c>
      <c r="C72" s="156" t="s">
        <v>287</v>
      </c>
      <c r="D72" s="156" t="s">
        <v>103</v>
      </c>
      <c r="E72" s="156" t="s">
        <v>104</v>
      </c>
      <c r="F72" s="156" t="s">
        <v>288</v>
      </c>
      <c r="G72" s="156" t="s">
        <v>287</v>
      </c>
      <c r="H72" s="158">
        <v>30078.72</v>
      </c>
      <c r="I72" s="158">
        <v>30078.72</v>
      </c>
      <c r="J72" s="158"/>
      <c r="K72" s="158"/>
      <c r="L72" s="158">
        <v>30078.72</v>
      </c>
      <c r="M72" s="156"/>
      <c r="N72" s="158"/>
      <c r="O72" s="158"/>
      <c r="P72" s="158"/>
      <c r="Q72" s="158"/>
      <c r="R72" s="158"/>
      <c r="S72" s="158"/>
      <c r="T72" s="158"/>
      <c r="U72" s="158"/>
      <c r="V72" s="158"/>
      <c r="W72" s="158"/>
    </row>
    <row r="73" ht="53.25" customHeight="1" outlineLevel="1" spans="1:23">
      <c r="A73" s="156" t="s">
        <v>46</v>
      </c>
      <c r="B73" s="156" t="s">
        <v>289</v>
      </c>
      <c r="C73" s="156" t="s">
        <v>290</v>
      </c>
      <c r="D73" s="156" t="s">
        <v>87</v>
      </c>
      <c r="E73" s="156" t="s">
        <v>88</v>
      </c>
      <c r="F73" s="156" t="s">
        <v>291</v>
      </c>
      <c r="G73" s="156" t="s">
        <v>292</v>
      </c>
      <c r="H73" s="158">
        <v>95400</v>
      </c>
      <c r="I73" s="158">
        <v>95400</v>
      </c>
      <c r="J73" s="158"/>
      <c r="K73" s="158"/>
      <c r="L73" s="158">
        <v>95400</v>
      </c>
      <c r="M73" s="156"/>
      <c r="N73" s="158"/>
      <c r="O73" s="158"/>
      <c r="P73" s="158"/>
      <c r="Q73" s="158"/>
      <c r="R73" s="158"/>
      <c r="S73" s="158"/>
      <c r="T73" s="158"/>
      <c r="U73" s="158"/>
      <c r="V73" s="158"/>
      <c r="W73" s="158"/>
    </row>
    <row r="74" ht="53.25" customHeight="1" outlineLevel="1" spans="1:23">
      <c r="A74" s="156" t="s">
        <v>46</v>
      </c>
      <c r="B74" s="156" t="s">
        <v>293</v>
      </c>
      <c r="C74" s="156" t="s">
        <v>294</v>
      </c>
      <c r="D74" s="156" t="s">
        <v>112</v>
      </c>
      <c r="E74" s="156" t="s">
        <v>113</v>
      </c>
      <c r="F74" s="156" t="s">
        <v>295</v>
      </c>
      <c r="G74" s="156" t="s">
        <v>296</v>
      </c>
      <c r="H74" s="158">
        <v>9793.44</v>
      </c>
      <c r="I74" s="158">
        <v>9793.44</v>
      </c>
      <c r="J74" s="158"/>
      <c r="K74" s="158"/>
      <c r="L74" s="158">
        <v>9793.44</v>
      </c>
      <c r="M74" s="156"/>
      <c r="N74" s="158"/>
      <c r="O74" s="158"/>
      <c r="P74" s="158"/>
      <c r="Q74" s="158"/>
      <c r="R74" s="158"/>
      <c r="S74" s="158"/>
      <c r="T74" s="158"/>
      <c r="U74" s="158"/>
      <c r="V74" s="158"/>
      <c r="W74" s="158"/>
    </row>
    <row r="75" ht="53.25" customHeight="1" outlineLevel="1" spans="1:23">
      <c r="A75" s="156" t="s">
        <v>46</v>
      </c>
      <c r="B75" s="156" t="s">
        <v>297</v>
      </c>
      <c r="C75" s="156" t="s">
        <v>298</v>
      </c>
      <c r="D75" s="156" t="s">
        <v>78</v>
      </c>
      <c r="E75" s="156" t="s">
        <v>79</v>
      </c>
      <c r="F75" s="156" t="s">
        <v>295</v>
      </c>
      <c r="G75" s="156" t="s">
        <v>296</v>
      </c>
      <c r="H75" s="158">
        <v>8640</v>
      </c>
      <c r="I75" s="158">
        <v>8640</v>
      </c>
      <c r="J75" s="158"/>
      <c r="K75" s="158"/>
      <c r="L75" s="158">
        <v>8640</v>
      </c>
      <c r="M75" s="156"/>
      <c r="N75" s="158"/>
      <c r="O75" s="158"/>
      <c r="P75" s="158"/>
      <c r="Q75" s="158"/>
      <c r="R75" s="158"/>
      <c r="S75" s="158"/>
      <c r="T75" s="158"/>
      <c r="U75" s="158"/>
      <c r="V75" s="158"/>
      <c r="W75" s="158"/>
    </row>
    <row r="76" ht="53.25" customHeight="1" outlineLevel="1" spans="1:23">
      <c r="A76" s="156" t="s">
        <v>46</v>
      </c>
      <c r="B76" s="156" t="s">
        <v>299</v>
      </c>
      <c r="C76" s="156" t="s">
        <v>300</v>
      </c>
      <c r="D76" s="156" t="s">
        <v>78</v>
      </c>
      <c r="E76" s="156" t="s">
        <v>79</v>
      </c>
      <c r="F76" s="156" t="s">
        <v>269</v>
      </c>
      <c r="G76" s="156" t="s">
        <v>270</v>
      </c>
      <c r="H76" s="158">
        <v>5400</v>
      </c>
      <c r="I76" s="158">
        <v>5400</v>
      </c>
      <c r="J76" s="158"/>
      <c r="K76" s="158"/>
      <c r="L76" s="158">
        <v>5400</v>
      </c>
      <c r="M76" s="156"/>
      <c r="N76" s="158"/>
      <c r="O76" s="158"/>
      <c r="P76" s="158"/>
      <c r="Q76" s="158"/>
      <c r="R76" s="158"/>
      <c r="S76" s="158"/>
      <c r="T76" s="158"/>
      <c r="U76" s="158"/>
      <c r="V76" s="158"/>
      <c r="W76" s="158"/>
    </row>
    <row r="77" ht="53.25" customHeight="1" outlineLevel="1" spans="1:23">
      <c r="A77" s="156" t="s">
        <v>46</v>
      </c>
      <c r="B77" s="156" t="s">
        <v>301</v>
      </c>
      <c r="C77" s="156" t="s">
        <v>302</v>
      </c>
      <c r="D77" s="156" t="s">
        <v>78</v>
      </c>
      <c r="E77" s="156" t="s">
        <v>79</v>
      </c>
      <c r="F77" s="156" t="s">
        <v>269</v>
      </c>
      <c r="G77" s="156" t="s">
        <v>270</v>
      </c>
      <c r="H77" s="158">
        <v>10000</v>
      </c>
      <c r="I77" s="158">
        <v>10000</v>
      </c>
      <c r="J77" s="158"/>
      <c r="K77" s="158"/>
      <c r="L77" s="158">
        <v>10000</v>
      </c>
      <c r="M77" s="156"/>
      <c r="N77" s="158"/>
      <c r="O77" s="158"/>
      <c r="P77" s="158"/>
      <c r="Q77" s="158"/>
      <c r="R77" s="158"/>
      <c r="S77" s="158"/>
      <c r="T77" s="158"/>
      <c r="U77" s="158"/>
      <c r="V77" s="158"/>
      <c r="W77" s="158"/>
    </row>
    <row r="78" ht="53.25" customHeight="1" outlineLevel="1" spans="1:23">
      <c r="A78" s="156" t="s">
        <v>46</v>
      </c>
      <c r="B78" s="156" t="s">
        <v>303</v>
      </c>
      <c r="C78" s="156" t="s">
        <v>304</v>
      </c>
      <c r="D78" s="156" t="s">
        <v>126</v>
      </c>
      <c r="E78" s="156" t="s">
        <v>127</v>
      </c>
      <c r="F78" s="156" t="s">
        <v>295</v>
      </c>
      <c r="G78" s="156" t="s">
        <v>296</v>
      </c>
      <c r="H78" s="158">
        <v>36792</v>
      </c>
      <c r="I78" s="158">
        <v>36792</v>
      </c>
      <c r="J78" s="158"/>
      <c r="K78" s="158"/>
      <c r="L78" s="158">
        <v>36792</v>
      </c>
      <c r="M78" s="156"/>
      <c r="N78" s="158"/>
      <c r="O78" s="158"/>
      <c r="P78" s="158"/>
      <c r="Q78" s="158"/>
      <c r="R78" s="158"/>
      <c r="S78" s="158"/>
      <c r="T78" s="158"/>
      <c r="U78" s="158"/>
      <c r="V78" s="158"/>
      <c r="W78" s="158"/>
    </row>
    <row r="79" ht="53.25" customHeight="1" outlineLevel="1" spans="1:23">
      <c r="A79" s="156" t="s">
        <v>46</v>
      </c>
      <c r="B79" s="156" t="s">
        <v>303</v>
      </c>
      <c r="C79" s="156" t="s">
        <v>304</v>
      </c>
      <c r="D79" s="156" t="s">
        <v>126</v>
      </c>
      <c r="E79" s="156" t="s">
        <v>127</v>
      </c>
      <c r="F79" s="156" t="s">
        <v>295</v>
      </c>
      <c r="G79" s="156" t="s">
        <v>296</v>
      </c>
      <c r="H79" s="158">
        <v>23952</v>
      </c>
      <c r="I79" s="158">
        <v>23952</v>
      </c>
      <c r="J79" s="158"/>
      <c r="K79" s="158"/>
      <c r="L79" s="158">
        <v>23952</v>
      </c>
      <c r="M79" s="156"/>
      <c r="N79" s="158"/>
      <c r="O79" s="158"/>
      <c r="P79" s="158"/>
      <c r="Q79" s="158"/>
      <c r="R79" s="158"/>
      <c r="S79" s="158"/>
      <c r="T79" s="158"/>
      <c r="U79" s="158"/>
      <c r="V79" s="158"/>
      <c r="W79" s="158"/>
    </row>
    <row r="80" ht="53.25" customHeight="1" outlineLevel="1" spans="1:23">
      <c r="A80" s="156" t="s">
        <v>46</v>
      </c>
      <c r="B80" s="156" t="s">
        <v>305</v>
      </c>
      <c r="C80" s="156" t="s">
        <v>306</v>
      </c>
      <c r="D80" s="156" t="s">
        <v>78</v>
      </c>
      <c r="E80" s="156" t="s">
        <v>79</v>
      </c>
      <c r="F80" s="156" t="s">
        <v>295</v>
      </c>
      <c r="G80" s="156" t="s">
        <v>296</v>
      </c>
      <c r="H80" s="158">
        <v>36000</v>
      </c>
      <c r="I80" s="158">
        <v>36000</v>
      </c>
      <c r="J80" s="158"/>
      <c r="K80" s="158"/>
      <c r="L80" s="158">
        <v>36000</v>
      </c>
      <c r="M80" s="156"/>
      <c r="N80" s="158"/>
      <c r="O80" s="158"/>
      <c r="P80" s="158"/>
      <c r="Q80" s="158"/>
      <c r="R80" s="158"/>
      <c r="S80" s="158"/>
      <c r="T80" s="158"/>
      <c r="U80" s="158"/>
      <c r="V80" s="158"/>
      <c r="W80" s="158"/>
    </row>
    <row r="81" ht="30.75" customHeight="1" spans="1:23">
      <c r="A81" s="163" t="s">
        <v>30</v>
      </c>
      <c r="B81" s="163"/>
      <c r="C81" s="163"/>
      <c r="D81" s="163"/>
      <c r="E81" s="163"/>
      <c r="F81" s="163"/>
      <c r="G81" s="163"/>
      <c r="H81" s="158">
        <v>6762893.13</v>
      </c>
      <c r="I81" s="158">
        <v>6762893.13</v>
      </c>
      <c r="J81" s="158"/>
      <c r="K81" s="158"/>
      <c r="L81" s="158">
        <v>6762893.13</v>
      </c>
      <c r="M81" s="158"/>
      <c r="N81" s="158"/>
      <c r="O81" s="158"/>
      <c r="P81" s="158"/>
      <c r="Q81" s="158"/>
      <c r="R81" s="158"/>
      <c r="S81" s="158"/>
      <c r="T81" s="158"/>
      <c r="U81" s="158"/>
      <c r="V81" s="158"/>
      <c r="W81" s="158"/>
    </row>
  </sheetData>
  <mergeCells count="32">
    <mergeCell ref="T1:W1"/>
    <mergeCell ref="A2:W2"/>
    <mergeCell ref="A3:G3"/>
    <mergeCell ref="T3:W3"/>
    <mergeCell ref="H4:W4"/>
    <mergeCell ref="I5:M5"/>
    <mergeCell ref="N5:P5"/>
    <mergeCell ref="R5:W5"/>
    <mergeCell ref="A81:G81"/>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48"/>
  <sheetViews>
    <sheetView showZeros="0" topLeftCell="A40" workbookViewId="0">
      <selection activeCell="H39" sqref="H39"/>
    </sheetView>
  </sheetViews>
  <sheetFormatPr defaultColWidth="10.2857142857143" defaultRowHeight="15" customHeight="1"/>
  <cols>
    <col min="1" max="1" width="5.71428571428571" customWidth="1"/>
    <col min="2" max="2" width="7.71428571428571" customWidth="1"/>
    <col min="3" max="3" width="9.85714285714286" customWidth="1"/>
    <col min="4" max="4" width="10.5714285714286" customWidth="1"/>
    <col min="5" max="5" width="8.42857142857143" customWidth="1"/>
    <col min="6" max="6" width="7.85714285714286" customWidth="1"/>
    <col min="7" max="7" width="7.71428571428571" customWidth="1"/>
    <col min="8" max="8" width="7.57142857142857" customWidth="1"/>
    <col min="9" max="11" width="12.8571428571429" customWidth="1"/>
    <col min="12" max="12" width="7.28571428571429" customWidth="1"/>
    <col min="13" max="13" width="5.85714285714286" customWidth="1"/>
    <col min="14" max="16" width="4.71428571428571" customWidth="1"/>
    <col min="17" max="17" width="8" customWidth="1"/>
    <col min="18" max="18" width="11" customWidth="1"/>
    <col min="19" max="20" width="9.85714285714286" customWidth="1"/>
    <col min="21" max="21" width="7.57142857142857" customWidth="1"/>
    <col min="22" max="22" width="5" customWidth="1"/>
    <col min="23" max="23" width="11" customWidth="1"/>
  </cols>
  <sheetData>
    <row r="1" ht="18.75" customHeight="1" spans="1:23">
      <c r="A1" s="152" t="s">
        <v>307</v>
      </c>
      <c r="B1" s="152"/>
      <c r="C1" s="152"/>
      <c r="D1" s="152"/>
      <c r="E1" s="152"/>
      <c r="F1" s="152"/>
      <c r="G1" s="152"/>
      <c r="H1" s="152"/>
      <c r="I1" s="152"/>
      <c r="J1" s="152"/>
      <c r="K1" s="152"/>
      <c r="L1" s="152"/>
      <c r="M1" s="152"/>
      <c r="N1" s="152"/>
      <c r="O1" s="152"/>
      <c r="P1" s="152"/>
      <c r="Q1" s="152"/>
      <c r="R1" s="152"/>
      <c r="S1" s="152"/>
      <c r="T1" s="152"/>
      <c r="U1" s="152"/>
      <c r="V1" s="152"/>
      <c r="W1" s="152"/>
    </row>
    <row r="2" ht="26.25" customHeight="1" spans="1:23">
      <c r="A2" s="148" t="s">
        <v>308</v>
      </c>
      <c r="B2" s="148"/>
      <c r="C2" s="148" t="s">
        <v>59</v>
      </c>
      <c r="D2" s="148"/>
      <c r="E2" s="148"/>
      <c r="F2" s="148"/>
      <c r="G2" s="148"/>
      <c r="H2" s="148"/>
      <c r="I2" s="148"/>
      <c r="J2" s="148"/>
      <c r="K2" s="148"/>
      <c r="L2" s="148"/>
      <c r="M2" s="148"/>
      <c r="N2" s="148"/>
      <c r="O2" s="148"/>
      <c r="P2" s="148"/>
      <c r="Q2" s="148"/>
      <c r="R2" s="148"/>
      <c r="S2" s="148"/>
      <c r="T2" s="148"/>
      <c r="U2" s="148"/>
      <c r="V2" s="148"/>
      <c r="W2" s="148"/>
    </row>
    <row r="3" ht="18.75" customHeight="1" spans="1:23">
      <c r="A3" s="153" t="str">
        <f>"单位名称："&amp;"梁河县文化和旅游局"</f>
        <v>单位名称：梁河县文化和旅游局</v>
      </c>
      <c r="B3" s="153"/>
      <c r="C3" s="153"/>
      <c r="D3" s="153"/>
      <c r="E3" s="153"/>
      <c r="F3" s="153"/>
      <c r="G3" s="153"/>
      <c r="H3" s="154"/>
      <c r="I3" s="154"/>
      <c r="J3" s="154"/>
      <c r="K3" s="154"/>
      <c r="L3" s="154"/>
      <c r="M3" s="154"/>
      <c r="N3" s="154"/>
      <c r="O3" s="154"/>
      <c r="P3" s="154"/>
      <c r="Q3" s="154"/>
      <c r="R3" s="154"/>
      <c r="S3" s="154"/>
      <c r="T3" s="154"/>
      <c r="U3" s="154"/>
      <c r="V3" s="152" t="s">
        <v>27</v>
      </c>
      <c r="W3" s="152"/>
    </row>
    <row r="4" ht="26.25" customHeight="1" spans="1:23">
      <c r="A4" s="155" t="s">
        <v>309</v>
      </c>
      <c r="B4" s="155" t="s">
        <v>200</v>
      </c>
      <c r="C4" s="155" t="s">
        <v>201</v>
      </c>
      <c r="D4" s="155" t="s">
        <v>310</v>
      </c>
      <c r="E4" s="155" t="s">
        <v>202</v>
      </c>
      <c r="F4" s="155" t="s">
        <v>203</v>
      </c>
      <c r="G4" s="155" t="s">
        <v>311</v>
      </c>
      <c r="H4" s="155" t="s">
        <v>312</v>
      </c>
      <c r="I4" s="155" t="s">
        <v>30</v>
      </c>
      <c r="J4" s="155" t="s">
        <v>313</v>
      </c>
      <c r="K4" s="155"/>
      <c r="L4" s="155"/>
      <c r="M4" s="155"/>
      <c r="N4" s="155" t="s">
        <v>212</v>
      </c>
      <c r="O4" s="155"/>
      <c r="P4" s="155"/>
      <c r="Q4" s="155" t="s">
        <v>37</v>
      </c>
      <c r="R4" s="155" t="s">
        <v>51</v>
      </c>
      <c r="S4" s="155"/>
      <c r="T4" s="155"/>
      <c r="U4" s="155"/>
      <c r="V4" s="155"/>
      <c r="W4" s="155"/>
    </row>
    <row r="5" ht="26.25" customHeight="1" spans="1:23">
      <c r="A5" s="155"/>
      <c r="B5" s="155"/>
      <c r="C5" s="155"/>
      <c r="D5" s="155"/>
      <c r="E5" s="155"/>
      <c r="F5" s="155"/>
      <c r="G5" s="155"/>
      <c r="H5" s="155"/>
      <c r="I5" s="155"/>
      <c r="J5" s="155" t="s">
        <v>34</v>
      </c>
      <c r="K5" s="155"/>
      <c r="L5" s="155" t="s">
        <v>35</v>
      </c>
      <c r="M5" s="155" t="s">
        <v>36</v>
      </c>
      <c r="N5" s="155" t="s">
        <v>34</v>
      </c>
      <c r="O5" s="155" t="s">
        <v>35</v>
      </c>
      <c r="P5" s="155" t="s">
        <v>36</v>
      </c>
      <c r="Q5" s="155"/>
      <c r="R5" s="155" t="s">
        <v>33</v>
      </c>
      <c r="S5" s="155" t="s">
        <v>40</v>
      </c>
      <c r="T5" s="155" t="s">
        <v>41</v>
      </c>
      <c r="U5" s="155" t="s">
        <v>42</v>
      </c>
      <c r="V5" s="155" t="s">
        <v>43</v>
      </c>
      <c r="W5" s="155" t="s">
        <v>44</v>
      </c>
    </row>
    <row r="6" ht="26.25" customHeight="1" spans="1:23">
      <c r="A6" s="155"/>
      <c r="B6" s="155"/>
      <c r="C6" s="155"/>
      <c r="D6" s="155"/>
      <c r="E6" s="155"/>
      <c r="F6" s="155"/>
      <c r="G6" s="155"/>
      <c r="H6" s="155"/>
      <c r="I6" s="155"/>
      <c r="J6" s="155" t="s">
        <v>33</v>
      </c>
      <c r="K6" s="155" t="s">
        <v>314</v>
      </c>
      <c r="L6" s="155"/>
      <c r="M6" s="155"/>
      <c r="N6" s="155"/>
      <c r="O6" s="155"/>
      <c r="P6" s="155"/>
      <c r="Q6" s="155"/>
      <c r="R6" s="155"/>
      <c r="S6" s="155"/>
      <c r="T6" s="155"/>
      <c r="U6" s="155"/>
      <c r="V6" s="155"/>
      <c r="W6" s="155"/>
    </row>
    <row r="7" ht="18.75" customHeight="1" spans="1:23">
      <c r="A7" s="155" t="s">
        <v>59</v>
      </c>
      <c r="B7" s="155" t="s">
        <v>60</v>
      </c>
      <c r="C7" s="155" t="s">
        <v>61</v>
      </c>
      <c r="D7" s="155" t="s">
        <v>62</v>
      </c>
      <c r="E7" s="155" t="s">
        <v>63</v>
      </c>
      <c r="F7" s="155" t="s">
        <v>64</v>
      </c>
      <c r="G7" s="155" t="s">
        <v>65</v>
      </c>
      <c r="H7" s="155" t="s">
        <v>66</v>
      </c>
      <c r="I7" s="155" t="s">
        <v>67</v>
      </c>
      <c r="J7" s="155" t="s">
        <v>68</v>
      </c>
      <c r="K7" s="155" t="s">
        <v>69</v>
      </c>
      <c r="L7" s="155" t="s">
        <v>70</v>
      </c>
      <c r="M7" s="155" t="s">
        <v>71</v>
      </c>
      <c r="N7" s="155" t="s">
        <v>72</v>
      </c>
      <c r="O7" s="155" t="s">
        <v>73</v>
      </c>
      <c r="P7" s="155" t="s">
        <v>214</v>
      </c>
      <c r="Q7" s="155" t="s">
        <v>215</v>
      </c>
      <c r="R7" s="155" t="s">
        <v>216</v>
      </c>
      <c r="S7" s="155" t="s">
        <v>217</v>
      </c>
      <c r="T7" s="155" t="s">
        <v>218</v>
      </c>
      <c r="U7" s="155" t="s">
        <v>219</v>
      </c>
      <c r="V7" s="155" t="s">
        <v>220</v>
      </c>
      <c r="W7" s="155" t="s">
        <v>221</v>
      </c>
    </row>
    <row r="8" ht="52.5" customHeight="1" spans="1:23">
      <c r="A8" s="156"/>
      <c r="B8" s="156"/>
      <c r="C8" s="156" t="s">
        <v>315</v>
      </c>
      <c r="D8" s="156"/>
      <c r="E8" s="156"/>
      <c r="F8" s="156"/>
      <c r="G8" s="156"/>
      <c r="H8" s="156"/>
      <c r="I8" s="158">
        <v>30000</v>
      </c>
      <c r="J8" s="158">
        <v>30000</v>
      </c>
      <c r="K8" s="158">
        <v>30000</v>
      </c>
      <c r="L8" s="158"/>
      <c r="M8" s="158"/>
      <c r="N8" s="158"/>
      <c r="O8" s="158"/>
      <c r="P8" s="158"/>
      <c r="Q8" s="158"/>
      <c r="R8" s="158"/>
      <c r="S8" s="158"/>
      <c r="T8" s="158"/>
      <c r="U8" s="158"/>
      <c r="V8" s="158"/>
      <c r="W8" s="158"/>
    </row>
    <row r="9" ht="52.5" customHeight="1" outlineLevel="1" spans="1:23">
      <c r="A9" s="156" t="s">
        <v>316</v>
      </c>
      <c r="B9" s="156" t="s">
        <v>317</v>
      </c>
      <c r="C9" s="156" t="s">
        <v>315</v>
      </c>
      <c r="D9" s="156" t="s">
        <v>46</v>
      </c>
      <c r="E9" s="156" t="s">
        <v>93</v>
      </c>
      <c r="F9" s="156" t="s">
        <v>94</v>
      </c>
      <c r="G9" s="156" t="s">
        <v>269</v>
      </c>
      <c r="H9" s="156" t="s">
        <v>270</v>
      </c>
      <c r="I9" s="158">
        <v>6300</v>
      </c>
      <c r="J9" s="158">
        <v>6300</v>
      </c>
      <c r="K9" s="158">
        <v>6300</v>
      </c>
      <c r="L9" s="158"/>
      <c r="M9" s="158"/>
      <c r="N9" s="158"/>
      <c r="O9" s="158"/>
      <c r="P9" s="158"/>
      <c r="Q9" s="158"/>
      <c r="R9" s="158"/>
      <c r="S9" s="158"/>
      <c r="T9" s="158"/>
      <c r="U9" s="158"/>
      <c r="V9" s="158"/>
      <c r="W9" s="158"/>
    </row>
    <row r="10" ht="52.5" customHeight="1" outlineLevel="1" spans="1:23">
      <c r="A10" s="156" t="s">
        <v>316</v>
      </c>
      <c r="B10" s="156" t="s">
        <v>317</v>
      </c>
      <c r="C10" s="156" t="s">
        <v>315</v>
      </c>
      <c r="D10" s="156" t="s">
        <v>46</v>
      </c>
      <c r="E10" s="156" t="s">
        <v>93</v>
      </c>
      <c r="F10" s="156" t="s">
        <v>94</v>
      </c>
      <c r="G10" s="156" t="s">
        <v>318</v>
      </c>
      <c r="H10" s="156" t="s">
        <v>319</v>
      </c>
      <c r="I10" s="158">
        <v>23700</v>
      </c>
      <c r="J10" s="158">
        <v>23700</v>
      </c>
      <c r="K10" s="158">
        <v>23700</v>
      </c>
      <c r="L10" s="158"/>
      <c r="M10" s="158"/>
      <c r="N10" s="156"/>
      <c r="O10" s="156"/>
      <c r="P10" s="156"/>
      <c r="Q10" s="158"/>
      <c r="R10" s="158"/>
      <c r="S10" s="158"/>
      <c r="T10" s="158"/>
      <c r="U10" s="158"/>
      <c r="V10" s="158"/>
      <c r="W10" s="158"/>
    </row>
    <row r="11" ht="75" customHeight="1" spans="1:23">
      <c r="A11" s="156"/>
      <c r="B11" s="156"/>
      <c r="C11" s="156" t="s">
        <v>320</v>
      </c>
      <c r="D11" s="156"/>
      <c r="E11" s="156"/>
      <c r="F11" s="156"/>
      <c r="G11" s="156"/>
      <c r="H11" s="156"/>
      <c r="I11" s="158">
        <v>12750</v>
      </c>
      <c r="J11" s="158">
        <v>12750</v>
      </c>
      <c r="K11" s="158">
        <v>12750</v>
      </c>
      <c r="L11" s="158"/>
      <c r="M11" s="158"/>
      <c r="N11" s="156"/>
      <c r="O11" s="156"/>
      <c r="P11" s="156"/>
      <c r="Q11" s="158"/>
      <c r="R11" s="158"/>
      <c r="S11" s="158"/>
      <c r="T11" s="158"/>
      <c r="U11" s="158"/>
      <c r="V11" s="158"/>
      <c r="W11" s="158"/>
    </row>
    <row r="12" ht="65.1" customHeight="1" outlineLevel="1" spans="1:23">
      <c r="A12" s="156" t="s">
        <v>316</v>
      </c>
      <c r="B12" s="156" t="s">
        <v>321</v>
      </c>
      <c r="C12" s="156" t="s">
        <v>320</v>
      </c>
      <c r="D12" s="156" t="s">
        <v>46</v>
      </c>
      <c r="E12" s="156" t="s">
        <v>99</v>
      </c>
      <c r="F12" s="156" t="s">
        <v>100</v>
      </c>
      <c r="G12" s="156" t="s">
        <v>267</v>
      </c>
      <c r="H12" s="156" t="s">
        <v>268</v>
      </c>
      <c r="I12" s="158">
        <v>7750</v>
      </c>
      <c r="J12" s="158">
        <v>7750</v>
      </c>
      <c r="K12" s="158">
        <v>7750</v>
      </c>
      <c r="L12" s="158"/>
      <c r="M12" s="158"/>
      <c r="N12" s="156"/>
      <c r="O12" s="156"/>
      <c r="P12" s="156"/>
      <c r="Q12" s="158"/>
      <c r="R12" s="158"/>
      <c r="S12" s="158"/>
      <c r="T12" s="158"/>
      <c r="U12" s="158"/>
      <c r="V12" s="158"/>
      <c r="W12" s="158"/>
    </row>
    <row r="13" ht="66" customHeight="1" outlineLevel="1" spans="1:23">
      <c r="A13" s="156" t="s">
        <v>316</v>
      </c>
      <c r="B13" s="156" t="s">
        <v>321</v>
      </c>
      <c r="C13" s="156" t="s">
        <v>320</v>
      </c>
      <c r="D13" s="156" t="s">
        <v>46</v>
      </c>
      <c r="E13" s="156" t="s">
        <v>99</v>
      </c>
      <c r="F13" s="156" t="s">
        <v>100</v>
      </c>
      <c r="G13" s="156" t="s">
        <v>269</v>
      </c>
      <c r="H13" s="156" t="s">
        <v>270</v>
      </c>
      <c r="I13" s="158">
        <v>5000</v>
      </c>
      <c r="J13" s="158">
        <v>5000</v>
      </c>
      <c r="K13" s="158">
        <v>5000</v>
      </c>
      <c r="L13" s="158"/>
      <c r="M13" s="158"/>
      <c r="N13" s="156"/>
      <c r="O13" s="156"/>
      <c r="P13" s="156"/>
      <c r="Q13" s="158"/>
      <c r="R13" s="158"/>
      <c r="S13" s="158"/>
      <c r="T13" s="158"/>
      <c r="U13" s="158"/>
      <c r="V13" s="158"/>
      <c r="W13" s="158"/>
    </row>
    <row r="14" ht="72" customHeight="1" spans="1:23">
      <c r="A14" s="156"/>
      <c r="B14" s="156"/>
      <c r="C14" s="156" t="s">
        <v>322</v>
      </c>
      <c r="D14" s="156"/>
      <c r="E14" s="156"/>
      <c r="F14" s="156"/>
      <c r="G14" s="156"/>
      <c r="H14" s="156"/>
      <c r="I14" s="158">
        <v>384000</v>
      </c>
      <c r="J14" s="158">
        <v>384000</v>
      </c>
      <c r="K14" s="158">
        <v>384000</v>
      </c>
      <c r="L14" s="158"/>
      <c r="M14" s="158"/>
      <c r="N14" s="156"/>
      <c r="O14" s="156"/>
      <c r="P14" s="156"/>
      <c r="Q14" s="158"/>
      <c r="R14" s="158"/>
      <c r="S14" s="158"/>
      <c r="T14" s="158"/>
      <c r="U14" s="158"/>
      <c r="V14" s="158"/>
      <c r="W14" s="158"/>
    </row>
    <row r="15" ht="65.1" customHeight="1" outlineLevel="1" spans="1:23">
      <c r="A15" s="156" t="s">
        <v>316</v>
      </c>
      <c r="B15" s="156" t="s">
        <v>323</v>
      </c>
      <c r="C15" s="156" t="s">
        <v>322</v>
      </c>
      <c r="D15" s="156" t="s">
        <v>46</v>
      </c>
      <c r="E15" s="156" t="s">
        <v>91</v>
      </c>
      <c r="F15" s="156" t="s">
        <v>92</v>
      </c>
      <c r="G15" s="156" t="s">
        <v>324</v>
      </c>
      <c r="H15" s="156" t="s">
        <v>325</v>
      </c>
      <c r="I15" s="158">
        <v>384000</v>
      </c>
      <c r="J15" s="158">
        <v>384000</v>
      </c>
      <c r="K15" s="158">
        <v>384000</v>
      </c>
      <c r="L15" s="158"/>
      <c r="M15" s="158"/>
      <c r="N15" s="156"/>
      <c r="O15" s="156"/>
      <c r="P15" s="156"/>
      <c r="Q15" s="158"/>
      <c r="R15" s="158"/>
      <c r="S15" s="158"/>
      <c r="T15" s="158"/>
      <c r="U15" s="158"/>
      <c r="V15" s="158"/>
      <c r="W15" s="158"/>
    </row>
    <row r="16" ht="52.5" customHeight="1" spans="1:23">
      <c r="A16" s="156"/>
      <c r="B16" s="156"/>
      <c r="C16" s="156" t="s">
        <v>326</v>
      </c>
      <c r="D16" s="156"/>
      <c r="E16" s="156"/>
      <c r="F16" s="156"/>
      <c r="G16" s="156"/>
      <c r="H16" s="156"/>
      <c r="I16" s="158">
        <v>140000</v>
      </c>
      <c r="J16" s="158">
        <v>140000</v>
      </c>
      <c r="K16" s="158">
        <v>140000</v>
      </c>
      <c r="L16" s="158"/>
      <c r="M16" s="158"/>
      <c r="N16" s="156"/>
      <c r="O16" s="156"/>
      <c r="P16" s="156"/>
      <c r="Q16" s="158"/>
      <c r="R16" s="158"/>
      <c r="S16" s="158"/>
      <c r="T16" s="158"/>
      <c r="U16" s="158"/>
      <c r="V16" s="158"/>
      <c r="W16" s="158"/>
    </row>
    <row r="17" ht="52.5" customHeight="1" outlineLevel="1" spans="1:23">
      <c r="A17" s="156" t="s">
        <v>316</v>
      </c>
      <c r="B17" s="156" t="s">
        <v>327</v>
      </c>
      <c r="C17" s="156" t="s">
        <v>326</v>
      </c>
      <c r="D17" s="156" t="s">
        <v>46</v>
      </c>
      <c r="E17" s="156" t="s">
        <v>103</v>
      </c>
      <c r="F17" s="156" t="s">
        <v>104</v>
      </c>
      <c r="G17" s="156" t="s">
        <v>267</v>
      </c>
      <c r="H17" s="156" t="s">
        <v>268</v>
      </c>
      <c r="I17" s="158">
        <v>34200</v>
      </c>
      <c r="J17" s="158">
        <v>34200</v>
      </c>
      <c r="K17" s="158">
        <v>34200</v>
      </c>
      <c r="L17" s="158"/>
      <c r="M17" s="158"/>
      <c r="N17" s="156"/>
      <c r="O17" s="156"/>
      <c r="P17" s="156"/>
      <c r="Q17" s="158"/>
      <c r="R17" s="158"/>
      <c r="S17" s="158"/>
      <c r="T17" s="158"/>
      <c r="U17" s="158"/>
      <c r="V17" s="158"/>
      <c r="W17" s="158"/>
    </row>
    <row r="18" ht="52.5" customHeight="1" outlineLevel="1" spans="1:23">
      <c r="A18" s="156" t="s">
        <v>316</v>
      </c>
      <c r="B18" s="156" t="s">
        <v>327</v>
      </c>
      <c r="C18" s="156" t="s">
        <v>326</v>
      </c>
      <c r="D18" s="156" t="s">
        <v>46</v>
      </c>
      <c r="E18" s="156" t="s">
        <v>103</v>
      </c>
      <c r="F18" s="156" t="s">
        <v>104</v>
      </c>
      <c r="G18" s="156" t="s">
        <v>275</v>
      </c>
      <c r="H18" s="156" t="s">
        <v>276</v>
      </c>
      <c r="I18" s="158">
        <v>10000</v>
      </c>
      <c r="J18" s="158">
        <v>10000</v>
      </c>
      <c r="K18" s="158">
        <v>10000</v>
      </c>
      <c r="L18" s="158"/>
      <c r="M18" s="158"/>
      <c r="N18" s="156"/>
      <c r="O18" s="156"/>
      <c r="P18" s="156"/>
      <c r="Q18" s="158"/>
      <c r="R18" s="158"/>
      <c r="S18" s="158"/>
      <c r="T18" s="158"/>
      <c r="U18" s="158"/>
      <c r="V18" s="158"/>
      <c r="W18" s="158"/>
    </row>
    <row r="19" ht="52.5" customHeight="1" outlineLevel="1" spans="1:23">
      <c r="A19" s="156" t="s">
        <v>316</v>
      </c>
      <c r="B19" s="156" t="s">
        <v>327</v>
      </c>
      <c r="C19" s="156" t="s">
        <v>326</v>
      </c>
      <c r="D19" s="156" t="s">
        <v>46</v>
      </c>
      <c r="E19" s="156" t="s">
        <v>103</v>
      </c>
      <c r="F19" s="156" t="s">
        <v>104</v>
      </c>
      <c r="G19" s="156" t="s">
        <v>328</v>
      </c>
      <c r="H19" s="156" t="s">
        <v>329</v>
      </c>
      <c r="I19" s="158">
        <v>76000</v>
      </c>
      <c r="J19" s="158">
        <v>76000</v>
      </c>
      <c r="K19" s="158">
        <v>76000</v>
      </c>
      <c r="L19" s="158"/>
      <c r="M19" s="158"/>
      <c r="N19" s="156"/>
      <c r="O19" s="156"/>
      <c r="P19" s="156"/>
      <c r="Q19" s="158"/>
      <c r="R19" s="158"/>
      <c r="S19" s="158"/>
      <c r="T19" s="158"/>
      <c r="U19" s="158"/>
      <c r="V19" s="158"/>
      <c r="W19" s="158"/>
    </row>
    <row r="20" ht="52.5" customHeight="1" outlineLevel="1" spans="1:23">
      <c r="A20" s="156" t="s">
        <v>316</v>
      </c>
      <c r="B20" s="156" t="s">
        <v>327</v>
      </c>
      <c r="C20" s="156" t="s">
        <v>326</v>
      </c>
      <c r="D20" s="156" t="s">
        <v>46</v>
      </c>
      <c r="E20" s="156" t="s">
        <v>103</v>
      </c>
      <c r="F20" s="156" t="s">
        <v>104</v>
      </c>
      <c r="G20" s="156" t="s">
        <v>279</v>
      </c>
      <c r="H20" s="156" t="s">
        <v>280</v>
      </c>
      <c r="I20" s="158">
        <v>5000</v>
      </c>
      <c r="J20" s="158">
        <v>5000</v>
      </c>
      <c r="K20" s="158">
        <v>5000</v>
      </c>
      <c r="L20" s="158"/>
      <c r="M20" s="158"/>
      <c r="N20" s="156"/>
      <c r="O20" s="156"/>
      <c r="P20" s="156"/>
      <c r="Q20" s="158"/>
      <c r="R20" s="158"/>
      <c r="S20" s="158"/>
      <c r="T20" s="158"/>
      <c r="U20" s="158"/>
      <c r="V20" s="158"/>
      <c r="W20" s="158"/>
    </row>
    <row r="21" ht="52.5" customHeight="1" outlineLevel="1" spans="1:23">
      <c r="A21" s="156" t="s">
        <v>316</v>
      </c>
      <c r="B21" s="156" t="s">
        <v>327</v>
      </c>
      <c r="C21" s="156" t="s">
        <v>326</v>
      </c>
      <c r="D21" s="156" t="s">
        <v>46</v>
      </c>
      <c r="E21" s="156" t="s">
        <v>103</v>
      </c>
      <c r="F21" s="156" t="s">
        <v>104</v>
      </c>
      <c r="G21" s="156" t="s">
        <v>318</v>
      </c>
      <c r="H21" s="156" t="s">
        <v>319</v>
      </c>
      <c r="I21" s="158">
        <v>14800</v>
      </c>
      <c r="J21" s="158">
        <v>14800</v>
      </c>
      <c r="K21" s="158">
        <v>14800</v>
      </c>
      <c r="L21" s="158"/>
      <c r="M21" s="158"/>
      <c r="N21" s="156"/>
      <c r="O21" s="156"/>
      <c r="P21" s="156"/>
      <c r="Q21" s="158"/>
      <c r="R21" s="158"/>
      <c r="S21" s="158"/>
      <c r="T21" s="158"/>
      <c r="U21" s="158"/>
      <c r="V21" s="158"/>
      <c r="W21" s="158"/>
    </row>
    <row r="22" ht="52.5" customHeight="1" spans="1:23">
      <c r="A22" s="156"/>
      <c r="B22" s="156"/>
      <c r="C22" s="156" t="s">
        <v>330</v>
      </c>
      <c r="D22" s="156"/>
      <c r="E22" s="156"/>
      <c r="F22" s="156"/>
      <c r="G22" s="156"/>
      <c r="H22" s="156"/>
      <c r="I22" s="158">
        <v>20000</v>
      </c>
      <c r="J22" s="158">
        <v>20000</v>
      </c>
      <c r="K22" s="158">
        <v>20000</v>
      </c>
      <c r="L22" s="158"/>
      <c r="M22" s="158"/>
      <c r="N22" s="156"/>
      <c r="O22" s="156"/>
      <c r="P22" s="156"/>
      <c r="Q22" s="158"/>
      <c r="R22" s="158"/>
      <c r="S22" s="158"/>
      <c r="T22" s="158"/>
      <c r="U22" s="158"/>
      <c r="V22" s="158"/>
      <c r="W22" s="158"/>
    </row>
    <row r="23" ht="52.5" customHeight="1" outlineLevel="1" spans="1:23">
      <c r="A23" s="156" t="s">
        <v>316</v>
      </c>
      <c r="B23" s="156" t="s">
        <v>331</v>
      </c>
      <c r="C23" s="156" t="s">
        <v>330</v>
      </c>
      <c r="D23" s="156" t="s">
        <v>46</v>
      </c>
      <c r="E23" s="156" t="s">
        <v>91</v>
      </c>
      <c r="F23" s="156" t="s">
        <v>92</v>
      </c>
      <c r="G23" s="156" t="s">
        <v>332</v>
      </c>
      <c r="H23" s="156" t="s">
        <v>333</v>
      </c>
      <c r="I23" s="158">
        <v>20000</v>
      </c>
      <c r="J23" s="158">
        <v>20000</v>
      </c>
      <c r="K23" s="158">
        <v>20000</v>
      </c>
      <c r="L23" s="158"/>
      <c r="M23" s="158"/>
      <c r="N23" s="156"/>
      <c r="O23" s="156"/>
      <c r="P23" s="156"/>
      <c r="Q23" s="158"/>
      <c r="R23" s="158"/>
      <c r="S23" s="158"/>
      <c r="T23" s="158"/>
      <c r="U23" s="158"/>
      <c r="V23" s="158"/>
      <c r="W23" s="158"/>
    </row>
    <row r="24" ht="52.5" customHeight="1" spans="1:23">
      <c r="A24" s="156"/>
      <c r="B24" s="156"/>
      <c r="C24" s="156" t="s">
        <v>334</v>
      </c>
      <c r="D24" s="156"/>
      <c r="E24" s="156"/>
      <c r="F24" s="156"/>
      <c r="G24" s="156"/>
      <c r="H24" s="156"/>
      <c r="I24" s="158">
        <v>100000</v>
      </c>
      <c r="J24" s="158">
        <v>100000</v>
      </c>
      <c r="K24" s="158">
        <v>100000</v>
      </c>
      <c r="L24" s="158"/>
      <c r="M24" s="158"/>
      <c r="N24" s="156"/>
      <c r="O24" s="156"/>
      <c r="P24" s="156"/>
      <c r="Q24" s="158"/>
      <c r="R24" s="158"/>
      <c r="S24" s="158"/>
      <c r="T24" s="158"/>
      <c r="U24" s="158"/>
      <c r="V24" s="158"/>
      <c r="W24" s="158"/>
    </row>
    <row r="25" ht="52.5" customHeight="1" outlineLevel="1" spans="1:23">
      <c r="A25" s="156" t="s">
        <v>316</v>
      </c>
      <c r="B25" s="156" t="s">
        <v>335</v>
      </c>
      <c r="C25" s="156" t="s">
        <v>334</v>
      </c>
      <c r="D25" s="156" t="s">
        <v>46</v>
      </c>
      <c r="E25" s="156" t="s">
        <v>97</v>
      </c>
      <c r="F25" s="156" t="s">
        <v>98</v>
      </c>
      <c r="G25" s="156" t="s">
        <v>267</v>
      </c>
      <c r="H25" s="156" t="s">
        <v>268</v>
      </c>
      <c r="I25" s="158">
        <v>10000</v>
      </c>
      <c r="J25" s="158">
        <v>10000</v>
      </c>
      <c r="K25" s="158">
        <v>10000</v>
      </c>
      <c r="L25" s="158"/>
      <c r="M25" s="158"/>
      <c r="N25" s="156"/>
      <c r="O25" s="156"/>
      <c r="P25" s="156"/>
      <c r="Q25" s="158"/>
      <c r="R25" s="158"/>
      <c r="S25" s="158"/>
      <c r="T25" s="158"/>
      <c r="U25" s="158"/>
      <c r="V25" s="158"/>
      <c r="W25" s="158"/>
    </row>
    <row r="26" ht="52.5" customHeight="1" outlineLevel="1" spans="1:23">
      <c r="A26" s="156" t="s">
        <v>316</v>
      </c>
      <c r="B26" s="156" t="s">
        <v>335</v>
      </c>
      <c r="C26" s="156" t="s">
        <v>334</v>
      </c>
      <c r="D26" s="156" t="s">
        <v>46</v>
      </c>
      <c r="E26" s="156" t="s">
        <v>97</v>
      </c>
      <c r="F26" s="156" t="s">
        <v>98</v>
      </c>
      <c r="G26" s="156" t="s">
        <v>275</v>
      </c>
      <c r="H26" s="156" t="s">
        <v>276</v>
      </c>
      <c r="I26" s="158">
        <v>40000</v>
      </c>
      <c r="J26" s="158">
        <v>40000</v>
      </c>
      <c r="K26" s="158">
        <v>40000</v>
      </c>
      <c r="L26" s="158"/>
      <c r="M26" s="158"/>
      <c r="N26" s="156"/>
      <c r="O26" s="156"/>
      <c r="P26" s="156"/>
      <c r="Q26" s="158"/>
      <c r="R26" s="158"/>
      <c r="S26" s="158"/>
      <c r="T26" s="158"/>
      <c r="U26" s="158"/>
      <c r="V26" s="158"/>
      <c r="W26" s="158"/>
    </row>
    <row r="27" ht="52.5" customHeight="1" outlineLevel="1" spans="1:23">
      <c r="A27" s="156" t="s">
        <v>316</v>
      </c>
      <c r="B27" s="156" t="s">
        <v>335</v>
      </c>
      <c r="C27" s="156" t="s">
        <v>334</v>
      </c>
      <c r="D27" s="156" t="s">
        <v>46</v>
      </c>
      <c r="E27" s="156" t="s">
        <v>97</v>
      </c>
      <c r="F27" s="156" t="s">
        <v>98</v>
      </c>
      <c r="G27" s="156" t="s">
        <v>269</v>
      </c>
      <c r="H27" s="156" t="s">
        <v>270</v>
      </c>
      <c r="I27" s="158">
        <v>50000</v>
      </c>
      <c r="J27" s="158">
        <v>50000</v>
      </c>
      <c r="K27" s="158">
        <v>50000</v>
      </c>
      <c r="L27" s="158"/>
      <c r="M27" s="158"/>
      <c r="N27" s="156"/>
      <c r="O27" s="156"/>
      <c r="P27" s="156"/>
      <c r="Q27" s="158"/>
      <c r="R27" s="158"/>
      <c r="S27" s="158"/>
      <c r="T27" s="158"/>
      <c r="U27" s="158"/>
      <c r="V27" s="158"/>
      <c r="W27" s="158"/>
    </row>
    <row r="28" ht="52.5" customHeight="1" spans="1:23">
      <c r="A28" s="156"/>
      <c r="B28" s="156"/>
      <c r="C28" s="156" t="s">
        <v>336</v>
      </c>
      <c r="D28" s="156"/>
      <c r="E28" s="156"/>
      <c r="F28" s="156"/>
      <c r="G28" s="156"/>
      <c r="H28" s="156"/>
      <c r="I28" s="158">
        <v>20000</v>
      </c>
      <c r="J28" s="158">
        <v>20000</v>
      </c>
      <c r="K28" s="158">
        <v>20000</v>
      </c>
      <c r="L28" s="158"/>
      <c r="M28" s="158"/>
      <c r="N28" s="156"/>
      <c r="O28" s="156"/>
      <c r="P28" s="156"/>
      <c r="Q28" s="158"/>
      <c r="R28" s="158"/>
      <c r="S28" s="158"/>
      <c r="T28" s="158"/>
      <c r="U28" s="158"/>
      <c r="V28" s="158"/>
      <c r="W28" s="158"/>
    </row>
    <row r="29" ht="52.5" customHeight="1" outlineLevel="1" spans="1:23">
      <c r="A29" s="156" t="s">
        <v>316</v>
      </c>
      <c r="B29" s="156" t="s">
        <v>337</v>
      </c>
      <c r="C29" s="156" t="s">
        <v>336</v>
      </c>
      <c r="D29" s="156" t="s">
        <v>46</v>
      </c>
      <c r="E29" s="156" t="s">
        <v>89</v>
      </c>
      <c r="F29" s="156" t="s">
        <v>90</v>
      </c>
      <c r="G29" s="156" t="s">
        <v>275</v>
      </c>
      <c r="H29" s="156" t="s">
        <v>276</v>
      </c>
      <c r="I29" s="158">
        <v>10000</v>
      </c>
      <c r="J29" s="158">
        <v>10000</v>
      </c>
      <c r="K29" s="158">
        <v>10000</v>
      </c>
      <c r="L29" s="158"/>
      <c r="M29" s="158"/>
      <c r="N29" s="156"/>
      <c r="O29" s="156"/>
      <c r="P29" s="156"/>
      <c r="Q29" s="158"/>
      <c r="R29" s="158"/>
      <c r="S29" s="158"/>
      <c r="T29" s="158"/>
      <c r="U29" s="158"/>
      <c r="V29" s="158"/>
      <c r="W29" s="158"/>
    </row>
    <row r="30" ht="52.5" customHeight="1" outlineLevel="1" spans="1:23">
      <c r="A30" s="156" t="s">
        <v>316</v>
      </c>
      <c r="B30" s="156" t="s">
        <v>337</v>
      </c>
      <c r="C30" s="156" t="s">
        <v>336</v>
      </c>
      <c r="D30" s="156" t="s">
        <v>46</v>
      </c>
      <c r="E30" s="156" t="s">
        <v>89</v>
      </c>
      <c r="F30" s="156" t="s">
        <v>90</v>
      </c>
      <c r="G30" s="156" t="s">
        <v>269</v>
      </c>
      <c r="H30" s="156" t="s">
        <v>270</v>
      </c>
      <c r="I30" s="158">
        <v>10000</v>
      </c>
      <c r="J30" s="158">
        <v>10000</v>
      </c>
      <c r="K30" s="158">
        <v>10000</v>
      </c>
      <c r="L30" s="158"/>
      <c r="M30" s="158"/>
      <c r="N30" s="156"/>
      <c r="O30" s="156"/>
      <c r="P30" s="156"/>
      <c r="Q30" s="158"/>
      <c r="R30" s="158"/>
      <c r="S30" s="158"/>
      <c r="T30" s="158"/>
      <c r="U30" s="158"/>
      <c r="V30" s="158"/>
      <c r="W30" s="158"/>
    </row>
    <row r="31" ht="52.5" customHeight="1" spans="1:23">
      <c r="A31" s="156"/>
      <c r="B31" s="156"/>
      <c r="C31" s="156" t="s">
        <v>338</v>
      </c>
      <c r="D31" s="156"/>
      <c r="E31" s="156"/>
      <c r="F31" s="156"/>
      <c r="G31" s="156"/>
      <c r="H31" s="156"/>
      <c r="I31" s="158">
        <v>20000</v>
      </c>
      <c r="J31" s="158">
        <v>20000</v>
      </c>
      <c r="K31" s="158">
        <v>20000</v>
      </c>
      <c r="L31" s="158"/>
      <c r="M31" s="158"/>
      <c r="N31" s="156"/>
      <c r="O31" s="156"/>
      <c r="P31" s="156"/>
      <c r="Q31" s="158"/>
      <c r="R31" s="158"/>
      <c r="S31" s="158"/>
      <c r="T31" s="158"/>
      <c r="U31" s="158"/>
      <c r="V31" s="158"/>
      <c r="W31" s="158"/>
    </row>
    <row r="32" ht="52.5" customHeight="1" outlineLevel="1" spans="1:23">
      <c r="A32" s="156" t="s">
        <v>316</v>
      </c>
      <c r="B32" s="156" t="s">
        <v>339</v>
      </c>
      <c r="C32" s="156" t="s">
        <v>338</v>
      </c>
      <c r="D32" s="156" t="s">
        <v>46</v>
      </c>
      <c r="E32" s="156" t="s">
        <v>103</v>
      </c>
      <c r="F32" s="156" t="s">
        <v>104</v>
      </c>
      <c r="G32" s="156" t="s">
        <v>275</v>
      </c>
      <c r="H32" s="156" t="s">
        <v>276</v>
      </c>
      <c r="I32" s="158">
        <v>10000</v>
      </c>
      <c r="J32" s="158">
        <v>10000</v>
      </c>
      <c r="K32" s="158">
        <v>10000</v>
      </c>
      <c r="L32" s="158"/>
      <c r="M32" s="158"/>
      <c r="N32" s="156"/>
      <c r="O32" s="156"/>
      <c r="P32" s="156"/>
      <c r="Q32" s="158"/>
      <c r="R32" s="158"/>
      <c r="S32" s="158"/>
      <c r="T32" s="158"/>
      <c r="U32" s="158"/>
      <c r="V32" s="158"/>
      <c r="W32" s="158"/>
    </row>
    <row r="33" ht="52.5" customHeight="1" outlineLevel="1" spans="1:23">
      <c r="A33" s="156" t="s">
        <v>316</v>
      </c>
      <c r="B33" s="156" t="s">
        <v>339</v>
      </c>
      <c r="C33" s="156" t="s">
        <v>338</v>
      </c>
      <c r="D33" s="156" t="s">
        <v>46</v>
      </c>
      <c r="E33" s="156" t="s">
        <v>103</v>
      </c>
      <c r="F33" s="156" t="s">
        <v>104</v>
      </c>
      <c r="G33" s="156" t="s">
        <v>269</v>
      </c>
      <c r="H33" s="156" t="s">
        <v>270</v>
      </c>
      <c r="I33" s="158">
        <v>10000</v>
      </c>
      <c r="J33" s="158">
        <v>10000</v>
      </c>
      <c r="K33" s="158">
        <v>10000</v>
      </c>
      <c r="L33" s="158"/>
      <c r="M33" s="158"/>
      <c r="N33" s="156"/>
      <c r="O33" s="156"/>
      <c r="P33" s="156"/>
      <c r="Q33" s="158"/>
      <c r="R33" s="158"/>
      <c r="S33" s="158"/>
      <c r="T33" s="158"/>
      <c r="U33" s="158"/>
      <c r="V33" s="158"/>
      <c r="W33" s="158"/>
    </row>
    <row r="34" ht="52.5" customHeight="1" spans="1:23">
      <c r="A34" s="156"/>
      <c r="B34" s="156"/>
      <c r="C34" s="156" t="s">
        <v>340</v>
      </c>
      <c r="D34" s="156"/>
      <c r="E34" s="156"/>
      <c r="F34" s="156"/>
      <c r="G34" s="156"/>
      <c r="H34" s="156"/>
      <c r="I34" s="158">
        <v>300000</v>
      </c>
      <c r="J34" s="158">
        <v>300000</v>
      </c>
      <c r="K34" s="158">
        <v>300000</v>
      </c>
      <c r="L34" s="158"/>
      <c r="M34" s="158"/>
      <c r="N34" s="156"/>
      <c r="O34" s="156"/>
      <c r="P34" s="156"/>
      <c r="Q34" s="158"/>
      <c r="R34" s="158"/>
      <c r="S34" s="158"/>
      <c r="T34" s="158"/>
      <c r="U34" s="158"/>
      <c r="V34" s="158"/>
      <c r="W34" s="158"/>
    </row>
    <row r="35" ht="52.5" customHeight="1" outlineLevel="1" spans="1:23">
      <c r="A35" s="156" t="s">
        <v>316</v>
      </c>
      <c r="B35" s="156" t="s">
        <v>341</v>
      </c>
      <c r="C35" s="156" t="s">
        <v>340</v>
      </c>
      <c r="D35" s="156" t="s">
        <v>46</v>
      </c>
      <c r="E35" s="156" t="s">
        <v>103</v>
      </c>
      <c r="F35" s="156" t="s">
        <v>104</v>
      </c>
      <c r="G35" s="156" t="s">
        <v>275</v>
      </c>
      <c r="H35" s="156" t="s">
        <v>276</v>
      </c>
      <c r="I35" s="158">
        <v>20000</v>
      </c>
      <c r="J35" s="158">
        <v>20000</v>
      </c>
      <c r="K35" s="158">
        <v>20000</v>
      </c>
      <c r="L35" s="158"/>
      <c r="M35" s="158"/>
      <c r="N35" s="156"/>
      <c r="O35" s="156"/>
      <c r="P35" s="156"/>
      <c r="Q35" s="158"/>
      <c r="R35" s="158"/>
      <c r="S35" s="158"/>
      <c r="T35" s="158"/>
      <c r="U35" s="158"/>
      <c r="V35" s="158"/>
      <c r="W35" s="158"/>
    </row>
    <row r="36" ht="52.5" customHeight="1" outlineLevel="1" spans="1:23">
      <c r="A36" s="156" t="s">
        <v>316</v>
      </c>
      <c r="B36" s="156" t="s">
        <v>341</v>
      </c>
      <c r="C36" s="156" t="s">
        <v>340</v>
      </c>
      <c r="D36" s="156" t="s">
        <v>46</v>
      </c>
      <c r="E36" s="156" t="s">
        <v>103</v>
      </c>
      <c r="F36" s="156" t="s">
        <v>104</v>
      </c>
      <c r="G36" s="156" t="s">
        <v>324</v>
      </c>
      <c r="H36" s="156" t="s">
        <v>325</v>
      </c>
      <c r="I36" s="158">
        <v>111600</v>
      </c>
      <c r="J36" s="158">
        <v>111600</v>
      </c>
      <c r="K36" s="158">
        <v>111600</v>
      </c>
      <c r="L36" s="158"/>
      <c r="M36" s="158"/>
      <c r="N36" s="156"/>
      <c r="O36" s="156"/>
      <c r="P36" s="156"/>
      <c r="Q36" s="158"/>
      <c r="R36" s="158"/>
      <c r="S36" s="158"/>
      <c r="T36" s="158"/>
      <c r="U36" s="158"/>
      <c r="V36" s="158"/>
      <c r="W36" s="158"/>
    </row>
    <row r="37" ht="52.5" customHeight="1" outlineLevel="1" spans="1:23">
      <c r="A37" s="156" t="s">
        <v>316</v>
      </c>
      <c r="B37" s="156" t="s">
        <v>341</v>
      </c>
      <c r="C37" s="156" t="s">
        <v>340</v>
      </c>
      <c r="D37" s="156" t="s">
        <v>46</v>
      </c>
      <c r="E37" s="156" t="s">
        <v>103</v>
      </c>
      <c r="F37" s="156" t="s">
        <v>104</v>
      </c>
      <c r="G37" s="156" t="s">
        <v>324</v>
      </c>
      <c r="H37" s="156" t="s">
        <v>325</v>
      </c>
      <c r="I37" s="158">
        <v>105600</v>
      </c>
      <c r="J37" s="158">
        <v>105600</v>
      </c>
      <c r="K37" s="158">
        <v>105600</v>
      </c>
      <c r="L37" s="158"/>
      <c r="M37" s="158"/>
      <c r="N37" s="156"/>
      <c r="O37" s="156"/>
      <c r="P37" s="156"/>
      <c r="Q37" s="158"/>
      <c r="R37" s="158"/>
      <c r="S37" s="158"/>
      <c r="T37" s="158"/>
      <c r="U37" s="158"/>
      <c r="V37" s="158"/>
      <c r="W37" s="158"/>
    </row>
    <row r="38" ht="52.5" customHeight="1" outlineLevel="1" spans="1:23">
      <c r="A38" s="156" t="s">
        <v>316</v>
      </c>
      <c r="B38" s="156" t="s">
        <v>341</v>
      </c>
      <c r="C38" s="156" t="s">
        <v>340</v>
      </c>
      <c r="D38" s="156" t="s">
        <v>46</v>
      </c>
      <c r="E38" s="156" t="s">
        <v>103</v>
      </c>
      <c r="F38" s="156" t="s">
        <v>104</v>
      </c>
      <c r="G38" s="156" t="s">
        <v>269</v>
      </c>
      <c r="H38" s="156" t="s">
        <v>270</v>
      </c>
      <c r="I38" s="158">
        <v>32800</v>
      </c>
      <c r="J38" s="158">
        <v>32800</v>
      </c>
      <c r="K38" s="158">
        <v>32800</v>
      </c>
      <c r="L38" s="158"/>
      <c r="M38" s="158"/>
      <c r="N38" s="156"/>
      <c r="O38" s="156"/>
      <c r="P38" s="156"/>
      <c r="Q38" s="158"/>
      <c r="R38" s="158"/>
      <c r="S38" s="158"/>
      <c r="T38" s="158"/>
      <c r="U38" s="158"/>
      <c r="V38" s="158"/>
      <c r="W38" s="158"/>
    </row>
    <row r="39" ht="52.5" customHeight="1" outlineLevel="1" spans="1:23">
      <c r="A39" s="156" t="s">
        <v>316</v>
      </c>
      <c r="B39" s="156" t="s">
        <v>341</v>
      </c>
      <c r="C39" s="156" t="s">
        <v>340</v>
      </c>
      <c r="D39" s="156" t="s">
        <v>46</v>
      </c>
      <c r="E39" s="156" t="s">
        <v>103</v>
      </c>
      <c r="F39" s="156" t="s">
        <v>104</v>
      </c>
      <c r="G39" s="156" t="s">
        <v>318</v>
      </c>
      <c r="H39" s="156" t="s">
        <v>319</v>
      </c>
      <c r="I39" s="158">
        <v>30000</v>
      </c>
      <c r="J39" s="158">
        <v>30000</v>
      </c>
      <c r="K39" s="158">
        <v>30000</v>
      </c>
      <c r="L39" s="158"/>
      <c r="M39" s="158"/>
      <c r="N39" s="156"/>
      <c r="O39" s="156"/>
      <c r="P39" s="156"/>
      <c r="Q39" s="158"/>
      <c r="R39" s="158"/>
      <c r="S39" s="158"/>
      <c r="T39" s="158"/>
      <c r="U39" s="158"/>
      <c r="V39" s="158"/>
      <c r="W39" s="158"/>
    </row>
    <row r="40" ht="52.5" customHeight="1" spans="1:23">
      <c r="A40" s="156"/>
      <c r="B40" s="156"/>
      <c r="C40" s="156" t="s">
        <v>342</v>
      </c>
      <c r="D40" s="156"/>
      <c r="E40" s="156"/>
      <c r="F40" s="156"/>
      <c r="G40" s="156"/>
      <c r="H40" s="156"/>
      <c r="I40" s="158">
        <v>30000</v>
      </c>
      <c r="J40" s="158">
        <v>30000</v>
      </c>
      <c r="K40" s="158">
        <v>30000</v>
      </c>
      <c r="L40" s="158"/>
      <c r="M40" s="158"/>
      <c r="N40" s="156"/>
      <c r="O40" s="156"/>
      <c r="P40" s="156"/>
      <c r="Q40" s="158"/>
      <c r="R40" s="158"/>
      <c r="S40" s="158"/>
      <c r="T40" s="158"/>
      <c r="U40" s="158"/>
      <c r="V40" s="158"/>
      <c r="W40" s="158"/>
    </row>
    <row r="41" ht="52.5" customHeight="1" outlineLevel="1" spans="1:23">
      <c r="A41" s="156" t="s">
        <v>343</v>
      </c>
      <c r="B41" s="156" t="s">
        <v>344</v>
      </c>
      <c r="C41" s="156" t="s">
        <v>342</v>
      </c>
      <c r="D41" s="156" t="s">
        <v>46</v>
      </c>
      <c r="E41" s="156" t="s">
        <v>95</v>
      </c>
      <c r="F41" s="156" t="s">
        <v>96</v>
      </c>
      <c r="G41" s="156" t="s">
        <v>267</v>
      </c>
      <c r="H41" s="156" t="s">
        <v>268</v>
      </c>
      <c r="I41" s="158">
        <v>10000</v>
      </c>
      <c r="J41" s="158">
        <v>10000</v>
      </c>
      <c r="K41" s="158">
        <v>10000</v>
      </c>
      <c r="L41" s="158"/>
      <c r="M41" s="158"/>
      <c r="N41" s="156"/>
      <c r="O41" s="156"/>
      <c r="P41" s="156"/>
      <c r="Q41" s="158"/>
      <c r="R41" s="158"/>
      <c r="S41" s="158"/>
      <c r="T41" s="158"/>
      <c r="U41" s="158"/>
      <c r="V41" s="158"/>
      <c r="W41" s="158"/>
    </row>
    <row r="42" ht="52.5" customHeight="1" outlineLevel="1" spans="1:23">
      <c r="A42" s="156" t="s">
        <v>343</v>
      </c>
      <c r="B42" s="156" t="s">
        <v>344</v>
      </c>
      <c r="C42" s="156" t="s">
        <v>342</v>
      </c>
      <c r="D42" s="156" t="s">
        <v>46</v>
      </c>
      <c r="E42" s="156" t="s">
        <v>95</v>
      </c>
      <c r="F42" s="156" t="s">
        <v>96</v>
      </c>
      <c r="G42" s="156" t="s">
        <v>275</v>
      </c>
      <c r="H42" s="156" t="s">
        <v>276</v>
      </c>
      <c r="I42" s="158">
        <v>10000</v>
      </c>
      <c r="J42" s="158">
        <v>10000</v>
      </c>
      <c r="K42" s="158">
        <v>10000</v>
      </c>
      <c r="L42" s="158"/>
      <c r="M42" s="158"/>
      <c r="N42" s="156"/>
      <c r="O42" s="156"/>
      <c r="P42" s="156"/>
      <c r="Q42" s="158"/>
      <c r="R42" s="158"/>
      <c r="S42" s="158"/>
      <c r="T42" s="158"/>
      <c r="U42" s="158"/>
      <c r="V42" s="158"/>
      <c r="W42" s="158"/>
    </row>
    <row r="43" ht="52.5" customHeight="1" outlineLevel="1" spans="1:23">
      <c r="A43" s="156" t="s">
        <v>343</v>
      </c>
      <c r="B43" s="156" t="s">
        <v>344</v>
      </c>
      <c r="C43" s="156" t="s">
        <v>342</v>
      </c>
      <c r="D43" s="156" t="s">
        <v>46</v>
      </c>
      <c r="E43" s="156" t="s">
        <v>95</v>
      </c>
      <c r="F43" s="156" t="s">
        <v>96</v>
      </c>
      <c r="G43" s="156" t="s">
        <v>269</v>
      </c>
      <c r="H43" s="156" t="s">
        <v>270</v>
      </c>
      <c r="I43" s="158">
        <v>10000</v>
      </c>
      <c r="J43" s="158">
        <v>10000</v>
      </c>
      <c r="K43" s="158">
        <v>10000</v>
      </c>
      <c r="L43" s="158"/>
      <c r="M43" s="158"/>
      <c r="N43" s="156"/>
      <c r="O43" s="156"/>
      <c r="P43" s="156"/>
      <c r="Q43" s="158"/>
      <c r="R43" s="158"/>
      <c r="S43" s="158"/>
      <c r="T43" s="158"/>
      <c r="U43" s="158"/>
      <c r="V43" s="158"/>
      <c r="W43" s="158"/>
    </row>
    <row r="44" ht="52.5" customHeight="1" spans="1:23">
      <c r="A44" s="156"/>
      <c r="B44" s="156"/>
      <c r="C44" s="156" t="s">
        <v>345</v>
      </c>
      <c r="D44" s="156"/>
      <c r="E44" s="156"/>
      <c r="F44" s="156"/>
      <c r="G44" s="156"/>
      <c r="H44" s="156"/>
      <c r="I44" s="158">
        <v>60000</v>
      </c>
      <c r="J44" s="158">
        <v>60000</v>
      </c>
      <c r="K44" s="158">
        <v>60000</v>
      </c>
      <c r="L44" s="158"/>
      <c r="M44" s="158"/>
      <c r="N44" s="156"/>
      <c r="O44" s="156"/>
      <c r="P44" s="156"/>
      <c r="Q44" s="158"/>
      <c r="R44" s="158"/>
      <c r="S44" s="158"/>
      <c r="T44" s="158"/>
      <c r="U44" s="158"/>
      <c r="V44" s="158"/>
      <c r="W44" s="158"/>
    </row>
    <row r="45" ht="52.5" customHeight="1" outlineLevel="1" spans="1:23">
      <c r="A45" s="156" t="s">
        <v>316</v>
      </c>
      <c r="B45" s="156" t="s">
        <v>346</v>
      </c>
      <c r="C45" s="156" t="s">
        <v>345</v>
      </c>
      <c r="D45" s="156" t="s">
        <v>46</v>
      </c>
      <c r="E45" s="156" t="s">
        <v>93</v>
      </c>
      <c r="F45" s="156" t="s">
        <v>94</v>
      </c>
      <c r="G45" s="156" t="s">
        <v>332</v>
      </c>
      <c r="H45" s="156" t="s">
        <v>333</v>
      </c>
      <c r="I45" s="158">
        <v>10000</v>
      </c>
      <c r="J45" s="158">
        <v>10000</v>
      </c>
      <c r="K45" s="158">
        <v>10000</v>
      </c>
      <c r="L45" s="158"/>
      <c r="M45" s="158"/>
      <c r="N45" s="156"/>
      <c r="O45" s="156"/>
      <c r="P45" s="156"/>
      <c r="Q45" s="158"/>
      <c r="R45" s="158"/>
      <c r="S45" s="158"/>
      <c r="T45" s="158"/>
      <c r="U45" s="158"/>
      <c r="V45" s="158"/>
      <c r="W45" s="158"/>
    </row>
    <row r="46" ht="52.5" customHeight="1" outlineLevel="1" spans="1:23">
      <c r="A46" s="156" t="s">
        <v>316</v>
      </c>
      <c r="B46" s="156" t="s">
        <v>346</v>
      </c>
      <c r="C46" s="156" t="s">
        <v>345</v>
      </c>
      <c r="D46" s="156" t="s">
        <v>46</v>
      </c>
      <c r="E46" s="156" t="s">
        <v>93</v>
      </c>
      <c r="F46" s="156" t="s">
        <v>94</v>
      </c>
      <c r="G46" s="156" t="s">
        <v>324</v>
      </c>
      <c r="H46" s="156" t="s">
        <v>325</v>
      </c>
      <c r="I46" s="158">
        <v>30000</v>
      </c>
      <c r="J46" s="158">
        <v>30000</v>
      </c>
      <c r="K46" s="158">
        <v>30000</v>
      </c>
      <c r="L46" s="158"/>
      <c r="M46" s="158"/>
      <c r="N46" s="156"/>
      <c r="O46" s="156"/>
      <c r="P46" s="156"/>
      <c r="Q46" s="158"/>
      <c r="R46" s="158"/>
      <c r="S46" s="158"/>
      <c r="T46" s="158"/>
      <c r="U46" s="158"/>
      <c r="V46" s="158"/>
      <c r="W46" s="158"/>
    </row>
    <row r="47" ht="52.5" customHeight="1" outlineLevel="1" spans="1:23">
      <c r="A47" s="156" t="s">
        <v>316</v>
      </c>
      <c r="B47" s="156" t="s">
        <v>346</v>
      </c>
      <c r="C47" s="156" t="s">
        <v>345</v>
      </c>
      <c r="D47" s="156" t="s">
        <v>46</v>
      </c>
      <c r="E47" s="156" t="s">
        <v>93</v>
      </c>
      <c r="F47" s="156" t="s">
        <v>94</v>
      </c>
      <c r="G47" s="156" t="s">
        <v>269</v>
      </c>
      <c r="H47" s="156" t="s">
        <v>270</v>
      </c>
      <c r="I47" s="158">
        <v>20000</v>
      </c>
      <c r="J47" s="158">
        <v>20000</v>
      </c>
      <c r="K47" s="158">
        <v>20000</v>
      </c>
      <c r="L47" s="158"/>
      <c r="M47" s="158"/>
      <c r="N47" s="156"/>
      <c r="O47" s="156"/>
      <c r="P47" s="156"/>
      <c r="Q47" s="158"/>
      <c r="R47" s="158"/>
      <c r="S47" s="158"/>
      <c r="T47" s="158"/>
      <c r="U47" s="158"/>
      <c r="V47" s="158"/>
      <c r="W47" s="158"/>
    </row>
    <row r="48" ht="30" customHeight="1" spans="1:23">
      <c r="A48" s="157" t="s">
        <v>30</v>
      </c>
      <c r="B48" s="157"/>
      <c r="C48" s="157"/>
      <c r="D48" s="157"/>
      <c r="E48" s="157"/>
      <c r="F48" s="157"/>
      <c r="G48" s="157"/>
      <c r="H48" s="157"/>
      <c r="I48" s="158">
        <v>1116750</v>
      </c>
      <c r="J48" s="158">
        <v>1116750</v>
      </c>
      <c r="K48" s="158">
        <v>1116750</v>
      </c>
      <c r="L48" s="158"/>
      <c r="M48" s="158"/>
      <c r="N48" s="158"/>
      <c r="O48" s="158"/>
      <c r="P48" s="158"/>
      <c r="Q48" s="158"/>
      <c r="R48" s="158"/>
      <c r="S48" s="158"/>
      <c r="T48" s="158"/>
      <c r="U48" s="158"/>
      <c r="V48" s="158"/>
      <c r="W48" s="158"/>
    </row>
  </sheetData>
  <mergeCells count="30">
    <mergeCell ref="A1:W1"/>
    <mergeCell ref="A2:W2"/>
    <mergeCell ref="A3:G3"/>
    <mergeCell ref="V3:W3"/>
    <mergeCell ref="J4:M4"/>
    <mergeCell ref="N4:P4"/>
    <mergeCell ref="R4:W4"/>
    <mergeCell ref="J5:K5"/>
    <mergeCell ref="A48:H48"/>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102"/>
  <sheetViews>
    <sheetView showZeros="0" tabSelected="1" topLeftCell="A23" workbookViewId="0">
      <selection activeCell="B23" sqref="B23:B30"/>
    </sheetView>
  </sheetViews>
  <sheetFormatPr defaultColWidth="10.2857142857143" defaultRowHeight="15" customHeight="1"/>
  <cols>
    <col min="1" max="1" width="14.2857142857143" customWidth="1"/>
    <col min="2" max="2" width="16.8571428571429" customWidth="1"/>
    <col min="3" max="9" width="14.2857142857143" customWidth="1"/>
    <col min="10" max="10" width="34.2857142857143" customWidth="1"/>
  </cols>
  <sheetData>
    <row r="1" ht="18.75" customHeight="1" spans="1:10">
      <c r="A1" s="147"/>
      <c r="B1" s="147"/>
      <c r="C1" s="147"/>
      <c r="D1" s="147"/>
      <c r="E1" s="147"/>
      <c r="F1" s="147"/>
      <c r="G1" s="147"/>
      <c r="H1" s="147"/>
      <c r="I1" s="147"/>
      <c r="J1" s="151" t="s">
        <v>347</v>
      </c>
    </row>
    <row r="2" ht="34.5" customHeight="1" spans="1:10">
      <c r="A2" s="148" t="str">
        <f>"2025"&amp;"年项目支出绩效目标表"</f>
        <v>2025年项目支出绩效目标表</v>
      </c>
      <c r="B2" s="148"/>
      <c r="C2" s="148"/>
      <c r="D2" s="148"/>
      <c r="E2" s="148"/>
      <c r="F2" s="148"/>
      <c r="G2" s="148"/>
      <c r="H2" s="148"/>
      <c r="I2" s="148"/>
      <c r="J2" s="148"/>
    </row>
    <row r="3" ht="18.75" customHeight="1" spans="1:10">
      <c r="A3" s="147" t="str">
        <f>"单位名称："&amp;"梁河县文化和旅游局"</f>
        <v>单位名称：梁河县文化和旅游局</v>
      </c>
      <c r="B3" s="147"/>
      <c r="C3" s="147"/>
      <c r="D3" s="147"/>
      <c r="E3" s="147"/>
      <c r="F3" s="147"/>
      <c r="G3" s="147"/>
      <c r="H3" s="147"/>
      <c r="I3" s="147"/>
      <c r="J3" s="147"/>
    </row>
    <row r="4" ht="22.5" customHeight="1" spans="1:10">
      <c r="A4" s="149" t="s">
        <v>348</v>
      </c>
      <c r="B4" s="149" t="s">
        <v>349</v>
      </c>
      <c r="C4" s="149" t="s">
        <v>350</v>
      </c>
      <c r="D4" s="149" t="s">
        <v>351</v>
      </c>
      <c r="E4" s="149" t="s">
        <v>352</v>
      </c>
      <c r="F4" s="149" t="s">
        <v>353</v>
      </c>
      <c r="G4" s="149" t="s">
        <v>354</v>
      </c>
      <c r="H4" s="149" t="s">
        <v>355</v>
      </c>
      <c r="I4" s="149" t="s">
        <v>356</v>
      </c>
      <c r="J4" s="149" t="s">
        <v>357</v>
      </c>
    </row>
    <row r="5" ht="22.5" customHeight="1" spans="1:10">
      <c r="A5" s="149" t="s">
        <v>59</v>
      </c>
      <c r="B5" s="149" t="s">
        <v>60</v>
      </c>
      <c r="C5" s="149" t="s">
        <v>61</v>
      </c>
      <c r="D5" s="149" t="s">
        <v>62</v>
      </c>
      <c r="E5" s="149" t="s">
        <v>63</v>
      </c>
      <c r="F5" s="149" t="s">
        <v>64</v>
      </c>
      <c r="G5" s="149" t="s">
        <v>65</v>
      </c>
      <c r="H5" s="149" t="s">
        <v>66</v>
      </c>
      <c r="I5" s="149" t="s">
        <v>67</v>
      </c>
      <c r="J5" s="149" t="s">
        <v>68</v>
      </c>
    </row>
    <row r="6" ht="52.5" customHeight="1" spans="1:10">
      <c r="A6" s="149" t="s">
        <v>46</v>
      </c>
      <c r="B6" s="149"/>
      <c r="C6" s="149"/>
      <c r="D6" s="149"/>
      <c r="E6" s="149"/>
      <c r="F6" s="149"/>
      <c r="G6" s="149"/>
      <c r="H6" s="149"/>
      <c r="I6" s="149"/>
      <c r="J6" s="149"/>
    </row>
    <row r="7" ht="52.5" customHeight="1" outlineLevel="1" spans="1:10">
      <c r="A7" s="150" t="s">
        <v>338</v>
      </c>
      <c r="B7" s="150" t="s">
        <v>358</v>
      </c>
      <c r="C7" s="150" t="s">
        <v>359</v>
      </c>
      <c r="D7" s="150" t="s">
        <v>360</v>
      </c>
      <c r="E7" s="150" t="s">
        <v>361</v>
      </c>
      <c r="F7" s="150" t="s">
        <v>362</v>
      </c>
      <c r="G7" s="149" t="s">
        <v>70</v>
      </c>
      <c r="H7" s="149" t="s">
        <v>363</v>
      </c>
      <c r="I7" s="150" t="s">
        <v>364</v>
      </c>
      <c r="J7" s="150" t="s">
        <v>365</v>
      </c>
    </row>
    <row r="8" ht="52.5" customHeight="1" outlineLevel="1" spans="1:10">
      <c r="A8" s="150" t="s">
        <v>338</v>
      </c>
      <c r="B8" s="150" t="s">
        <v>358</v>
      </c>
      <c r="C8" s="150" t="s">
        <v>359</v>
      </c>
      <c r="D8" s="150" t="s">
        <v>360</v>
      </c>
      <c r="E8" s="150" t="s">
        <v>366</v>
      </c>
      <c r="F8" s="150" t="s">
        <v>367</v>
      </c>
      <c r="G8" s="149" t="s">
        <v>60</v>
      </c>
      <c r="H8" s="149" t="s">
        <v>363</v>
      </c>
      <c r="I8" s="150" t="s">
        <v>368</v>
      </c>
      <c r="J8" s="150" t="s">
        <v>369</v>
      </c>
    </row>
    <row r="9" ht="52.5" customHeight="1" outlineLevel="1" spans="1:10">
      <c r="A9" s="150" t="s">
        <v>338</v>
      </c>
      <c r="B9" s="150" t="s">
        <v>358</v>
      </c>
      <c r="C9" s="150" t="s">
        <v>359</v>
      </c>
      <c r="D9" s="150" t="s">
        <v>370</v>
      </c>
      <c r="E9" s="150" t="s">
        <v>371</v>
      </c>
      <c r="F9" s="150" t="s">
        <v>362</v>
      </c>
      <c r="G9" s="149" t="s">
        <v>372</v>
      </c>
      <c r="H9" s="149" t="s">
        <v>363</v>
      </c>
      <c r="I9" s="150" t="s">
        <v>373</v>
      </c>
      <c r="J9" s="150" t="s">
        <v>374</v>
      </c>
    </row>
    <row r="10" ht="52.5" customHeight="1" outlineLevel="1" spans="1:10">
      <c r="A10" s="150" t="s">
        <v>338</v>
      </c>
      <c r="B10" s="150" t="s">
        <v>358</v>
      </c>
      <c r="C10" s="150" t="s">
        <v>359</v>
      </c>
      <c r="D10" s="150" t="s">
        <v>375</v>
      </c>
      <c r="E10" s="150" t="s">
        <v>376</v>
      </c>
      <c r="F10" s="150" t="s">
        <v>367</v>
      </c>
      <c r="G10" s="149" t="s">
        <v>372</v>
      </c>
      <c r="H10" s="149" t="s">
        <v>363</v>
      </c>
      <c r="I10" s="150" t="s">
        <v>373</v>
      </c>
      <c r="J10" s="150" t="s">
        <v>377</v>
      </c>
    </row>
    <row r="11" ht="52.5" customHeight="1" outlineLevel="1" spans="1:10">
      <c r="A11" s="150" t="s">
        <v>338</v>
      </c>
      <c r="B11" s="150" t="s">
        <v>358</v>
      </c>
      <c r="C11" s="150" t="s">
        <v>359</v>
      </c>
      <c r="D11" s="150" t="s">
        <v>378</v>
      </c>
      <c r="E11" s="150" t="s">
        <v>379</v>
      </c>
      <c r="F11" s="150" t="s">
        <v>380</v>
      </c>
      <c r="G11" s="149" t="s">
        <v>63</v>
      </c>
      <c r="H11" s="149" t="s">
        <v>363</v>
      </c>
      <c r="I11" s="150" t="s">
        <v>381</v>
      </c>
      <c r="J11" s="150" t="s">
        <v>382</v>
      </c>
    </row>
    <row r="12" ht="52.5" customHeight="1" outlineLevel="1" spans="1:10">
      <c r="A12" s="150" t="s">
        <v>338</v>
      </c>
      <c r="B12" s="150" t="s">
        <v>358</v>
      </c>
      <c r="C12" s="150" t="s">
        <v>383</v>
      </c>
      <c r="D12" s="150" t="s">
        <v>384</v>
      </c>
      <c r="E12" s="150" t="s">
        <v>385</v>
      </c>
      <c r="F12" s="150" t="s">
        <v>362</v>
      </c>
      <c r="G12" s="149" t="s">
        <v>386</v>
      </c>
      <c r="H12" s="149" t="s">
        <v>387</v>
      </c>
      <c r="I12" s="150"/>
      <c r="J12" s="150" t="s">
        <v>388</v>
      </c>
    </row>
    <row r="13" ht="52.5" customHeight="1" outlineLevel="1" spans="1:10">
      <c r="A13" s="150" t="s">
        <v>338</v>
      </c>
      <c r="B13" s="150" t="s">
        <v>358</v>
      </c>
      <c r="C13" s="150" t="s">
        <v>383</v>
      </c>
      <c r="D13" s="150" t="s">
        <v>389</v>
      </c>
      <c r="E13" s="150" t="s">
        <v>390</v>
      </c>
      <c r="F13" s="150" t="s">
        <v>367</v>
      </c>
      <c r="G13" s="149" t="s">
        <v>61</v>
      </c>
      <c r="H13" s="149" t="s">
        <v>363</v>
      </c>
      <c r="I13" s="150" t="s">
        <v>391</v>
      </c>
      <c r="J13" s="150" t="s">
        <v>392</v>
      </c>
    </row>
    <row r="14" ht="52.5" customHeight="1" outlineLevel="1" spans="1:10">
      <c r="A14" s="150" t="s">
        <v>338</v>
      </c>
      <c r="B14" s="150" t="s">
        <v>358</v>
      </c>
      <c r="C14" s="150" t="s">
        <v>393</v>
      </c>
      <c r="D14" s="150" t="s">
        <v>394</v>
      </c>
      <c r="E14" s="150" t="s">
        <v>395</v>
      </c>
      <c r="F14" s="150" t="s">
        <v>367</v>
      </c>
      <c r="G14" s="149" t="s">
        <v>396</v>
      </c>
      <c r="H14" s="149" t="s">
        <v>363</v>
      </c>
      <c r="I14" s="150" t="s">
        <v>373</v>
      </c>
      <c r="J14" s="150" t="s">
        <v>397</v>
      </c>
    </row>
    <row r="15" ht="52.5" customHeight="1" outlineLevel="1" spans="1:10">
      <c r="A15" s="150" t="s">
        <v>320</v>
      </c>
      <c r="B15" s="150" t="s">
        <v>398</v>
      </c>
      <c r="C15" s="150" t="s">
        <v>359</v>
      </c>
      <c r="D15" s="150" t="s">
        <v>360</v>
      </c>
      <c r="E15" s="150" t="s">
        <v>399</v>
      </c>
      <c r="F15" s="150" t="s">
        <v>367</v>
      </c>
      <c r="G15" s="149" t="s">
        <v>59</v>
      </c>
      <c r="H15" s="149" t="s">
        <v>363</v>
      </c>
      <c r="I15" s="150" t="s">
        <v>400</v>
      </c>
      <c r="J15" s="150" t="s">
        <v>401</v>
      </c>
    </row>
    <row r="16" ht="52.5" customHeight="1" outlineLevel="1" spans="1:10">
      <c r="A16" s="150" t="s">
        <v>320</v>
      </c>
      <c r="B16" s="150" t="s">
        <v>398</v>
      </c>
      <c r="C16" s="150" t="s">
        <v>359</v>
      </c>
      <c r="D16" s="150" t="s">
        <v>360</v>
      </c>
      <c r="E16" s="150" t="s">
        <v>402</v>
      </c>
      <c r="F16" s="150" t="s">
        <v>367</v>
      </c>
      <c r="G16" s="149" t="s">
        <v>403</v>
      </c>
      <c r="H16" s="149" t="s">
        <v>363</v>
      </c>
      <c r="I16" s="150" t="s">
        <v>404</v>
      </c>
      <c r="J16" s="150" t="s">
        <v>402</v>
      </c>
    </row>
    <row r="17" ht="52.5" customHeight="1" outlineLevel="1" spans="1:10">
      <c r="A17" s="150" t="s">
        <v>320</v>
      </c>
      <c r="B17" s="150" t="s">
        <v>398</v>
      </c>
      <c r="C17" s="150" t="s">
        <v>359</v>
      </c>
      <c r="D17" s="150" t="s">
        <v>370</v>
      </c>
      <c r="E17" s="150" t="s">
        <v>405</v>
      </c>
      <c r="F17" s="150" t="s">
        <v>362</v>
      </c>
      <c r="G17" s="149" t="s">
        <v>406</v>
      </c>
      <c r="H17" s="149" t="s">
        <v>363</v>
      </c>
      <c r="I17" s="150" t="s">
        <v>407</v>
      </c>
      <c r="J17" s="150" t="s">
        <v>408</v>
      </c>
    </row>
    <row r="18" ht="52.5" customHeight="1" outlineLevel="1" spans="1:10">
      <c r="A18" s="150" t="s">
        <v>320</v>
      </c>
      <c r="B18" s="150" t="s">
        <v>398</v>
      </c>
      <c r="C18" s="150" t="s">
        <v>359</v>
      </c>
      <c r="D18" s="150" t="s">
        <v>375</v>
      </c>
      <c r="E18" s="150" t="s">
        <v>409</v>
      </c>
      <c r="F18" s="150" t="s">
        <v>367</v>
      </c>
      <c r="G18" s="149" t="s">
        <v>372</v>
      </c>
      <c r="H18" s="149" t="s">
        <v>363</v>
      </c>
      <c r="I18" s="150" t="s">
        <v>373</v>
      </c>
      <c r="J18" s="150" t="s">
        <v>410</v>
      </c>
    </row>
    <row r="19" ht="52.5" customHeight="1" outlineLevel="1" spans="1:10">
      <c r="A19" s="150" t="s">
        <v>320</v>
      </c>
      <c r="B19" s="150" t="s">
        <v>398</v>
      </c>
      <c r="C19" s="150" t="s">
        <v>359</v>
      </c>
      <c r="D19" s="150" t="s">
        <v>378</v>
      </c>
      <c r="E19" s="150" t="s">
        <v>379</v>
      </c>
      <c r="F19" s="150" t="s">
        <v>380</v>
      </c>
      <c r="G19" s="149" t="s">
        <v>411</v>
      </c>
      <c r="H19" s="149" t="s">
        <v>363</v>
      </c>
      <c r="I19" s="150" t="s">
        <v>412</v>
      </c>
      <c r="J19" s="150" t="s">
        <v>413</v>
      </c>
    </row>
    <row r="20" ht="52.5" customHeight="1" outlineLevel="1" spans="1:10">
      <c r="A20" s="150" t="s">
        <v>320</v>
      </c>
      <c r="B20" s="150" t="s">
        <v>398</v>
      </c>
      <c r="C20" s="150" t="s">
        <v>383</v>
      </c>
      <c r="D20" s="150" t="s">
        <v>384</v>
      </c>
      <c r="E20" s="150" t="s">
        <v>414</v>
      </c>
      <c r="F20" s="150" t="s">
        <v>367</v>
      </c>
      <c r="G20" s="149" t="s">
        <v>68</v>
      </c>
      <c r="H20" s="149" t="s">
        <v>363</v>
      </c>
      <c r="I20" s="150" t="s">
        <v>373</v>
      </c>
      <c r="J20" s="150" t="s">
        <v>415</v>
      </c>
    </row>
    <row r="21" ht="52.5" customHeight="1" outlineLevel="1" spans="1:10">
      <c r="A21" s="150" t="s">
        <v>320</v>
      </c>
      <c r="B21" s="150" t="s">
        <v>398</v>
      </c>
      <c r="C21" s="150" t="s">
        <v>383</v>
      </c>
      <c r="D21" s="150" t="s">
        <v>389</v>
      </c>
      <c r="E21" s="150" t="s">
        <v>416</v>
      </c>
      <c r="F21" s="150" t="s">
        <v>367</v>
      </c>
      <c r="G21" s="149" t="s">
        <v>61</v>
      </c>
      <c r="H21" s="149" t="s">
        <v>363</v>
      </c>
      <c r="I21" s="150" t="s">
        <v>391</v>
      </c>
      <c r="J21" s="150" t="s">
        <v>417</v>
      </c>
    </row>
    <row r="22" ht="52.5" customHeight="1" outlineLevel="1" spans="1:10">
      <c r="A22" s="150" t="s">
        <v>320</v>
      </c>
      <c r="B22" s="150" t="s">
        <v>398</v>
      </c>
      <c r="C22" s="150" t="s">
        <v>393</v>
      </c>
      <c r="D22" s="150" t="s">
        <v>394</v>
      </c>
      <c r="E22" s="150" t="s">
        <v>418</v>
      </c>
      <c r="F22" s="150" t="s">
        <v>367</v>
      </c>
      <c r="G22" s="149" t="s">
        <v>396</v>
      </c>
      <c r="H22" s="149" t="s">
        <v>363</v>
      </c>
      <c r="I22" s="150" t="s">
        <v>373</v>
      </c>
      <c r="J22" s="150" t="s">
        <v>419</v>
      </c>
    </row>
    <row r="23" ht="52.5" customHeight="1" outlineLevel="1" spans="1:10">
      <c r="A23" s="150" t="s">
        <v>342</v>
      </c>
      <c r="B23" s="150" t="s">
        <v>420</v>
      </c>
      <c r="C23" s="150" t="s">
        <v>359</v>
      </c>
      <c r="D23" s="150" t="s">
        <v>360</v>
      </c>
      <c r="E23" s="150" t="s">
        <v>421</v>
      </c>
      <c r="F23" s="150" t="s">
        <v>367</v>
      </c>
      <c r="G23" s="149" t="s">
        <v>68</v>
      </c>
      <c r="H23" s="149" t="s">
        <v>363</v>
      </c>
      <c r="I23" s="150" t="s">
        <v>364</v>
      </c>
      <c r="J23" s="150" t="s">
        <v>422</v>
      </c>
    </row>
    <row r="24" ht="52.5" customHeight="1" outlineLevel="1" spans="1:10">
      <c r="A24" s="150" t="s">
        <v>342</v>
      </c>
      <c r="B24" s="150" t="s">
        <v>423</v>
      </c>
      <c r="C24" s="150" t="s">
        <v>359</v>
      </c>
      <c r="D24" s="150" t="s">
        <v>370</v>
      </c>
      <c r="E24" s="150" t="s">
        <v>424</v>
      </c>
      <c r="F24" s="150" t="s">
        <v>362</v>
      </c>
      <c r="G24" s="149" t="s">
        <v>372</v>
      </c>
      <c r="H24" s="149" t="s">
        <v>363</v>
      </c>
      <c r="I24" s="150" t="s">
        <v>373</v>
      </c>
      <c r="J24" s="150" t="s">
        <v>425</v>
      </c>
    </row>
    <row r="25" ht="52.5" customHeight="1" outlineLevel="1" spans="1:10">
      <c r="A25" s="150" t="s">
        <v>342</v>
      </c>
      <c r="B25" s="150" t="s">
        <v>423</v>
      </c>
      <c r="C25" s="150" t="s">
        <v>359</v>
      </c>
      <c r="D25" s="150" t="s">
        <v>370</v>
      </c>
      <c r="E25" s="150" t="s">
        <v>426</v>
      </c>
      <c r="F25" s="150" t="s">
        <v>362</v>
      </c>
      <c r="G25" s="149" t="s">
        <v>372</v>
      </c>
      <c r="H25" s="149" t="s">
        <v>363</v>
      </c>
      <c r="I25" s="150" t="s">
        <v>373</v>
      </c>
      <c r="J25" s="150" t="s">
        <v>427</v>
      </c>
    </row>
    <row r="26" ht="52.5" customHeight="1" outlineLevel="1" spans="1:10">
      <c r="A26" s="150" t="s">
        <v>342</v>
      </c>
      <c r="B26" s="150" t="s">
        <v>423</v>
      </c>
      <c r="C26" s="150" t="s">
        <v>359</v>
      </c>
      <c r="D26" s="150" t="s">
        <v>375</v>
      </c>
      <c r="E26" s="150" t="s">
        <v>376</v>
      </c>
      <c r="F26" s="150" t="s">
        <v>362</v>
      </c>
      <c r="G26" s="149" t="s">
        <v>372</v>
      </c>
      <c r="H26" s="149" t="s">
        <v>363</v>
      </c>
      <c r="I26" s="150" t="s">
        <v>373</v>
      </c>
      <c r="J26" s="150" t="s">
        <v>377</v>
      </c>
    </row>
    <row r="27" ht="52.5" customHeight="1" outlineLevel="1" spans="1:10">
      <c r="A27" s="150" t="s">
        <v>342</v>
      </c>
      <c r="B27" s="150" t="s">
        <v>423</v>
      </c>
      <c r="C27" s="150" t="s">
        <v>359</v>
      </c>
      <c r="D27" s="150" t="s">
        <v>378</v>
      </c>
      <c r="E27" s="150" t="s">
        <v>379</v>
      </c>
      <c r="F27" s="150" t="s">
        <v>380</v>
      </c>
      <c r="G27" s="149" t="s">
        <v>63</v>
      </c>
      <c r="H27" s="149" t="s">
        <v>363</v>
      </c>
      <c r="I27" s="150" t="s">
        <v>381</v>
      </c>
      <c r="J27" s="150" t="s">
        <v>428</v>
      </c>
    </row>
    <row r="28" ht="52.5" customHeight="1" outlineLevel="1" spans="1:10">
      <c r="A28" s="150" t="s">
        <v>342</v>
      </c>
      <c r="B28" s="150" t="s">
        <v>423</v>
      </c>
      <c r="C28" s="150" t="s">
        <v>383</v>
      </c>
      <c r="D28" s="150" t="s">
        <v>384</v>
      </c>
      <c r="E28" s="150" t="s">
        <v>429</v>
      </c>
      <c r="F28" s="150" t="s">
        <v>362</v>
      </c>
      <c r="G28" s="149" t="s">
        <v>386</v>
      </c>
      <c r="H28" s="149" t="s">
        <v>387</v>
      </c>
      <c r="I28" s="150"/>
      <c r="J28" s="150" t="s">
        <v>430</v>
      </c>
    </row>
    <row r="29" ht="52.5" customHeight="1" outlineLevel="1" spans="1:10">
      <c r="A29" s="150" t="s">
        <v>342</v>
      </c>
      <c r="B29" s="150" t="s">
        <v>423</v>
      </c>
      <c r="C29" s="150" t="s">
        <v>383</v>
      </c>
      <c r="D29" s="150" t="s">
        <v>389</v>
      </c>
      <c r="E29" s="150" t="s">
        <v>431</v>
      </c>
      <c r="F29" s="150" t="s">
        <v>367</v>
      </c>
      <c r="G29" s="149" t="s">
        <v>61</v>
      </c>
      <c r="H29" s="149" t="s">
        <v>363</v>
      </c>
      <c r="I29" s="150" t="s">
        <v>391</v>
      </c>
      <c r="J29" s="150" t="s">
        <v>432</v>
      </c>
    </row>
    <row r="30" ht="52.5" customHeight="1" outlineLevel="1" spans="1:10">
      <c r="A30" s="150" t="s">
        <v>342</v>
      </c>
      <c r="B30" s="150" t="s">
        <v>423</v>
      </c>
      <c r="C30" s="150" t="s">
        <v>393</v>
      </c>
      <c r="D30" s="150" t="s">
        <v>394</v>
      </c>
      <c r="E30" s="150" t="s">
        <v>395</v>
      </c>
      <c r="F30" s="150" t="s">
        <v>367</v>
      </c>
      <c r="G30" s="149" t="s">
        <v>396</v>
      </c>
      <c r="H30" s="149" t="s">
        <v>363</v>
      </c>
      <c r="I30" s="150" t="s">
        <v>373</v>
      </c>
      <c r="J30" s="150" t="s">
        <v>433</v>
      </c>
    </row>
    <row r="31" ht="60.95" customHeight="1" outlineLevel="1" spans="1:10">
      <c r="A31" s="150" t="s">
        <v>330</v>
      </c>
      <c r="B31" s="150" t="s">
        <v>434</v>
      </c>
      <c r="C31" s="150" t="s">
        <v>359</v>
      </c>
      <c r="D31" s="150" t="s">
        <v>360</v>
      </c>
      <c r="E31" s="150" t="s">
        <v>435</v>
      </c>
      <c r="F31" s="150" t="s">
        <v>367</v>
      </c>
      <c r="G31" s="149" t="s">
        <v>68</v>
      </c>
      <c r="H31" s="149" t="s">
        <v>363</v>
      </c>
      <c r="I31" s="150" t="s">
        <v>436</v>
      </c>
      <c r="J31" s="150" t="s">
        <v>437</v>
      </c>
    </row>
    <row r="32" ht="47.1" customHeight="1" outlineLevel="1" spans="1:10">
      <c r="A32" s="150" t="s">
        <v>330</v>
      </c>
      <c r="B32" s="150" t="s">
        <v>434</v>
      </c>
      <c r="C32" s="150" t="s">
        <v>359</v>
      </c>
      <c r="D32" s="150" t="s">
        <v>370</v>
      </c>
      <c r="E32" s="150" t="s">
        <v>438</v>
      </c>
      <c r="F32" s="150" t="s">
        <v>362</v>
      </c>
      <c r="G32" s="149" t="s">
        <v>372</v>
      </c>
      <c r="H32" s="149" t="s">
        <v>363</v>
      </c>
      <c r="I32" s="150" t="s">
        <v>373</v>
      </c>
      <c r="J32" s="150" t="s">
        <v>439</v>
      </c>
    </row>
    <row r="33" ht="50.1" customHeight="1" outlineLevel="1" spans="1:10">
      <c r="A33" s="150" t="s">
        <v>330</v>
      </c>
      <c r="B33" s="150" t="s">
        <v>434</v>
      </c>
      <c r="C33" s="150" t="s">
        <v>359</v>
      </c>
      <c r="D33" s="150" t="s">
        <v>375</v>
      </c>
      <c r="E33" s="150" t="s">
        <v>376</v>
      </c>
      <c r="F33" s="150" t="s">
        <v>362</v>
      </c>
      <c r="G33" s="149" t="s">
        <v>372</v>
      </c>
      <c r="H33" s="149" t="s">
        <v>363</v>
      </c>
      <c r="I33" s="150" t="s">
        <v>373</v>
      </c>
      <c r="J33" s="150" t="s">
        <v>440</v>
      </c>
    </row>
    <row r="34" ht="56.1" customHeight="1" outlineLevel="1" spans="1:10">
      <c r="A34" s="150" t="s">
        <v>330</v>
      </c>
      <c r="B34" s="150" t="s">
        <v>434</v>
      </c>
      <c r="C34" s="150" t="s">
        <v>359</v>
      </c>
      <c r="D34" s="150" t="s">
        <v>378</v>
      </c>
      <c r="E34" s="150" t="s">
        <v>379</v>
      </c>
      <c r="F34" s="150" t="s">
        <v>380</v>
      </c>
      <c r="G34" s="149" t="s">
        <v>68</v>
      </c>
      <c r="H34" s="149" t="s">
        <v>363</v>
      </c>
      <c r="I34" s="150" t="s">
        <v>381</v>
      </c>
      <c r="J34" s="150" t="s">
        <v>413</v>
      </c>
    </row>
    <row r="35" ht="119.1" customHeight="1" outlineLevel="1" spans="1:10">
      <c r="A35" s="150" t="s">
        <v>330</v>
      </c>
      <c r="B35" s="150" t="s">
        <v>434</v>
      </c>
      <c r="C35" s="150" t="s">
        <v>383</v>
      </c>
      <c r="D35" s="150" t="s">
        <v>384</v>
      </c>
      <c r="E35" s="150" t="s">
        <v>441</v>
      </c>
      <c r="F35" s="150" t="s">
        <v>362</v>
      </c>
      <c r="G35" s="149" t="s">
        <v>386</v>
      </c>
      <c r="H35" s="149" t="s">
        <v>387</v>
      </c>
      <c r="I35" s="150"/>
      <c r="J35" s="150" t="s">
        <v>442</v>
      </c>
    </row>
    <row r="36" ht="60.95" customHeight="1" outlineLevel="1" spans="1:10">
      <c r="A36" s="150" t="s">
        <v>330</v>
      </c>
      <c r="B36" s="150" t="s">
        <v>434</v>
      </c>
      <c r="C36" s="150" t="s">
        <v>383</v>
      </c>
      <c r="D36" s="150" t="s">
        <v>389</v>
      </c>
      <c r="E36" s="150" t="s">
        <v>443</v>
      </c>
      <c r="F36" s="150" t="s">
        <v>367</v>
      </c>
      <c r="G36" s="149" t="s">
        <v>61</v>
      </c>
      <c r="H36" s="149" t="s">
        <v>363</v>
      </c>
      <c r="I36" s="150" t="s">
        <v>391</v>
      </c>
      <c r="J36" s="150" t="s">
        <v>444</v>
      </c>
    </row>
    <row r="37" ht="42" customHeight="1" outlineLevel="1" spans="1:10">
      <c r="A37" s="150" t="s">
        <v>330</v>
      </c>
      <c r="B37" s="150" t="s">
        <v>434</v>
      </c>
      <c r="C37" s="150" t="s">
        <v>393</v>
      </c>
      <c r="D37" s="150" t="s">
        <v>394</v>
      </c>
      <c r="E37" s="150" t="s">
        <v>395</v>
      </c>
      <c r="F37" s="150" t="s">
        <v>367</v>
      </c>
      <c r="G37" s="149" t="s">
        <v>396</v>
      </c>
      <c r="H37" s="149" t="s">
        <v>363</v>
      </c>
      <c r="I37" s="150" t="s">
        <v>373</v>
      </c>
      <c r="J37" s="150" t="s">
        <v>397</v>
      </c>
    </row>
    <row r="38" ht="84" customHeight="1" outlineLevel="1" spans="1:10">
      <c r="A38" s="150" t="s">
        <v>322</v>
      </c>
      <c r="B38" s="150" t="s">
        <v>445</v>
      </c>
      <c r="C38" s="150" t="s">
        <v>359</v>
      </c>
      <c r="D38" s="150" t="s">
        <v>360</v>
      </c>
      <c r="E38" s="150" t="s">
        <v>446</v>
      </c>
      <c r="F38" s="150" t="s">
        <v>367</v>
      </c>
      <c r="G38" s="149" t="s">
        <v>447</v>
      </c>
      <c r="H38" s="149" t="s">
        <v>363</v>
      </c>
      <c r="I38" s="150" t="s">
        <v>368</v>
      </c>
      <c r="J38" s="150" t="s">
        <v>448</v>
      </c>
    </row>
    <row r="39" ht="80.1" customHeight="1" outlineLevel="1" spans="1:10">
      <c r="A39" s="150" t="s">
        <v>322</v>
      </c>
      <c r="B39" s="150" t="s">
        <v>445</v>
      </c>
      <c r="C39" s="150" t="s">
        <v>359</v>
      </c>
      <c r="D39" s="150" t="s">
        <v>370</v>
      </c>
      <c r="E39" s="150" t="s">
        <v>449</v>
      </c>
      <c r="F39" s="150" t="s">
        <v>362</v>
      </c>
      <c r="G39" s="149" t="s">
        <v>372</v>
      </c>
      <c r="H39" s="149" t="s">
        <v>363</v>
      </c>
      <c r="I39" s="150" t="s">
        <v>373</v>
      </c>
      <c r="J39" s="150" t="s">
        <v>439</v>
      </c>
    </row>
    <row r="40" ht="75.95" customHeight="1" outlineLevel="1" spans="1:10">
      <c r="A40" s="150" t="s">
        <v>322</v>
      </c>
      <c r="B40" s="150" t="s">
        <v>445</v>
      </c>
      <c r="C40" s="150" t="s">
        <v>359</v>
      </c>
      <c r="D40" s="150" t="s">
        <v>375</v>
      </c>
      <c r="E40" s="150" t="s">
        <v>450</v>
      </c>
      <c r="F40" s="150" t="s">
        <v>362</v>
      </c>
      <c r="G40" s="149" t="s">
        <v>451</v>
      </c>
      <c r="H40" s="149" t="s">
        <v>363</v>
      </c>
      <c r="I40" s="150" t="s">
        <v>407</v>
      </c>
      <c r="J40" s="150" t="s">
        <v>452</v>
      </c>
    </row>
    <row r="41" ht="78.95" customHeight="1" outlineLevel="1" spans="1:10">
      <c r="A41" s="150" t="s">
        <v>322</v>
      </c>
      <c r="B41" s="150" t="s">
        <v>445</v>
      </c>
      <c r="C41" s="150" t="s">
        <v>359</v>
      </c>
      <c r="D41" s="150" t="s">
        <v>378</v>
      </c>
      <c r="E41" s="150" t="s">
        <v>379</v>
      </c>
      <c r="F41" s="150" t="s">
        <v>380</v>
      </c>
      <c r="G41" s="149" t="s">
        <v>453</v>
      </c>
      <c r="H41" s="149" t="s">
        <v>363</v>
      </c>
      <c r="I41" s="150" t="s">
        <v>381</v>
      </c>
      <c r="J41" s="150" t="s">
        <v>454</v>
      </c>
    </row>
    <row r="42" ht="77.1" customHeight="1" outlineLevel="1" spans="1:10">
      <c r="A42" s="150" t="s">
        <v>322</v>
      </c>
      <c r="B42" s="150" t="s">
        <v>445</v>
      </c>
      <c r="C42" s="150" t="s">
        <v>383</v>
      </c>
      <c r="D42" s="150" t="s">
        <v>384</v>
      </c>
      <c r="E42" s="150" t="s">
        <v>455</v>
      </c>
      <c r="F42" s="150" t="s">
        <v>362</v>
      </c>
      <c r="G42" s="149" t="s">
        <v>386</v>
      </c>
      <c r="H42" s="149" t="s">
        <v>387</v>
      </c>
      <c r="I42" s="150"/>
      <c r="J42" s="150" t="s">
        <v>456</v>
      </c>
    </row>
    <row r="43" ht="72" customHeight="1" outlineLevel="1" spans="1:10">
      <c r="A43" s="150" t="s">
        <v>322</v>
      </c>
      <c r="B43" s="150" t="s">
        <v>445</v>
      </c>
      <c r="C43" s="150" t="s">
        <v>383</v>
      </c>
      <c r="D43" s="150" t="s">
        <v>389</v>
      </c>
      <c r="E43" s="150" t="s">
        <v>390</v>
      </c>
      <c r="F43" s="150" t="s">
        <v>367</v>
      </c>
      <c r="G43" s="149" t="s">
        <v>61</v>
      </c>
      <c r="H43" s="149" t="s">
        <v>363</v>
      </c>
      <c r="I43" s="150" t="s">
        <v>391</v>
      </c>
      <c r="J43" s="150" t="s">
        <v>457</v>
      </c>
    </row>
    <row r="44" ht="81.95" customHeight="1" outlineLevel="1" spans="1:10">
      <c r="A44" s="150" t="s">
        <v>322</v>
      </c>
      <c r="B44" s="150" t="s">
        <v>445</v>
      </c>
      <c r="C44" s="150" t="s">
        <v>393</v>
      </c>
      <c r="D44" s="150" t="s">
        <v>394</v>
      </c>
      <c r="E44" s="150" t="s">
        <v>395</v>
      </c>
      <c r="F44" s="150" t="s">
        <v>367</v>
      </c>
      <c r="G44" s="149" t="s">
        <v>396</v>
      </c>
      <c r="H44" s="149" t="s">
        <v>363</v>
      </c>
      <c r="I44" s="150" t="s">
        <v>373</v>
      </c>
      <c r="J44" s="150" t="s">
        <v>458</v>
      </c>
    </row>
    <row r="45" ht="42.95" customHeight="1" outlineLevel="1" spans="1:10">
      <c r="A45" s="150" t="s">
        <v>315</v>
      </c>
      <c r="B45" s="150" t="s">
        <v>459</v>
      </c>
      <c r="C45" s="150" t="s">
        <v>359</v>
      </c>
      <c r="D45" s="150" t="s">
        <v>360</v>
      </c>
      <c r="E45" s="150" t="s">
        <v>460</v>
      </c>
      <c r="F45" s="150" t="s">
        <v>367</v>
      </c>
      <c r="G45" s="149" t="s">
        <v>60</v>
      </c>
      <c r="H45" s="149" t="s">
        <v>363</v>
      </c>
      <c r="I45" s="150" t="s">
        <v>436</v>
      </c>
      <c r="J45" s="150" t="s">
        <v>461</v>
      </c>
    </row>
    <row r="46" ht="42.95" customHeight="1" outlineLevel="1" spans="1:10">
      <c r="A46" s="150" t="s">
        <v>315</v>
      </c>
      <c r="B46" s="150" t="s">
        <v>459</v>
      </c>
      <c r="C46" s="150" t="s">
        <v>359</v>
      </c>
      <c r="D46" s="150" t="s">
        <v>360</v>
      </c>
      <c r="E46" s="150" t="s">
        <v>462</v>
      </c>
      <c r="F46" s="150" t="s">
        <v>367</v>
      </c>
      <c r="G46" s="149" t="s">
        <v>60</v>
      </c>
      <c r="H46" s="149" t="s">
        <v>363</v>
      </c>
      <c r="I46" s="150" t="s">
        <v>368</v>
      </c>
      <c r="J46" s="150" t="s">
        <v>463</v>
      </c>
    </row>
    <row r="47" ht="42.95" customHeight="1" outlineLevel="1" spans="1:10">
      <c r="A47" s="150" t="s">
        <v>315</v>
      </c>
      <c r="B47" s="150" t="s">
        <v>459</v>
      </c>
      <c r="C47" s="150" t="s">
        <v>359</v>
      </c>
      <c r="D47" s="150" t="s">
        <v>360</v>
      </c>
      <c r="E47" s="150" t="s">
        <v>464</v>
      </c>
      <c r="F47" s="150" t="s">
        <v>362</v>
      </c>
      <c r="G47" s="149" t="s">
        <v>73</v>
      </c>
      <c r="H47" s="149" t="s">
        <v>363</v>
      </c>
      <c r="I47" s="150" t="s">
        <v>404</v>
      </c>
      <c r="J47" s="150" t="s">
        <v>465</v>
      </c>
    </row>
    <row r="48" ht="44.1" customHeight="1" outlineLevel="1" spans="1:10">
      <c r="A48" s="150" t="s">
        <v>315</v>
      </c>
      <c r="B48" s="150" t="s">
        <v>459</v>
      </c>
      <c r="C48" s="150" t="s">
        <v>359</v>
      </c>
      <c r="D48" s="150" t="s">
        <v>360</v>
      </c>
      <c r="E48" s="150" t="s">
        <v>466</v>
      </c>
      <c r="F48" s="150" t="s">
        <v>362</v>
      </c>
      <c r="G48" s="149" t="s">
        <v>62</v>
      </c>
      <c r="H48" s="149" t="s">
        <v>363</v>
      </c>
      <c r="I48" s="150" t="s">
        <v>467</v>
      </c>
      <c r="J48" s="150" t="s">
        <v>468</v>
      </c>
    </row>
    <row r="49" ht="44.1" customHeight="1" outlineLevel="1" spans="1:10">
      <c r="A49" s="150" t="s">
        <v>315</v>
      </c>
      <c r="B49" s="150" t="s">
        <v>459</v>
      </c>
      <c r="C49" s="150" t="s">
        <v>359</v>
      </c>
      <c r="D49" s="150" t="s">
        <v>370</v>
      </c>
      <c r="E49" s="150" t="s">
        <v>469</v>
      </c>
      <c r="F49" s="150" t="s">
        <v>362</v>
      </c>
      <c r="G49" s="149" t="s">
        <v>372</v>
      </c>
      <c r="H49" s="149" t="s">
        <v>363</v>
      </c>
      <c r="I49" s="150" t="s">
        <v>373</v>
      </c>
      <c r="J49" s="150" t="s">
        <v>470</v>
      </c>
    </row>
    <row r="50" ht="42.95" customHeight="1" outlineLevel="1" spans="1:10">
      <c r="A50" s="150" t="s">
        <v>315</v>
      </c>
      <c r="B50" s="150" t="s">
        <v>459</v>
      </c>
      <c r="C50" s="150" t="s">
        <v>359</v>
      </c>
      <c r="D50" s="150" t="s">
        <v>375</v>
      </c>
      <c r="E50" s="150" t="s">
        <v>471</v>
      </c>
      <c r="F50" s="150" t="s">
        <v>367</v>
      </c>
      <c r="G50" s="149" t="s">
        <v>372</v>
      </c>
      <c r="H50" s="149" t="s">
        <v>363</v>
      </c>
      <c r="I50" s="150" t="s">
        <v>373</v>
      </c>
      <c r="J50" s="150" t="s">
        <v>472</v>
      </c>
    </row>
    <row r="51" ht="42" customHeight="1" outlineLevel="1" spans="1:10">
      <c r="A51" s="150" t="s">
        <v>315</v>
      </c>
      <c r="B51" s="150" t="s">
        <v>459</v>
      </c>
      <c r="C51" s="150" t="s">
        <v>359</v>
      </c>
      <c r="D51" s="150" t="s">
        <v>378</v>
      </c>
      <c r="E51" s="150" t="s">
        <v>379</v>
      </c>
      <c r="F51" s="150" t="s">
        <v>380</v>
      </c>
      <c r="G51" s="149" t="s">
        <v>63</v>
      </c>
      <c r="H51" s="149" t="s">
        <v>363</v>
      </c>
      <c r="I51" s="150" t="s">
        <v>381</v>
      </c>
      <c r="J51" s="150" t="s">
        <v>473</v>
      </c>
    </row>
    <row r="52" ht="120" customHeight="1" outlineLevel="1" spans="1:10">
      <c r="A52" s="150" t="s">
        <v>315</v>
      </c>
      <c r="B52" s="150" t="s">
        <v>459</v>
      </c>
      <c r="C52" s="150" t="s">
        <v>383</v>
      </c>
      <c r="D52" s="150" t="s">
        <v>384</v>
      </c>
      <c r="E52" s="150" t="s">
        <v>474</v>
      </c>
      <c r="F52" s="150" t="s">
        <v>362</v>
      </c>
      <c r="G52" s="149" t="s">
        <v>386</v>
      </c>
      <c r="H52" s="149" t="s">
        <v>387</v>
      </c>
      <c r="I52" s="150"/>
      <c r="J52" s="150" t="s">
        <v>475</v>
      </c>
    </row>
    <row r="53" ht="45.95" customHeight="1" outlineLevel="1" spans="1:10">
      <c r="A53" s="150" t="s">
        <v>315</v>
      </c>
      <c r="B53" s="150" t="s">
        <v>459</v>
      </c>
      <c r="C53" s="150" t="s">
        <v>383</v>
      </c>
      <c r="D53" s="150" t="s">
        <v>389</v>
      </c>
      <c r="E53" s="150" t="s">
        <v>476</v>
      </c>
      <c r="F53" s="150" t="s">
        <v>367</v>
      </c>
      <c r="G53" s="149" t="s">
        <v>61</v>
      </c>
      <c r="H53" s="149" t="s">
        <v>363</v>
      </c>
      <c r="I53" s="150" t="s">
        <v>391</v>
      </c>
      <c r="J53" s="150" t="s">
        <v>477</v>
      </c>
    </row>
    <row r="54" ht="45" customHeight="1" outlineLevel="1" spans="1:10">
      <c r="A54" s="150" t="s">
        <v>315</v>
      </c>
      <c r="B54" s="150" t="s">
        <v>459</v>
      </c>
      <c r="C54" s="150" t="s">
        <v>393</v>
      </c>
      <c r="D54" s="150" t="s">
        <v>394</v>
      </c>
      <c r="E54" s="150" t="s">
        <v>395</v>
      </c>
      <c r="F54" s="150" t="s">
        <v>367</v>
      </c>
      <c r="G54" s="149" t="s">
        <v>396</v>
      </c>
      <c r="H54" s="149" t="s">
        <v>363</v>
      </c>
      <c r="I54" s="150" t="s">
        <v>373</v>
      </c>
      <c r="J54" s="150" t="s">
        <v>478</v>
      </c>
    </row>
    <row r="55" ht="52.5" customHeight="1" outlineLevel="1" spans="1:10">
      <c r="A55" s="150" t="s">
        <v>340</v>
      </c>
      <c r="B55" s="150" t="s">
        <v>479</v>
      </c>
      <c r="C55" s="150" t="s">
        <v>359</v>
      </c>
      <c r="D55" s="150" t="s">
        <v>360</v>
      </c>
      <c r="E55" s="150" t="s">
        <v>480</v>
      </c>
      <c r="F55" s="150" t="s">
        <v>367</v>
      </c>
      <c r="G55" s="149" t="s">
        <v>66</v>
      </c>
      <c r="H55" s="149" t="s">
        <v>363</v>
      </c>
      <c r="I55" s="150" t="s">
        <v>481</v>
      </c>
      <c r="J55" s="150" t="s">
        <v>482</v>
      </c>
    </row>
    <row r="56" ht="52.5" customHeight="1" outlineLevel="1" spans="1:10">
      <c r="A56" s="150" t="s">
        <v>340</v>
      </c>
      <c r="B56" s="150" t="s">
        <v>479</v>
      </c>
      <c r="C56" s="150" t="s">
        <v>359</v>
      </c>
      <c r="D56" s="150" t="s">
        <v>370</v>
      </c>
      <c r="E56" s="150" t="s">
        <v>483</v>
      </c>
      <c r="F56" s="150" t="s">
        <v>362</v>
      </c>
      <c r="G56" s="149" t="s">
        <v>372</v>
      </c>
      <c r="H56" s="149" t="s">
        <v>363</v>
      </c>
      <c r="I56" s="150" t="s">
        <v>373</v>
      </c>
      <c r="J56" s="150" t="s">
        <v>484</v>
      </c>
    </row>
    <row r="57" ht="52.5" customHeight="1" outlineLevel="1" spans="1:10">
      <c r="A57" s="150" t="s">
        <v>340</v>
      </c>
      <c r="B57" s="150" t="s">
        <v>479</v>
      </c>
      <c r="C57" s="150" t="s">
        <v>359</v>
      </c>
      <c r="D57" s="150" t="s">
        <v>375</v>
      </c>
      <c r="E57" s="150" t="s">
        <v>450</v>
      </c>
      <c r="F57" s="150" t="s">
        <v>362</v>
      </c>
      <c r="G57" s="149" t="s">
        <v>451</v>
      </c>
      <c r="H57" s="149" t="s">
        <v>363</v>
      </c>
      <c r="I57" s="150" t="s">
        <v>407</v>
      </c>
      <c r="J57" s="150" t="s">
        <v>485</v>
      </c>
    </row>
    <row r="58" ht="52.5" customHeight="1" outlineLevel="1" spans="1:10">
      <c r="A58" s="150" t="s">
        <v>340</v>
      </c>
      <c r="B58" s="150" t="s">
        <v>479</v>
      </c>
      <c r="C58" s="150" t="s">
        <v>359</v>
      </c>
      <c r="D58" s="150" t="s">
        <v>378</v>
      </c>
      <c r="E58" s="150" t="s">
        <v>486</v>
      </c>
      <c r="F58" s="150" t="s">
        <v>380</v>
      </c>
      <c r="G58" s="149" t="s">
        <v>487</v>
      </c>
      <c r="H58" s="149" t="s">
        <v>363</v>
      </c>
      <c r="I58" s="150" t="s">
        <v>381</v>
      </c>
      <c r="J58" s="150" t="s">
        <v>488</v>
      </c>
    </row>
    <row r="59" ht="52.5" customHeight="1" outlineLevel="1" spans="1:10">
      <c r="A59" s="150" t="s">
        <v>340</v>
      </c>
      <c r="B59" s="150" t="s">
        <v>479</v>
      </c>
      <c r="C59" s="150" t="s">
        <v>383</v>
      </c>
      <c r="D59" s="150" t="s">
        <v>384</v>
      </c>
      <c r="E59" s="150" t="s">
        <v>489</v>
      </c>
      <c r="F59" s="150" t="s">
        <v>362</v>
      </c>
      <c r="G59" s="149" t="s">
        <v>490</v>
      </c>
      <c r="H59" s="149" t="s">
        <v>387</v>
      </c>
      <c r="I59" s="150"/>
      <c r="J59" s="150" t="s">
        <v>491</v>
      </c>
    </row>
    <row r="60" ht="52.5" customHeight="1" outlineLevel="1" spans="1:10">
      <c r="A60" s="150" t="s">
        <v>340</v>
      </c>
      <c r="B60" s="150" t="s">
        <v>479</v>
      </c>
      <c r="C60" s="150" t="s">
        <v>383</v>
      </c>
      <c r="D60" s="150" t="s">
        <v>389</v>
      </c>
      <c r="E60" s="150" t="s">
        <v>390</v>
      </c>
      <c r="F60" s="150" t="s">
        <v>367</v>
      </c>
      <c r="G60" s="149" t="s">
        <v>60</v>
      </c>
      <c r="H60" s="149" t="s">
        <v>363</v>
      </c>
      <c r="I60" s="150" t="s">
        <v>391</v>
      </c>
      <c r="J60" s="150" t="s">
        <v>492</v>
      </c>
    </row>
    <row r="61" ht="52.5" customHeight="1" outlineLevel="1" spans="1:10">
      <c r="A61" s="150" t="s">
        <v>340</v>
      </c>
      <c r="B61" s="150" t="s">
        <v>479</v>
      </c>
      <c r="C61" s="150" t="s">
        <v>393</v>
      </c>
      <c r="D61" s="150" t="s">
        <v>394</v>
      </c>
      <c r="E61" s="150" t="s">
        <v>395</v>
      </c>
      <c r="F61" s="150" t="s">
        <v>367</v>
      </c>
      <c r="G61" s="149" t="s">
        <v>396</v>
      </c>
      <c r="H61" s="149" t="s">
        <v>363</v>
      </c>
      <c r="I61" s="150" t="s">
        <v>373</v>
      </c>
      <c r="J61" s="150" t="s">
        <v>493</v>
      </c>
    </row>
    <row r="62" ht="52.5" customHeight="1" outlineLevel="1" spans="1:10">
      <c r="A62" s="150" t="s">
        <v>336</v>
      </c>
      <c r="B62" s="150" t="s">
        <v>494</v>
      </c>
      <c r="C62" s="150" t="s">
        <v>359</v>
      </c>
      <c r="D62" s="150" t="s">
        <v>360</v>
      </c>
      <c r="E62" s="150" t="s">
        <v>495</v>
      </c>
      <c r="F62" s="150" t="s">
        <v>367</v>
      </c>
      <c r="G62" s="149" t="s">
        <v>64</v>
      </c>
      <c r="H62" s="149" t="s">
        <v>363</v>
      </c>
      <c r="I62" s="150" t="s">
        <v>364</v>
      </c>
      <c r="J62" s="150" t="s">
        <v>496</v>
      </c>
    </row>
    <row r="63" ht="52.5" customHeight="1" outlineLevel="1" spans="1:10">
      <c r="A63" s="150" t="s">
        <v>336</v>
      </c>
      <c r="B63" s="150" t="s">
        <v>494</v>
      </c>
      <c r="C63" s="150" t="s">
        <v>359</v>
      </c>
      <c r="D63" s="150" t="s">
        <v>360</v>
      </c>
      <c r="E63" s="150" t="s">
        <v>497</v>
      </c>
      <c r="F63" s="150" t="s">
        <v>367</v>
      </c>
      <c r="G63" s="149" t="s">
        <v>64</v>
      </c>
      <c r="H63" s="149" t="s">
        <v>363</v>
      </c>
      <c r="I63" s="150" t="s">
        <v>364</v>
      </c>
      <c r="J63" s="150" t="s">
        <v>498</v>
      </c>
    </row>
    <row r="64" ht="52.5" customHeight="1" outlineLevel="1" spans="1:10">
      <c r="A64" s="150" t="s">
        <v>336</v>
      </c>
      <c r="B64" s="150" t="s">
        <v>494</v>
      </c>
      <c r="C64" s="150" t="s">
        <v>359</v>
      </c>
      <c r="D64" s="150" t="s">
        <v>360</v>
      </c>
      <c r="E64" s="150" t="s">
        <v>499</v>
      </c>
      <c r="F64" s="150" t="s">
        <v>367</v>
      </c>
      <c r="G64" s="149" t="s">
        <v>59</v>
      </c>
      <c r="H64" s="149" t="s">
        <v>363</v>
      </c>
      <c r="I64" s="150" t="s">
        <v>436</v>
      </c>
      <c r="J64" s="150" t="s">
        <v>500</v>
      </c>
    </row>
    <row r="65" ht="52.5" customHeight="1" outlineLevel="1" spans="1:10">
      <c r="A65" s="150" t="s">
        <v>336</v>
      </c>
      <c r="B65" s="150" t="s">
        <v>494</v>
      </c>
      <c r="C65" s="150" t="s">
        <v>359</v>
      </c>
      <c r="D65" s="150" t="s">
        <v>370</v>
      </c>
      <c r="E65" s="150" t="s">
        <v>501</v>
      </c>
      <c r="F65" s="150" t="s">
        <v>362</v>
      </c>
      <c r="G65" s="149" t="s">
        <v>372</v>
      </c>
      <c r="H65" s="149" t="s">
        <v>363</v>
      </c>
      <c r="I65" s="150" t="s">
        <v>373</v>
      </c>
      <c r="J65" s="150" t="s">
        <v>502</v>
      </c>
    </row>
    <row r="66" ht="52.5" customHeight="1" outlineLevel="1" spans="1:10">
      <c r="A66" s="150" t="s">
        <v>336</v>
      </c>
      <c r="B66" s="150" t="s">
        <v>494</v>
      </c>
      <c r="C66" s="150" t="s">
        <v>359</v>
      </c>
      <c r="D66" s="150" t="s">
        <v>370</v>
      </c>
      <c r="E66" s="150" t="s">
        <v>503</v>
      </c>
      <c r="F66" s="150" t="s">
        <v>367</v>
      </c>
      <c r="G66" s="149" t="s">
        <v>504</v>
      </c>
      <c r="H66" s="149" t="s">
        <v>363</v>
      </c>
      <c r="I66" s="150" t="s">
        <v>373</v>
      </c>
      <c r="J66" s="150" t="s">
        <v>505</v>
      </c>
    </row>
    <row r="67" ht="52.5" customHeight="1" outlineLevel="1" spans="1:10">
      <c r="A67" s="150" t="s">
        <v>336</v>
      </c>
      <c r="B67" s="150" t="s">
        <v>494</v>
      </c>
      <c r="C67" s="150" t="s">
        <v>359</v>
      </c>
      <c r="D67" s="150" t="s">
        <v>375</v>
      </c>
      <c r="E67" s="150" t="s">
        <v>376</v>
      </c>
      <c r="F67" s="150" t="s">
        <v>362</v>
      </c>
      <c r="G67" s="149" t="s">
        <v>372</v>
      </c>
      <c r="H67" s="149" t="s">
        <v>363</v>
      </c>
      <c r="I67" s="150" t="s">
        <v>373</v>
      </c>
      <c r="J67" s="150" t="s">
        <v>506</v>
      </c>
    </row>
    <row r="68" ht="52.5" customHeight="1" outlineLevel="1" spans="1:10">
      <c r="A68" s="150" t="s">
        <v>336</v>
      </c>
      <c r="B68" s="150" t="s">
        <v>494</v>
      </c>
      <c r="C68" s="150" t="s">
        <v>359</v>
      </c>
      <c r="D68" s="150" t="s">
        <v>378</v>
      </c>
      <c r="E68" s="150" t="s">
        <v>379</v>
      </c>
      <c r="F68" s="150" t="s">
        <v>380</v>
      </c>
      <c r="G68" s="149" t="s">
        <v>63</v>
      </c>
      <c r="H68" s="149" t="s">
        <v>363</v>
      </c>
      <c r="I68" s="150" t="s">
        <v>381</v>
      </c>
      <c r="J68" s="150" t="s">
        <v>413</v>
      </c>
    </row>
    <row r="69" ht="111.95" customHeight="1" outlineLevel="1" spans="1:10">
      <c r="A69" s="150" t="s">
        <v>336</v>
      </c>
      <c r="B69" s="150" t="s">
        <v>494</v>
      </c>
      <c r="C69" s="150" t="s">
        <v>383</v>
      </c>
      <c r="D69" s="150" t="s">
        <v>384</v>
      </c>
      <c r="E69" s="150" t="s">
        <v>507</v>
      </c>
      <c r="F69" s="150" t="s">
        <v>362</v>
      </c>
      <c r="G69" s="149" t="s">
        <v>386</v>
      </c>
      <c r="H69" s="149" t="s">
        <v>387</v>
      </c>
      <c r="I69" s="150"/>
      <c r="J69" s="150" t="s">
        <v>491</v>
      </c>
    </row>
    <row r="70" ht="52.5" customHeight="1" outlineLevel="1" spans="1:10">
      <c r="A70" s="150" t="s">
        <v>336</v>
      </c>
      <c r="B70" s="150" t="s">
        <v>494</v>
      </c>
      <c r="C70" s="150" t="s">
        <v>383</v>
      </c>
      <c r="D70" s="150" t="s">
        <v>389</v>
      </c>
      <c r="E70" s="150" t="s">
        <v>390</v>
      </c>
      <c r="F70" s="150" t="s">
        <v>367</v>
      </c>
      <c r="G70" s="149" t="s">
        <v>61</v>
      </c>
      <c r="H70" s="149" t="s">
        <v>363</v>
      </c>
      <c r="I70" s="150" t="s">
        <v>391</v>
      </c>
      <c r="J70" s="150" t="s">
        <v>508</v>
      </c>
    </row>
    <row r="71" ht="52.5" customHeight="1" outlineLevel="1" spans="1:10">
      <c r="A71" s="150" t="s">
        <v>336</v>
      </c>
      <c r="B71" s="150" t="s">
        <v>494</v>
      </c>
      <c r="C71" s="150" t="s">
        <v>393</v>
      </c>
      <c r="D71" s="150" t="s">
        <v>394</v>
      </c>
      <c r="E71" s="150" t="s">
        <v>509</v>
      </c>
      <c r="F71" s="150" t="s">
        <v>367</v>
      </c>
      <c r="G71" s="149" t="s">
        <v>396</v>
      </c>
      <c r="H71" s="149" t="s">
        <v>363</v>
      </c>
      <c r="I71" s="150" t="s">
        <v>373</v>
      </c>
      <c r="J71" s="150" t="s">
        <v>510</v>
      </c>
    </row>
    <row r="72" ht="52.5" customHeight="1" outlineLevel="1" spans="1:10">
      <c r="A72" s="150" t="s">
        <v>336</v>
      </c>
      <c r="B72" s="150" t="s">
        <v>494</v>
      </c>
      <c r="C72" s="150" t="s">
        <v>393</v>
      </c>
      <c r="D72" s="150" t="s">
        <v>394</v>
      </c>
      <c r="E72" s="150" t="s">
        <v>511</v>
      </c>
      <c r="F72" s="150" t="s">
        <v>367</v>
      </c>
      <c r="G72" s="149" t="s">
        <v>396</v>
      </c>
      <c r="H72" s="149" t="s">
        <v>363</v>
      </c>
      <c r="I72" s="150" t="s">
        <v>373</v>
      </c>
      <c r="J72" s="150" t="s">
        <v>512</v>
      </c>
    </row>
    <row r="73" ht="52.5" customHeight="1" outlineLevel="1" spans="1:10">
      <c r="A73" s="150" t="s">
        <v>345</v>
      </c>
      <c r="B73" s="150" t="s">
        <v>513</v>
      </c>
      <c r="C73" s="150" t="s">
        <v>359</v>
      </c>
      <c r="D73" s="150" t="s">
        <v>360</v>
      </c>
      <c r="E73" s="150" t="s">
        <v>514</v>
      </c>
      <c r="F73" s="150" t="s">
        <v>362</v>
      </c>
      <c r="G73" s="149" t="s">
        <v>487</v>
      </c>
      <c r="H73" s="149" t="s">
        <v>363</v>
      </c>
      <c r="I73" s="150" t="s">
        <v>481</v>
      </c>
      <c r="J73" s="150" t="s">
        <v>515</v>
      </c>
    </row>
    <row r="74" ht="52.5" customHeight="1" outlineLevel="1" spans="1:10">
      <c r="A74" s="150" t="s">
        <v>345</v>
      </c>
      <c r="B74" s="150" t="s">
        <v>513</v>
      </c>
      <c r="C74" s="150" t="s">
        <v>359</v>
      </c>
      <c r="D74" s="150" t="s">
        <v>360</v>
      </c>
      <c r="E74" s="150" t="s">
        <v>516</v>
      </c>
      <c r="F74" s="150" t="s">
        <v>367</v>
      </c>
      <c r="G74" s="149" t="s">
        <v>59</v>
      </c>
      <c r="H74" s="149" t="s">
        <v>363</v>
      </c>
      <c r="I74" s="150" t="s">
        <v>481</v>
      </c>
      <c r="J74" s="150" t="s">
        <v>517</v>
      </c>
    </row>
    <row r="75" ht="52.5" customHeight="1" outlineLevel="1" spans="1:10">
      <c r="A75" s="150" t="s">
        <v>345</v>
      </c>
      <c r="B75" s="150" t="s">
        <v>513</v>
      </c>
      <c r="C75" s="150" t="s">
        <v>359</v>
      </c>
      <c r="D75" s="150" t="s">
        <v>360</v>
      </c>
      <c r="E75" s="150" t="s">
        <v>518</v>
      </c>
      <c r="F75" s="150" t="s">
        <v>362</v>
      </c>
      <c r="G75" s="149" t="s">
        <v>60</v>
      </c>
      <c r="H75" s="149" t="s">
        <v>363</v>
      </c>
      <c r="I75" s="150" t="s">
        <v>436</v>
      </c>
      <c r="J75" s="150" t="s">
        <v>519</v>
      </c>
    </row>
    <row r="76" ht="52.5" customHeight="1" outlineLevel="1" spans="1:10">
      <c r="A76" s="150" t="s">
        <v>345</v>
      </c>
      <c r="B76" s="150" t="s">
        <v>513</v>
      </c>
      <c r="C76" s="150" t="s">
        <v>359</v>
      </c>
      <c r="D76" s="150" t="s">
        <v>360</v>
      </c>
      <c r="E76" s="150" t="s">
        <v>520</v>
      </c>
      <c r="F76" s="150" t="s">
        <v>362</v>
      </c>
      <c r="G76" s="149" t="s">
        <v>63</v>
      </c>
      <c r="H76" s="149" t="s">
        <v>363</v>
      </c>
      <c r="I76" s="150" t="s">
        <v>368</v>
      </c>
      <c r="J76" s="150" t="s">
        <v>521</v>
      </c>
    </row>
    <row r="77" ht="52.5" customHeight="1" outlineLevel="1" spans="1:10">
      <c r="A77" s="150" t="s">
        <v>345</v>
      </c>
      <c r="B77" s="150" t="s">
        <v>513</v>
      </c>
      <c r="C77" s="150" t="s">
        <v>359</v>
      </c>
      <c r="D77" s="150" t="s">
        <v>370</v>
      </c>
      <c r="E77" s="150" t="s">
        <v>522</v>
      </c>
      <c r="F77" s="150" t="s">
        <v>362</v>
      </c>
      <c r="G77" s="149" t="s">
        <v>372</v>
      </c>
      <c r="H77" s="149" t="s">
        <v>363</v>
      </c>
      <c r="I77" s="150" t="s">
        <v>373</v>
      </c>
      <c r="J77" s="150" t="s">
        <v>523</v>
      </c>
    </row>
    <row r="78" ht="52.5" customHeight="1" outlineLevel="1" spans="1:10">
      <c r="A78" s="150" t="s">
        <v>345</v>
      </c>
      <c r="B78" s="150" t="s">
        <v>513</v>
      </c>
      <c r="C78" s="150" t="s">
        <v>359</v>
      </c>
      <c r="D78" s="150" t="s">
        <v>370</v>
      </c>
      <c r="E78" s="150" t="s">
        <v>524</v>
      </c>
      <c r="F78" s="150" t="s">
        <v>367</v>
      </c>
      <c r="G78" s="149" t="s">
        <v>372</v>
      </c>
      <c r="H78" s="149" t="s">
        <v>363</v>
      </c>
      <c r="I78" s="150" t="s">
        <v>373</v>
      </c>
      <c r="J78" s="150" t="s">
        <v>525</v>
      </c>
    </row>
    <row r="79" ht="52.5" customHeight="1" outlineLevel="1" spans="1:10">
      <c r="A79" s="150" t="s">
        <v>345</v>
      </c>
      <c r="B79" s="150" t="s">
        <v>513</v>
      </c>
      <c r="C79" s="150" t="s">
        <v>359</v>
      </c>
      <c r="D79" s="150" t="s">
        <v>375</v>
      </c>
      <c r="E79" s="150" t="s">
        <v>409</v>
      </c>
      <c r="F79" s="150" t="s">
        <v>362</v>
      </c>
      <c r="G79" s="149" t="s">
        <v>372</v>
      </c>
      <c r="H79" s="149" t="s">
        <v>363</v>
      </c>
      <c r="I79" s="150" t="s">
        <v>373</v>
      </c>
      <c r="J79" s="150" t="s">
        <v>526</v>
      </c>
    </row>
    <row r="80" ht="52.5" customHeight="1" outlineLevel="1" spans="1:10">
      <c r="A80" s="150" t="s">
        <v>345</v>
      </c>
      <c r="B80" s="150" t="s">
        <v>513</v>
      </c>
      <c r="C80" s="150" t="s">
        <v>359</v>
      </c>
      <c r="D80" s="150" t="s">
        <v>378</v>
      </c>
      <c r="E80" s="150" t="s">
        <v>379</v>
      </c>
      <c r="F80" s="150" t="s">
        <v>380</v>
      </c>
      <c r="G80" s="149" t="s">
        <v>64</v>
      </c>
      <c r="H80" s="149" t="s">
        <v>363</v>
      </c>
      <c r="I80" s="150" t="s">
        <v>381</v>
      </c>
      <c r="J80" s="150" t="s">
        <v>527</v>
      </c>
    </row>
    <row r="81" ht="52.5" customHeight="1" outlineLevel="1" spans="1:10">
      <c r="A81" s="150" t="s">
        <v>345</v>
      </c>
      <c r="B81" s="150" t="s">
        <v>513</v>
      </c>
      <c r="C81" s="150" t="s">
        <v>383</v>
      </c>
      <c r="D81" s="150" t="s">
        <v>384</v>
      </c>
      <c r="E81" s="150" t="s">
        <v>528</v>
      </c>
      <c r="F81" s="150" t="s">
        <v>367</v>
      </c>
      <c r="G81" s="149" t="s">
        <v>396</v>
      </c>
      <c r="H81" s="149" t="s">
        <v>363</v>
      </c>
      <c r="I81" s="150" t="s">
        <v>373</v>
      </c>
      <c r="J81" s="150" t="s">
        <v>529</v>
      </c>
    </row>
    <row r="82" ht="52.5" customHeight="1" outlineLevel="1" spans="1:10">
      <c r="A82" s="150" t="s">
        <v>345</v>
      </c>
      <c r="B82" s="150" t="s">
        <v>513</v>
      </c>
      <c r="C82" s="150" t="s">
        <v>383</v>
      </c>
      <c r="D82" s="150" t="s">
        <v>384</v>
      </c>
      <c r="E82" s="150" t="s">
        <v>530</v>
      </c>
      <c r="F82" s="150" t="s">
        <v>367</v>
      </c>
      <c r="G82" s="149" t="s">
        <v>531</v>
      </c>
      <c r="H82" s="149" t="s">
        <v>363</v>
      </c>
      <c r="I82" s="150" t="s">
        <v>400</v>
      </c>
      <c r="J82" s="150" t="s">
        <v>532</v>
      </c>
    </row>
    <row r="83" ht="52.5" customHeight="1" outlineLevel="1" spans="1:10">
      <c r="A83" s="150" t="s">
        <v>345</v>
      </c>
      <c r="B83" s="150" t="s">
        <v>513</v>
      </c>
      <c r="C83" s="150" t="s">
        <v>383</v>
      </c>
      <c r="D83" s="150" t="s">
        <v>389</v>
      </c>
      <c r="E83" s="150" t="s">
        <v>533</v>
      </c>
      <c r="F83" s="150" t="s">
        <v>367</v>
      </c>
      <c r="G83" s="149" t="s">
        <v>61</v>
      </c>
      <c r="H83" s="149" t="s">
        <v>363</v>
      </c>
      <c r="I83" s="150" t="s">
        <v>391</v>
      </c>
      <c r="J83" s="150" t="s">
        <v>534</v>
      </c>
    </row>
    <row r="84" ht="52.5" customHeight="1" outlineLevel="1" spans="1:10">
      <c r="A84" s="150" t="s">
        <v>345</v>
      </c>
      <c r="B84" s="150" t="s">
        <v>513</v>
      </c>
      <c r="C84" s="150" t="s">
        <v>393</v>
      </c>
      <c r="D84" s="150" t="s">
        <v>394</v>
      </c>
      <c r="E84" s="150" t="s">
        <v>535</v>
      </c>
      <c r="F84" s="150" t="s">
        <v>367</v>
      </c>
      <c r="G84" s="149" t="s">
        <v>504</v>
      </c>
      <c r="H84" s="149" t="s">
        <v>363</v>
      </c>
      <c r="I84" s="150" t="s">
        <v>373</v>
      </c>
      <c r="J84" s="150" t="s">
        <v>536</v>
      </c>
    </row>
    <row r="85" ht="52.5" customHeight="1" outlineLevel="1" spans="1:10">
      <c r="A85" s="150" t="s">
        <v>345</v>
      </c>
      <c r="B85" s="150" t="s">
        <v>513</v>
      </c>
      <c r="C85" s="150" t="s">
        <v>393</v>
      </c>
      <c r="D85" s="150" t="s">
        <v>394</v>
      </c>
      <c r="E85" s="150" t="s">
        <v>395</v>
      </c>
      <c r="F85" s="150" t="s">
        <v>367</v>
      </c>
      <c r="G85" s="149" t="s">
        <v>396</v>
      </c>
      <c r="H85" s="149" t="s">
        <v>363</v>
      </c>
      <c r="I85" s="150" t="s">
        <v>373</v>
      </c>
      <c r="J85" s="150" t="s">
        <v>536</v>
      </c>
    </row>
    <row r="86" ht="74.1" customHeight="1" outlineLevel="1" spans="1:10">
      <c r="A86" s="150" t="s">
        <v>326</v>
      </c>
      <c r="B86" s="150" t="s">
        <v>537</v>
      </c>
      <c r="C86" s="150" t="s">
        <v>359</v>
      </c>
      <c r="D86" s="150" t="s">
        <v>360</v>
      </c>
      <c r="E86" s="150" t="s">
        <v>538</v>
      </c>
      <c r="F86" s="150" t="s">
        <v>380</v>
      </c>
      <c r="G86" s="149" t="s">
        <v>60</v>
      </c>
      <c r="H86" s="149" t="s">
        <v>363</v>
      </c>
      <c r="I86" s="150" t="s">
        <v>391</v>
      </c>
      <c r="J86" s="150" t="s">
        <v>539</v>
      </c>
    </row>
    <row r="87" ht="75" customHeight="1" outlineLevel="1" spans="1:10">
      <c r="A87" s="150" t="s">
        <v>326</v>
      </c>
      <c r="B87" s="150" t="s">
        <v>537</v>
      </c>
      <c r="C87" s="150" t="s">
        <v>359</v>
      </c>
      <c r="D87" s="150" t="s">
        <v>370</v>
      </c>
      <c r="E87" s="150" t="s">
        <v>540</v>
      </c>
      <c r="F87" s="150" t="s">
        <v>367</v>
      </c>
      <c r="G87" s="149" t="s">
        <v>372</v>
      </c>
      <c r="H87" s="149" t="s">
        <v>363</v>
      </c>
      <c r="I87" s="150" t="s">
        <v>373</v>
      </c>
      <c r="J87" s="150" t="s">
        <v>541</v>
      </c>
    </row>
    <row r="88" ht="75" customHeight="1" outlineLevel="1" spans="1:10">
      <c r="A88" s="150" t="s">
        <v>326</v>
      </c>
      <c r="B88" s="150" t="s">
        <v>537</v>
      </c>
      <c r="C88" s="150" t="s">
        <v>359</v>
      </c>
      <c r="D88" s="150" t="s">
        <v>375</v>
      </c>
      <c r="E88" s="150" t="s">
        <v>409</v>
      </c>
      <c r="F88" s="150" t="s">
        <v>367</v>
      </c>
      <c r="G88" s="149" t="s">
        <v>372</v>
      </c>
      <c r="H88" s="149" t="s">
        <v>363</v>
      </c>
      <c r="I88" s="150" t="s">
        <v>373</v>
      </c>
      <c r="J88" s="150" t="s">
        <v>542</v>
      </c>
    </row>
    <row r="89" ht="72.95" customHeight="1" outlineLevel="1" spans="1:10">
      <c r="A89" s="150" t="s">
        <v>326</v>
      </c>
      <c r="B89" s="150" t="s">
        <v>537</v>
      </c>
      <c r="C89" s="150" t="s">
        <v>359</v>
      </c>
      <c r="D89" s="150" t="s">
        <v>378</v>
      </c>
      <c r="E89" s="150" t="s">
        <v>379</v>
      </c>
      <c r="F89" s="150" t="s">
        <v>380</v>
      </c>
      <c r="G89" s="149" t="s">
        <v>218</v>
      </c>
      <c r="H89" s="149" t="s">
        <v>363</v>
      </c>
      <c r="I89" s="150" t="s">
        <v>381</v>
      </c>
      <c r="J89" s="150" t="s">
        <v>543</v>
      </c>
    </row>
    <row r="90" ht="72.95" customHeight="1" outlineLevel="1" spans="1:10">
      <c r="A90" s="150" t="s">
        <v>326</v>
      </c>
      <c r="B90" s="150" t="s">
        <v>537</v>
      </c>
      <c r="C90" s="150" t="s">
        <v>383</v>
      </c>
      <c r="D90" s="150" t="s">
        <v>384</v>
      </c>
      <c r="E90" s="150" t="s">
        <v>544</v>
      </c>
      <c r="F90" s="150" t="s">
        <v>362</v>
      </c>
      <c r="G90" s="149" t="s">
        <v>386</v>
      </c>
      <c r="H90" s="149" t="s">
        <v>387</v>
      </c>
      <c r="I90" s="150"/>
      <c r="J90" s="150" t="s">
        <v>545</v>
      </c>
    </row>
    <row r="91" ht="71.1" customHeight="1" outlineLevel="1" spans="1:10">
      <c r="A91" s="150" t="s">
        <v>326</v>
      </c>
      <c r="B91" s="150" t="s">
        <v>537</v>
      </c>
      <c r="C91" s="150" t="s">
        <v>383</v>
      </c>
      <c r="D91" s="150" t="s">
        <v>389</v>
      </c>
      <c r="E91" s="150" t="s">
        <v>390</v>
      </c>
      <c r="F91" s="150" t="s">
        <v>367</v>
      </c>
      <c r="G91" s="149" t="s">
        <v>68</v>
      </c>
      <c r="H91" s="149" t="s">
        <v>363</v>
      </c>
      <c r="I91" s="150" t="s">
        <v>391</v>
      </c>
      <c r="J91" s="150" t="s">
        <v>546</v>
      </c>
    </row>
    <row r="92" ht="78.95" customHeight="1" outlineLevel="1" spans="1:10">
      <c r="A92" s="150" t="s">
        <v>326</v>
      </c>
      <c r="B92" s="150" t="s">
        <v>537</v>
      </c>
      <c r="C92" s="150" t="s">
        <v>393</v>
      </c>
      <c r="D92" s="150" t="s">
        <v>394</v>
      </c>
      <c r="E92" s="150" t="s">
        <v>395</v>
      </c>
      <c r="F92" s="150" t="s">
        <v>367</v>
      </c>
      <c r="G92" s="149" t="s">
        <v>396</v>
      </c>
      <c r="H92" s="149" t="s">
        <v>363</v>
      </c>
      <c r="I92" s="150" t="s">
        <v>373</v>
      </c>
      <c r="J92" s="150" t="s">
        <v>547</v>
      </c>
    </row>
    <row r="93" ht="52.5" customHeight="1" outlineLevel="1" spans="1:10">
      <c r="A93" s="150" t="s">
        <v>334</v>
      </c>
      <c r="B93" s="150" t="s">
        <v>548</v>
      </c>
      <c r="C93" s="150" t="s">
        <v>359</v>
      </c>
      <c r="D93" s="150" t="s">
        <v>360</v>
      </c>
      <c r="E93" s="150" t="s">
        <v>549</v>
      </c>
      <c r="F93" s="150" t="s">
        <v>367</v>
      </c>
      <c r="G93" s="149" t="s">
        <v>59</v>
      </c>
      <c r="H93" s="149" t="s">
        <v>363</v>
      </c>
      <c r="I93" s="150" t="s">
        <v>364</v>
      </c>
      <c r="J93" s="150" t="s">
        <v>550</v>
      </c>
    </row>
    <row r="94" ht="52.5" customHeight="1" outlineLevel="1" spans="1:10">
      <c r="A94" s="150" t="s">
        <v>334</v>
      </c>
      <c r="B94" s="150" t="s">
        <v>551</v>
      </c>
      <c r="C94" s="150" t="s">
        <v>359</v>
      </c>
      <c r="D94" s="150" t="s">
        <v>360</v>
      </c>
      <c r="E94" s="150" t="s">
        <v>552</v>
      </c>
      <c r="F94" s="150" t="s">
        <v>367</v>
      </c>
      <c r="G94" s="149" t="s">
        <v>59</v>
      </c>
      <c r="H94" s="149" t="s">
        <v>363</v>
      </c>
      <c r="I94" s="150" t="s">
        <v>436</v>
      </c>
      <c r="J94" s="150" t="s">
        <v>553</v>
      </c>
    </row>
    <row r="95" ht="52.5" customHeight="1" outlineLevel="1" spans="1:10">
      <c r="A95" s="150" t="s">
        <v>334</v>
      </c>
      <c r="B95" s="150" t="s">
        <v>551</v>
      </c>
      <c r="C95" s="150" t="s">
        <v>359</v>
      </c>
      <c r="D95" s="150" t="s">
        <v>360</v>
      </c>
      <c r="E95" s="150" t="s">
        <v>554</v>
      </c>
      <c r="F95" s="150" t="s">
        <v>367</v>
      </c>
      <c r="G95" s="149" t="s">
        <v>70</v>
      </c>
      <c r="H95" s="149" t="s">
        <v>363</v>
      </c>
      <c r="I95" s="150" t="s">
        <v>364</v>
      </c>
      <c r="J95" s="150" t="s">
        <v>555</v>
      </c>
    </row>
    <row r="96" ht="62.1" customHeight="1" outlineLevel="1" spans="1:10">
      <c r="A96" s="150" t="s">
        <v>334</v>
      </c>
      <c r="B96" s="150" t="s">
        <v>551</v>
      </c>
      <c r="C96" s="150" t="s">
        <v>359</v>
      </c>
      <c r="D96" s="150" t="s">
        <v>370</v>
      </c>
      <c r="E96" s="150" t="s">
        <v>556</v>
      </c>
      <c r="F96" s="150" t="s">
        <v>362</v>
      </c>
      <c r="G96" s="149" t="s">
        <v>557</v>
      </c>
      <c r="H96" s="149" t="s">
        <v>387</v>
      </c>
      <c r="I96" s="150"/>
      <c r="J96" s="150" t="s">
        <v>558</v>
      </c>
    </row>
    <row r="97" ht="52.5" customHeight="1" outlineLevel="1" spans="1:10">
      <c r="A97" s="150" t="s">
        <v>334</v>
      </c>
      <c r="B97" s="150" t="s">
        <v>551</v>
      </c>
      <c r="C97" s="150" t="s">
        <v>359</v>
      </c>
      <c r="D97" s="150" t="s">
        <v>375</v>
      </c>
      <c r="E97" s="150" t="s">
        <v>376</v>
      </c>
      <c r="F97" s="150" t="s">
        <v>362</v>
      </c>
      <c r="G97" s="149" t="s">
        <v>372</v>
      </c>
      <c r="H97" s="149" t="s">
        <v>363</v>
      </c>
      <c r="I97" s="150" t="s">
        <v>373</v>
      </c>
      <c r="J97" s="150" t="s">
        <v>559</v>
      </c>
    </row>
    <row r="98" ht="52.5" customHeight="1" outlineLevel="1" spans="1:10">
      <c r="A98" s="150" t="s">
        <v>334</v>
      </c>
      <c r="B98" s="150" t="s">
        <v>551</v>
      </c>
      <c r="C98" s="150" t="s">
        <v>359</v>
      </c>
      <c r="D98" s="150" t="s">
        <v>378</v>
      </c>
      <c r="E98" s="150" t="s">
        <v>379</v>
      </c>
      <c r="F98" s="150" t="s">
        <v>380</v>
      </c>
      <c r="G98" s="149" t="s">
        <v>218</v>
      </c>
      <c r="H98" s="149" t="s">
        <v>363</v>
      </c>
      <c r="I98" s="150" t="s">
        <v>381</v>
      </c>
      <c r="J98" s="150" t="s">
        <v>382</v>
      </c>
    </row>
    <row r="99" ht="52.5" customHeight="1" outlineLevel="1" spans="1:10">
      <c r="A99" s="150" t="s">
        <v>334</v>
      </c>
      <c r="B99" s="150" t="s">
        <v>551</v>
      </c>
      <c r="C99" s="150" t="s">
        <v>383</v>
      </c>
      <c r="D99" s="150" t="s">
        <v>560</v>
      </c>
      <c r="E99" s="150" t="s">
        <v>561</v>
      </c>
      <c r="F99" s="150" t="s">
        <v>367</v>
      </c>
      <c r="G99" s="149" t="s">
        <v>68</v>
      </c>
      <c r="H99" s="149" t="s">
        <v>363</v>
      </c>
      <c r="I99" s="150" t="s">
        <v>373</v>
      </c>
      <c r="J99" s="150" t="s">
        <v>562</v>
      </c>
    </row>
    <row r="100" ht="52.5" customHeight="1" outlineLevel="1" spans="1:10">
      <c r="A100" s="150" t="s">
        <v>334</v>
      </c>
      <c r="B100" s="150" t="s">
        <v>551</v>
      </c>
      <c r="C100" s="150" t="s">
        <v>383</v>
      </c>
      <c r="D100" s="150" t="s">
        <v>384</v>
      </c>
      <c r="E100" s="150" t="s">
        <v>563</v>
      </c>
      <c r="F100" s="150" t="s">
        <v>367</v>
      </c>
      <c r="G100" s="149" t="s">
        <v>68</v>
      </c>
      <c r="H100" s="149" t="s">
        <v>363</v>
      </c>
      <c r="I100" s="150" t="s">
        <v>373</v>
      </c>
      <c r="J100" s="150" t="s">
        <v>564</v>
      </c>
    </row>
    <row r="101" ht="52.5" customHeight="1" outlineLevel="1" spans="1:10">
      <c r="A101" s="150" t="s">
        <v>334</v>
      </c>
      <c r="B101" s="150" t="s">
        <v>551</v>
      </c>
      <c r="C101" s="150" t="s">
        <v>383</v>
      </c>
      <c r="D101" s="150" t="s">
        <v>389</v>
      </c>
      <c r="E101" s="150" t="s">
        <v>565</v>
      </c>
      <c r="F101" s="150" t="s">
        <v>367</v>
      </c>
      <c r="G101" s="149" t="s">
        <v>61</v>
      </c>
      <c r="H101" s="149" t="s">
        <v>363</v>
      </c>
      <c r="I101" s="150" t="s">
        <v>391</v>
      </c>
      <c r="J101" s="150" t="s">
        <v>566</v>
      </c>
    </row>
    <row r="102" ht="52.5" customHeight="1" outlineLevel="1" spans="1:10">
      <c r="A102" s="150" t="s">
        <v>334</v>
      </c>
      <c r="B102" s="150" t="s">
        <v>551</v>
      </c>
      <c r="C102" s="150" t="s">
        <v>393</v>
      </c>
      <c r="D102" s="150" t="s">
        <v>394</v>
      </c>
      <c r="E102" s="150" t="s">
        <v>567</v>
      </c>
      <c r="F102" s="150" t="s">
        <v>367</v>
      </c>
      <c r="G102" s="149" t="s">
        <v>396</v>
      </c>
      <c r="H102" s="149" t="s">
        <v>363</v>
      </c>
      <c r="I102" s="150" t="s">
        <v>373</v>
      </c>
      <c r="J102" s="150" t="s">
        <v>568</v>
      </c>
    </row>
  </sheetData>
  <mergeCells count="24">
    <mergeCell ref="A2:J2"/>
    <mergeCell ref="A3:E3"/>
    <mergeCell ref="A7:A14"/>
    <mergeCell ref="A15:A22"/>
    <mergeCell ref="A23:A30"/>
    <mergeCell ref="A31:A37"/>
    <mergeCell ref="A38:A44"/>
    <mergeCell ref="A45:A54"/>
    <mergeCell ref="A55:A61"/>
    <mergeCell ref="A62:A72"/>
    <mergeCell ref="A73:A85"/>
    <mergeCell ref="A86:A92"/>
    <mergeCell ref="A93:A102"/>
    <mergeCell ref="B7:B14"/>
    <mergeCell ref="B15:B22"/>
    <mergeCell ref="B23:B30"/>
    <mergeCell ref="B31:B37"/>
    <mergeCell ref="B38:B44"/>
    <mergeCell ref="B45:B54"/>
    <mergeCell ref="B55:B61"/>
    <mergeCell ref="B62:B72"/>
    <mergeCell ref="B73:B85"/>
    <mergeCell ref="B86:B92"/>
    <mergeCell ref="B93:B102"/>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财务收支预算总表01-1</vt:lpstr>
      <vt:lpstr>部门收入预算表01-2</vt:lpstr>
      <vt:lpstr>部门支出预算表01-3</vt:lpstr>
      <vt:lpstr>财政拨款收支预算总表02-1</vt:lpstr>
      <vt:lpstr>一般公共预算支出预算表02-2</vt:lpstr>
      <vt:lpstr>一般公共预算“三公”经费支出预算表03</vt:lpstr>
      <vt:lpstr>基本支出预算表04</vt:lpstr>
      <vt:lpstr>项目支出预算表05-1</vt:lpstr>
      <vt:lpstr>部门项目支出绩效目标表05-2</vt:lpstr>
      <vt:lpstr>政府性基金预算支出预算表06（梁河）</vt:lpstr>
      <vt:lpstr>部门政府采购预算表07</vt:lpstr>
      <vt:lpstr>政府购买服务预算表08</vt:lpstr>
      <vt:lpstr>县对下转移支付预算表09-1（梁河）</vt:lpstr>
      <vt:lpstr>县对下转移支付绩效目标表09-2（梁河）</vt:lpstr>
      <vt:lpstr>新增资产配置表10（梁河）</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罗红东</cp:lastModifiedBy>
  <dcterms:created xsi:type="dcterms:W3CDTF">2025-02-25T09:22:00Z</dcterms:created>
  <dcterms:modified xsi:type="dcterms:W3CDTF">2025-03-14T03:14:25Z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858942A311AD4DB1A6FAD5D197AFE399_13</vt:lpwstr>
  </property>
  <property fmtid="{D5CDD505-2E9C-101B-9397-08002B2CF9AE}" pid="3" name="KSOProductBuildVer">
    <vt:lpwstr>2052-12.1.0.18276</vt:lpwstr>
  </property>
</Properties>
</file>