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91" windowHeight="9732" firstSheet="6" activeTab="9"/>
  </bookViews>
  <sheets>
    <sheet name="封面（梁河）" sheetId="1" r:id="rId1"/>
    <sheet name="财务收支预算总表01-1" sheetId="2" r:id="rId2"/>
    <sheet name="部门收入预算表01-2" sheetId="3" r:id="rId3"/>
    <sheet name="部门支出预算表01-3" sheetId="4" r:id="rId4"/>
    <sheet name="财政拨款收支预算总表02-1" sheetId="5" r:id="rId5"/>
    <sheet name="一般公共预算支出预算表02-2" sheetId="6" r:id="rId6"/>
    <sheet name="一般公共预算“三公”经费支出预算表03" sheetId="7" r:id="rId7"/>
    <sheet name="基本支出预算表04" sheetId="8" r:id="rId8"/>
    <sheet name="项目支出预算表05-1" sheetId="9" r:id="rId9"/>
    <sheet name="部门项目支出绩效目标表05-2" sheetId="10" r:id="rId10"/>
    <sheet name="政府性基金预算支出预算表06（梁河）" sheetId="11" r:id="rId11"/>
    <sheet name="部门政府采购预算表07" sheetId="12" r:id="rId12"/>
    <sheet name="政府购买服务预算表08" sheetId="13" r:id="rId13"/>
    <sheet name="县对下转移支付预算表09-1（梁河）" sheetId="14" r:id="rId14"/>
    <sheet name="县对下转移支付绩效目标表09-2（梁河）" sheetId="15" r:id="rId15"/>
    <sheet name="新增资产配置表10（梁河）" sheetId="16" r:id="rId16"/>
    <sheet name="上级补助项目支出预算表11" sheetId="17" r:id="rId17"/>
    <sheet name="部门项目中期规划预算表12" sheetId="18" r:id="rId18"/>
  </sheets>
  <calcPr calcId="144525"/>
</workbook>
</file>

<file path=xl/sharedStrings.xml><?xml version="1.0" encoding="utf-8"?>
<sst xmlns="http://schemas.openxmlformats.org/spreadsheetml/2006/main" count="488">
  <si>
    <t>2025 年 部 门 预 算</t>
  </si>
  <si>
    <t>县人代会批复日期: 2025年2月27日</t>
  </si>
  <si>
    <t xml:space="preserve">       部门编成日期：二〇二四年十二月十七日</t>
  </si>
  <si>
    <t>县级财政批复日期: 2025年3月3日</t>
  </si>
  <si>
    <t>(部门)负责人：</t>
  </si>
  <si>
    <t xml:space="preserve">          财务负责人：</t>
  </si>
  <si>
    <t>经办人：</t>
  </si>
  <si>
    <t>财政对口业务科(章)</t>
  </si>
  <si>
    <t>审核人：</t>
  </si>
  <si>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</si>
  <si>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</si>
  <si>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</si>
  <si>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</si>
  <si>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</si>
  <si>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</si>
  <si>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</si>
  <si>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</si>
  <si>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</si>
  <si>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</si>
  <si>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</si>
  <si>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</si>
  <si>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</si>
  <si>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</si>
  <si>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</si>
  <si>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</si>
  <si>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</si>
  <si>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</si>
  <si>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</si>
  <si>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</si>
  <si>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</si>
  <si>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</si>
  <si>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</si>
  <si>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</si>
  <si>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</si>
  <si>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</si>
  <si>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</si>
  <si>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</si>
  <si>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</si>
  <si>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</si>
  <si>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</si>
  <si>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</si>
  <si>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</si>
  <si>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</si>
  <si>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</si>
  <si>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</si>
  <si>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</si>
  <si>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</si>
  <si>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</si>
  <si>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</si>
  <si>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</si>
  <si>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</si>
  <si>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</si>
  <si>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</si>
  <si>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</si>
  <si>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265001</t>
  </si>
  <si>
    <t>梁河县红十字会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</si>
  <si>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</si>
  <si>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</si>
  <si>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</si>
  <si>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</si>
  <si>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</si>
  <si>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</si>
  <si>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</si>
  <si>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</si>
  <si>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</si>
  <si>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</si>
  <si>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</si>
  <si>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</si>
  <si>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</si>
  <si>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</si>
  <si>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</si>
  <si>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</si>
  <si>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</si>
  <si>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</si>
  <si>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</si>
  <si>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</si>
  <si>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</si>
  <si>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</si>
  <si>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</si>
  <si>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</si>
  <si>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</si>
  <si>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</si>
  <si>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</si>
  <si>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</si>
  <si>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</si>
  <si>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20132</t>
  </si>
  <si>
    <t>组织事务</t>
  </si>
  <si>
    <t>2013299</t>
  </si>
  <si>
    <t>其他组织事务支出</t>
  </si>
  <si>
    <t>20136</t>
  </si>
  <si>
    <t>其他共产党事务支出</t>
  </si>
  <si>
    <t>2013699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</si>
  <si>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</si>
  <si>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</si>
  <si>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</si>
  <si>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</si>
  <si>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</si>
  <si>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</si>
  <si>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</si>
  <si>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</si>
  <si>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20816</t>
  </si>
  <si>
    <t>红十字事业</t>
  </si>
  <si>
    <t>2081601</t>
  </si>
  <si>
    <t>行政运行</t>
  </si>
  <si>
    <t>2081602</t>
  </si>
  <si>
    <t>一般行政管理事务</t>
  </si>
  <si>
    <t>2081699</t>
  </si>
  <si>
    <t>其他红十字事业支出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</si>
  <si>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</si>
  <si>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</si>
  <si>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</si>
  <si>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</si>
  <si>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</si>
  <si>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</si>
  <si>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</si>
  <si>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</si>
  <si>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</si>
  <si>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</si>
  <si>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</si>
  <si>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</si>
  <si>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</si>
  <si>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</si>
  <si>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</si>
  <si>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</si>
  <si>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</si>
  <si>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</si>
  <si>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</si>
  <si>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</si>
  <si>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</si>
  <si>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</si>
  <si>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</si>
  <si>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</si>
  <si>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</si>
  <si>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</si>
  <si>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</si>
  <si>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</si>
  <si>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</si>
  <si>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</si>
  <si>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</si>
  <si>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</si>
  <si>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</si>
  <si>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</si>
  <si>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</si>
  <si>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</si>
  <si>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</si>
  <si>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</si>
  <si>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</si>
  <si>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</si>
  <si>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</si>
  <si>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</si>
  <si>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</si>
  <si>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</si>
  <si>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</si>
  <si>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</si>
  <si>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</si>
  <si>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</si>
  <si>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</si>
  <si>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</si>
  <si>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</si>
  <si>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</si>
  <si>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</si>
  <si>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</si>
  <si>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</si>
  <si>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</si>
  <si>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</si>
  <si>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</si>
  <si>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</si>
  <si>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</si>
  <si>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</si>
  <si>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</si>
  <si>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</si>
  <si>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</si>
  <si>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</si>
  <si>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</si>
  <si>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</si>
  <si>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</si>
  <si>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</si>
  <si>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</si>
  <si>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</si>
  <si>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</si>
  <si>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</si>
  <si>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</si>
  <si>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</si>
  <si>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</si>
  <si>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</si>
  <si>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</si>
  <si>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</si>
  <si>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</si>
  <si>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</si>
  <si>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</si>
  <si>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</si>
  <si>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</si>
  <si>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</si>
  <si>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</si>
  <si>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</si>
  <si>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</si>
  <si>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</si>
  <si>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</si>
  <si>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</si>
  <si>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</si>
  <si>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</si>
  <si>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</si>
  <si>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533122210000000010918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</si>
  <si>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</si>
  <si>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</si>
  <si>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</si>
  <si>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</si>
  <si>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</si>
  <si>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</si>
  <si>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</si>
  <si>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533122231100001447698</t>
  </si>
  <si>
    <t>行政绩效奖励</t>
  </si>
  <si>
    <t>533122251100003726100</t>
  </si>
  <si>
    <t>机关事业单位基本养老保险缴费</t>
  </si>
  <si>
    <t>30108</t>
  </si>
  <si>
    <t>533122210000000010923</t>
  </si>
  <si>
    <t>职工基本医疗保险缴费</t>
  </si>
  <si>
    <t>30110</t>
  </si>
  <si>
    <t>533122241100002252932</t>
  </si>
  <si>
    <t>大病保险费</t>
  </si>
  <si>
    <t>30112</t>
  </si>
  <si>
    <t>其他社会保障缴费</t>
  </si>
  <si>
    <t>533122210000000012457</t>
  </si>
  <si>
    <t>残疾人就业保障金财政分担部分</t>
  </si>
  <si>
    <t>533122251100003726115</t>
  </si>
  <si>
    <t>工伤保险</t>
  </si>
  <si>
    <t>533122210000000010921</t>
  </si>
  <si>
    <t>生育保险</t>
  </si>
  <si>
    <t>533122210000000010922</t>
  </si>
  <si>
    <t>失业保险</t>
  </si>
  <si>
    <t>533122210000000010925</t>
  </si>
  <si>
    <t>30113</t>
  </si>
  <si>
    <t>533122241100002252943</t>
  </si>
  <si>
    <t>基层党组织开展活动经费</t>
  </si>
  <si>
    <t>30299</t>
  </si>
  <si>
    <t>其他商品和服务支出</t>
  </si>
  <si>
    <t>533122210000000014641</t>
  </si>
  <si>
    <t>党报党刊</t>
  </si>
  <si>
    <t>30201</t>
  </si>
  <si>
    <t>办公费</t>
  </si>
  <si>
    <t>533122210000000010928</t>
  </si>
  <si>
    <t>一般公用经费</t>
  </si>
  <si>
    <t>30239</t>
  </si>
  <si>
    <t>其他交通费用</t>
  </si>
  <si>
    <t>30229</t>
  </si>
  <si>
    <t>福利费</t>
  </si>
  <si>
    <t>533122251100003726119</t>
  </si>
  <si>
    <t>公用经费安排的公务接待费</t>
  </si>
  <si>
    <t>30217</t>
  </si>
  <si>
    <t>533122251100003726103</t>
  </si>
  <si>
    <t>公用经费安排的公车购置及运维费</t>
  </si>
  <si>
    <t>30231</t>
  </si>
  <si>
    <t>公务用车运行维护费</t>
  </si>
  <si>
    <t>533122210000000010927</t>
  </si>
  <si>
    <t>退休公用经费</t>
  </si>
  <si>
    <t>533122210000000012458</t>
  </si>
  <si>
    <t>工会经费</t>
  </si>
  <si>
    <t>30228</t>
  </si>
  <si>
    <t>533122210000000010926</t>
  </si>
  <si>
    <t>公务交通补贴</t>
  </si>
  <si>
    <t>533122241100002252954</t>
  </si>
  <si>
    <t>县直单位机关党组织工作经费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</si>
  <si>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</si>
  <si>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</si>
  <si>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</si>
  <si>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</si>
  <si>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</si>
  <si>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</si>
  <si>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</si>
  <si>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</si>
  <si>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备灾救灾项目工作经费</t>
  </si>
  <si>
    <t>民生类</t>
  </si>
  <si>
    <t>533122200000000000239</t>
  </si>
  <si>
    <t>30211</t>
  </si>
  <si>
    <t>差旅费</t>
  </si>
  <si>
    <t>31008</t>
  </si>
  <si>
    <t>物资储备</t>
  </si>
  <si>
    <t>单位资金安排红十字会自有专项资金</t>
  </si>
  <si>
    <t>533122221100000880712</t>
  </si>
  <si>
    <t>30216</t>
  </si>
  <si>
    <t>培训费</t>
  </si>
  <si>
    <t>30218</t>
  </si>
  <si>
    <t>专用材料费</t>
  </si>
  <si>
    <t>30240</t>
  </si>
  <si>
    <t>税金及附加费用</t>
  </si>
  <si>
    <t>救助经费</t>
  </si>
  <si>
    <t>533122200000000000230</t>
  </si>
  <si>
    <t>30305</t>
  </si>
  <si>
    <t>生活补助</t>
  </si>
  <si>
    <t>卫生救护培训经费</t>
  </si>
  <si>
    <t>专项业务类</t>
  </si>
  <si>
    <t>533122210000000015477</t>
  </si>
  <si>
    <t>30207</t>
  </si>
  <si>
    <t>邮电费</t>
  </si>
  <si>
    <t>30227</t>
  </si>
  <si>
    <t>委托业务费</t>
  </si>
  <si>
    <t>30311</t>
  </si>
  <si>
    <t>代缴社会保险费</t>
  </si>
  <si>
    <t>应急救护普及培训工作经费</t>
  </si>
  <si>
    <t>533122200000000000228</t>
  </si>
  <si>
    <t>致贫返贫风险金项目经费</t>
  </si>
  <si>
    <t>533122221100000272281</t>
  </si>
  <si>
    <t>30306</t>
  </si>
  <si>
    <t>救济费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</si>
  <si>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</si>
  <si>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</si>
  <si>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</si>
  <si>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</si>
  <si>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</si>
  <si>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</si>
  <si>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</si>
  <si>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</si>
  <si>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指标属性</t>
  </si>
  <si>
    <t>度量单位</t>
  </si>
  <si>
    <t>指标内容</t>
  </si>
  <si>
    <t>1、持续开展救助工作，发挥政府人道主义事务方面的助手作用，帮助我县因病、因学等特殊家庭开展救助，帮助群众渡过难关，巩固脱贫攻坚。
  2、积极拓展募捐渠道，以设置捐款箱、发动爱心人士、企业捐资助学、与爱心公益组织结对帮扶、网络募捐等多种形式募集捐款，汇集公益慈善力量，持续打造助梦校园、致贫返贫风险金项目。
  3、关爱弱势群体，春节前夕筹集物资开展红十字博爱送万家活动。
  4、计划救助特困家庭7000元，特困学生8000元，医疗救助5000元。</t>
  </si>
  <si>
    <t>产出指标</t>
  </si>
  <si>
    <t>数量指标</t>
  </si>
  <si>
    <t>计划救助特困家庭</t>
  </si>
  <si>
    <t>&gt;=</t>
  </si>
  <si>
    <t>定量指标</t>
  </si>
  <si>
    <t>户</t>
  </si>
  <si>
    <t>救助7户</t>
  </si>
  <si>
    <t>1、持续开展救助工作，发挥政府人道主义事务方面的助手作用，帮助我县因病、因学等特殊家庭开展救助，帮助群众渡过难关，巩固脱贫攻坚。
  2、积极拓展募捐渠道，以设置捐款箱、发动爱心人士、企业捐资助学、与爱心公益组织结对帮扶、网络募捐等多种形式募集捐款，汇集公益慈善力量，持续打造助梦校园、致贫返贫风险金项目。
  3、关爱弱势群体，春节前夕筹集物资开展开展红十字博爱送万家活动。
  4、计划救助特困家庭7000元，特困学生8000元，医疗救助5000元。</t>
  </si>
  <si>
    <t>计划救助特困学生</t>
  </si>
  <si>
    <t>人</t>
  </si>
  <si>
    <t>救助8名</t>
  </si>
  <si>
    <t>计划医疗补助</t>
  </si>
  <si>
    <t>救助5户</t>
  </si>
  <si>
    <t>质量指标</t>
  </si>
  <si>
    <t>经费支出合规性</t>
  </si>
  <si>
    <t>=</t>
  </si>
  <si>
    <t>合规性</t>
  </si>
  <si>
    <t>定性指标</t>
  </si>
  <si>
    <t>达标</t>
  </si>
  <si>
    <t>严格执行相关财经制度</t>
  </si>
  <si>
    <t>救助及时发放率</t>
  </si>
  <si>
    <t>100</t>
  </si>
  <si>
    <t>%</t>
  </si>
  <si>
    <t>及时发放救助经费</t>
  </si>
  <si>
    <t>时效指标</t>
  </si>
  <si>
    <t>完成时间</t>
  </si>
  <si>
    <t>2022年12月31日</t>
  </si>
  <si>
    <t>年</t>
  </si>
  <si>
    <t>及时完成</t>
  </si>
  <si>
    <t>效益指标</t>
  </si>
  <si>
    <t>社会效益</t>
  </si>
  <si>
    <t>降低我县部分群众因病致贫、因学致贫的风险，帮助群众渡过难关，实现脱贫攻坚和乡村振兴有效衔接</t>
  </si>
  <si>
    <t>有效降低</t>
  </si>
  <si>
    <t>为政府分忧，为群众解难，助力脱贫攻坚，共建和谐社会</t>
  </si>
  <si>
    <t>可持续影响</t>
  </si>
  <si>
    <t>帮助我县因病、因学等家庭渡过难关</t>
  </si>
  <si>
    <t>发放救助金20000元</t>
  </si>
  <si>
    <t>满意度指标</t>
  </si>
  <si>
    <t>服务对象满意度</t>
  </si>
  <si>
    <t>群众对救助工作的满意情况</t>
  </si>
  <si>
    <t>98</t>
  </si>
  <si>
    <t>群众对县红十字会开展救助工作很满意，及时为陷入困境的群众开展救助，为他们解决困难，希望更多的人能得到救助。</t>
  </si>
  <si>
    <t>用于意外灾害救助15户，自然灾害救助10户，在救灾方面不断加强，在防灾方面不断探索，以实际行动为政府分忧，为群众解难，彰显作为政府人道领域助手的作用。</t>
  </si>
  <si>
    <t>救济户数</t>
  </si>
  <si>
    <t>25</t>
  </si>
  <si>
    <t>人(户)</t>
  </si>
  <si>
    <t>救济受灾群众</t>
  </si>
  <si>
    <t>及时救助率</t>
  </si>
  <si>
    <t>达到预期效果</t>
  </si>
  <si>
    <t>2022年底以前完成</t>
  </si>
  <si>
    <t>受灾群众得到有效救助</t>
  </si>
  <si>
    <t>明显有效</t>
  </si>
  <si>
    <t>受灾人群能得到及时有效救助以实际行动为政府分忧，为群众解难，彰显作为政府人道领域助手的作用。</t>
  </si>
  <si>
    <t>为群众解难，彰显作为政府人道领域助手的作用</t>
  </si>
  <si>
    <t>长期</t>
  </si>
  <si>
    <t>95</t>
  </si>
  <si>
    <t>以实际行动为政府分忧，为群众解难，彰显作为政府人道领域助手的作用</t>
  </si>
  <si>
    <t>促进我会更好的开展普及型初级卫生救护，保障生命健康安全为更多的人了解掌握急救知识和技能，从容应对各种不测意外，减轻伤害带来的损失，减少伤害带来的痛苦。依据是红十字会岗位职责对社区、农村及高危涉险行业从业人员进行应急救护培训。在农村、厂矿、学校、社区、机关，对500人进行培训。</t>
  </si>
  <si>
    <t>培训人次</t>
  </si>
  <si>
    <t>1200</t>
  </si>
  <si>
    <t>预计培训1200人次</t>
  </si>
  <si>
    <t>授课质量提高</t>
  </si>
  <si>
    <t>80</t>
  </si>
  <si>
    <t>学员能够听懂，掌握授课内容</t>
  </si>
  <si>
    <t>及时完成率</t>
  </si>
  <si>
    <t>2024年底前完成</t>
  </si>
  <si>
    <t>减少群众生命财产损失</t>
  </si>
  <si>
    <t>有效降低各种伤害带来的损失</t>
  </si>
  <si>
    <t>通过培训的学员在遇到突发事件和意外伤害时，能够自救互救，减少损失</t>
  </si>
  <si>
    <t>促进卫生救护的开展，保障生命健康安全</t>
  </si>
  <si>
    <t>效果明显</t>
  </si>
  <si>
    <t>项目实施可持续影响时间</t>
  </si>
  <si>
    <t>促进红十字事业的发展</t>
  </si>
  <si>
    <t>群众满意度</t>
  </si>
  <si>
    <t>99</t>
  </si>
  <si>
    <t>群众对应急救护工作满意，支持普及培训工作</t>
  </si>
  <si>
    <t>完成卫生救护培训700人次。</t>
  </si>
  <si>
    <t>培训参加人次</t>
  </si>
  <si>
    <t>1000</t>
  </si>
  <si>
    <t>人次</t>
  </si>
  <si>
    <t>反映预算部门（单位）组织开展各类培训的人次。</t>
  </si>
  <si>
    <t>培训人员合格率</t>
  </si>
  <si>
    <t>反映预算部门（单位）组织开展各类培训的质量。
培训人员合格率=（合格的学员数量/培训总学员数量）*100%。</t>
  </si>
  <si>
    <t>驾驶员自救互救能力提高率</t>
  </si>
  <si>
    <t>反映预算部门（单位）组织开展各类培训中除师资费以外的人均培训费控制情况。</t>
  </si>
  <si>
    <t>参训人员满意度</t>
  </si>
  <si>
    <t>反映参训人员对培训内容、讲师授课、课程设置和培训效果等的满意度。
参训人员满意度=（对培训整体满意的参训人数/参训总人数）*100%</t>
  </si>
  <si>
    <t>在全面解决绝对贫困的基础上，实现巩固拓展脱贫攻坚成果同乡村振兴有效衔接，对出现临时困难的群众，及时进行临时救助，缓解群众困难，坚决守住防止规模性返贫的底线。</t>
  </si>
  <si>
    <t>救助困难群众户数</t>
  </si>
  <si>
    <t>因病、因学、意外人员</t>
  </si>
  <si>
    <t>对困难群众及时救助</t>
  </si>
  <si>
    <t>2022年底以前</t>
  </si>
  <si>
    <t>防止规模性返贫</t>
  </si>
  <si>
    <t>有效</t>
  </si>
  <si>
    <t>及时进行救助</t>
  </si>
  <si>
    <t>实现巩固脱贫和乡村振兴有效衔接</t>
  </si>
  <si>
    <t>解决绝对贫困</t>
  </si>
  <si>
    <t>满意度调查</t>
  </si>
  <si>
    <t>群众满意度调查</t>
  </si>
  <si>
    <t>完成700人培训任务。</t>
  </si>
  <si>
    <t>救助对象人数（人次）</t>
  </si>
  <si>
    <t>人/人次</t>
  </si>
  <si>
    <t>救助因病、因学、意外人员</t>
  </si>
  <si>
    <t>90</t>
  </si>
  <si>
    <t>反映救助对象及时的准确情况。</t>
  </si>
  <si>
    <t>按时完成致贫返贫风险基金领导小组决定的发放金额</t>
  </si>
  <si>
    <t>生活状况改善</t>
  </si>
  <si>
    <t>明显改善</t>
  </si>
  <si>
    <t>反映救助促进受助对象生活状况的改善情况。</t>
  </si>
  <si>
    <t>救助对象满意度</t>
  </si>
  <si>
    <t>反映获救助对象的满意程度。
救助对象满意度=调查中满意和较满意的获救助人员数/调查总人数*100%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</si>
  <si>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</si>
  <si>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</si>
  <si>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</si>
  <si>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</si>
  <si>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</si>
  <si>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说明:本单位无政府性基金预算支出。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</si>
  <si>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</si>
  <si>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</si>
  <si>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</si>
  <si>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</si>
  <si>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</si>
  <si>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</si>
  <si>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</si>
  <si>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</si>
  <si>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</si>
  <si>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</si>
  <si>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</si>
  <si>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</si>
  <si>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车辆加油、添加燃料服务</t>
  </si>
  <si>
    <t>元</t>
  </si>
  <si>
    <t>修车费</t>
  </si>
  <si>
    <t>车辆维修和保养服务</t>
  </si>
  <si>
    <t>辆</t>
  </si>
  <si>
    <t>公务用车保险服务</t>
  </si>
  <si>
    <t>机动车保险服务</t>
  </si>
  <si>
    <t>预算08表</t>
  </si>
  <si>
    <t>政府购买服务项目</t>
  </si>
  <si>
    <t>政府购买服务目录</t>
  </si>
  <si>
    <t>预算09-1表</t>
  </si>
  <si>
    <t>单位名称（项目）</t>
  </si>
  <si>
    <t>地区</t>
  </si>
  <si>
    <t>政府性基金</t>
  </si>
  <si>
    <t>遮岛镇</t>
  </si>
  <si>
    <t>九保乡</t>
  </si>
  <si>
    <t>河西乡</t>
  </si>
  <si>
    <t>曩宋乡</t>
  </si>
  <si>
    <t>平山乡</t>
  </si>
  <si>
    <t>大厂乡</t>
  </si>
  <si>
    <t>小厂乡</t>
  </si>
  <si>
    <t>芒东镇</t>
  </si>
  <si>
    <t>勐养镇</t>
  </si>
  <si>
    <t>说明：本单位无县对下转移支付预算。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</si>
  <si>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</si>
  <si>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</si>
  <si>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</si>
  <si>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</si>
  <si>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</si>
  <si>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</si>
  <si>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</si>
  <si>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</si>
  <si>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</si>
  <si>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</si>
  <si>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说明：本单位无新增资产配置。</t>
  </si>
  <si>
    <t>预算11表</t>
  </si>
  <si>
    <t>上级补助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</si>
  <si>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本单位无上级转移支付补助项目支出。</t>
    </r>
  </si>
  <si>
    <t>预算12表</t>
  </si>
  <si>
    <t>项目级次</t>
  </si>
  <si>
    <t>311 专项业务类</t>
  </si>
  <si>
    <t>本级</t>
  </si>
  <si>
    <t>312 民生类</t>
  </si>
</sst>
</file>

<file path=xl/styles.xml><?xml version="1.0" encoding="utf-8"?>
<styleSheet xmlns="http://schemas.openxmlformats.org/spreadsheetml/2006/main">
  <numFmts count="9">
    <numFmt numFmtId="176" formatCode="yyyy/mm/dd\ hh:mm:ss"/>
    <numFmt numFmtId="177" formatCode="hh:mm:ss"/>
    <numFmt numFmtId="178" formatCode="#,##0.00;\-#,##0.00;;@"/>
    <numFmt numFmtId="179" formatCode="#,##0;\-#,##0;;@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80" formatCode="yyyy/mm/dd"/>
    <numFmt numFmtId="41" formatCode="_ * #,##0_ ;_ * \-#,##0_ ;_ * &quot;-&quot;_ ;_ @_ "/>
    <numFmt numFmtId="43" formatCode="_ * #,##0.00_ ;_ * \-#,##0.00_ ;_ * &quot;-&quot;??_ ;_ @_ "/>
  </numFmts>
  <fonts count="44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sz val="18"/>
      <color rgb="FF000000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33"/>
      <color rgb="FF000000"/>
      <name val="KaiTi"/>
      <charset val="134"/>
    </font>
    <font>
      <b/>
      <sz val="32"/>
      <color rgb="FF000000"/>
      <name val="KaiTi"/>
      <charset val="134"/>
    </font>
    <font>
      <b/>
      <sz val="18"/>
      <color rgb="FF000000"/>
      <name val="SimSun"/>
      <charset val="134"/>
    </font>
    <font>
      <sz val="17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7">
    <xf numFmtId="0" fontId="0" fillId="0" borderId="0">
      <alignment vertical="top"/>
    </xf>
    <xf numFmtId="42" fontId="24" fillId="0" borderId="0" applyFont="0" applyFill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30" fillId="14" borderId="17" applyNumberFormat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176" fontId="1" fillId="0" borderId="7">
      <alignment horizontal="right" vertical="center"/>
    </xf>
    <xf numFmtId="0" fontId="27" fillId="7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180" fontId="1" fillId="0" borderId="7">
      <alignment horizontal="right" vertical="center"/>
    </xf>
    <xf numFmtId="0" fontId="25" fillId="0" borderId="0" applyNumberFormat="0" applyFill="0" applyBorder="0" applyAlignment="0" applyProtection="0">
      <alignment vertical="center"/>
    </xf>
    <xf numFmtId="0" fontId="24" fillId="18" borderId="19" applyNumberFormat="0" applyFont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9" fillId="24" borderId="22" applyNumberFormat="0" applyAlignment="0" applyProtection="0">
      <alignment vertical="center"/>
    </xf>
    <xf numFmtId="0" fontId="41" fillId="24" borderId="17" applyNumberFormat="0" applyAlignment="0" applyProtection="0">
      <alignment vertical="center"/>
    </xf>
    <xf numFmtId="0" fontId="40" fillId="26" borderId="23" applyNumberFormat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10" fontId="1" fillId="0" borderId="7">
      <alignment horizontal="right" vertical="center"/>
    </xf>
    <xf numFmtId="0" fontId="27" fillId="21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7" fontId="1" fillId="0" borderId="7">
      <alignment horizontal="right" vertical="center"/>
    </xf>
    <xf numFmtId="179" fontId="1" fillId="0" borderId="7">
      <alignment horizontal="right" vertical="center"/>
    </xf>
  </cellStyleXfs>
  <cellXfs count="209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9" xfId="0" applyFont="1" applyBorder="1" applyAlignment="1">
      <alignment horizontal="left" vertical="center" wrapText="1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2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6" xfId="0" applyBorder="1" applyAlignment="1" applyProtection="1">
      <alignment horizontal="center" vertical="center"/>
      <protection locked="0"/>
    </xf>
    <xf numFmtId="0" fontId="5" fillId="0" borderId="11" xfId="0" applyBorder="1" applyAlignment="1" applyProtection="1">
      <alignment horizontal="center" vertical="center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6" xfId="0" applyNumberFormat="1" applyBorder="1" applyAlignment="1">
      <alignment horizontal="center" vertical="center"/>
    </xf>
    <xf numFmtId="3" fontId="5" fillId="0" borderId="11" xfId="0" applyNumberFormat="1" applyBorder="1" applyAlignment="1" applyProtection="1">
      <alignment horizontal="center" vertical="center"/>
      <protection locked="0"/>
    </xf>
    <xf numFmtId="3" fontId="5" fillId="0" borderId="11" xfId="0" applyNumberFormat="1" applyBorder="1" applyAlignment="1">
      <alignment horizontal="center" vertical="center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11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5" fillId="0" borderId="12" xfId="0" applyBorder="1" applyAlignment="1">
      <alignment horizontal="center" vertical="center" wrapText="1"/>
    </xf>
    <xf numFmtId="0" fontId="5" fillId="0" borderId="13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6" xfId="0" applyFont="1" applyBorder="1" applyAlignment="1">
      <alignment horizontal="left" vertical="center" wrapText="1" indent="2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5" xfId="0" applyBorder="1" applyAlignment="1">
      <alignment horizontal="center" vertical="center" wrapText="1"/>
    </xf>
    <xf numFmtId="0" fontId="5" fillId="0" borderId="15" xfId="0" applyBorder="1" applyAlignment="1" applyProtection="1">
      <alignment horizontal="center" vertical="center"/>
      <protection locked="0"/>
    </xf>
    <xf numFmtId="0" fontId="5" fillId="0" borderId="15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Alignment="1" applyProtection="1">
      <alignment horizontal="right"/>
      <protection locked="0"/>
    </xf>
    <xf numFmtId="49" fontId="7" fillId="0" borderId="0" xfId="0" applyNumberFormat="1" applyFont="1" applyAlignment="1" applyProtection="1">
      <protection locked="0"/>
    </xf>
    <xf numFmtId="0" fontId="4" fillId="0" borderId="0" xfId="0" applyFont="1" applyAlignment="1">
      <alignment horizontal="right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/>
      <protection locked="0"/>
    </xf>
    <xf numFmtId="49" fontId="5" fillId="0" borderId="1" xfId="0" applyNumberFormat="1" applyBorder="1" applyAlignment="1" applyProtection="1">
      <alignment horizontal="center" vertical="center" wrapText="1"/>
      <protection locked="0"/>
    </xf>
    <xf numFmtId="0" fontId="5" fillId="0" borderId="5" xfId="0" applyBorder="1" applyAlignment="1" applyProtection="1">
      <alignment horizontal="center" vertical="center"/>
      <protection locked="0"/>
    </xf>
    <xf numFmtId="49" fontId="5" fillId="0" borderId="5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" fontId="4" fillId="0" borderId="7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 wrapTex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8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2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  <xf numFmtId="49" fontId="4" fillId="0" borderId="8" xfId="53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top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Border="1">
      <alignment vertical="top"/>
    </xf>
    <xf numFmtId="0" fontId="23" fillId="0" borderId="0" xfId="0" applyFont="1" applyBorder="1" applyAlignment="1">
      <alignment horizontal="left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G18"/>
  <sheetViews>
    <sheetView showZeros="0" workbookViewId="0">
      <selection activeCell="A1" sqref="A1"/>
    </sheetView>
  </sheetViews>
  <sheetFormatPr defaultColWidth="10.2777777777778" defaultRowHeight="15" customHeight="1" outlineLevelCol="6"/>
  <cols>
    <col min="1" max="1" width="3.13888888888889" customWidth="1"/>
    <col min="2" max="2" width="10.4259259259259" customWidth="1"/>
    <col min="3" max="3" width="17.2777777777778" customWidth="1"/>
    <col min="4" max="5" width="22.2777777777778" customWidth="1"/>
    <col min="6" max="6" width="22.4259259259259" customWidth="1"/>
    <col min="7" max="7" width="22.2777777777778" customWidth="1"/>
  </cols>
  <sheetData>
    <row r="1" ht="23.25" customHeight="1"/>
    <row r="2" ht="84" customHeight="1" spans="2:7">
      <c r="B2" s="204" t="str">
        <f>"梁河县红十字会"</f>
        <v>梁河县红十字会</v>
      </c>
      <c r="C2" s="204"/>
      <c r="D2" s="204"/>
      <c r="E2" s="204"/>
      <c r="F2" s="204"/>
      <c r="G2" s="204"/>
    </row>
    <row r="3" ht="25.5" customHeight="1" spans="2:7">
      <c r="B3" s="204"/>
      <c r="C3" s="204"/>
      <c r="D3" s="204"/>
      <c r="E3" s="204"/>
      <c r="F3" s="204"/>
      <c r="G3" s="204"/>
    </row>
    <row r="4" ht="25.5" customHeight="1" spans="2:7">
      <c r="B4" s="204"/>
      <c r="C4" s="204"/>
      <c r="D4" s="204"/>
      <c r="E4" s="204"/>
      <c r="F4" s="204"/>
      <c r="G4" s="204"/>
    </row>
    <row r="5" ht="15.75" customHeight="1" spans="2:7">
      <c r="B5" s="205" t="s">
        <v>0</v>
      </c>
      <c r="C5" s="205"/>
      <c r="D5" s="205"/>
      <c r="E5" s="205"/>
      <c r="F5" s="205"/>
      <c r="G5" s="205"/>
    </row>
    <row r="6" ht="15.75" customHeight="1" spans="2:7">
      <c r="B6" s="205"/>
      <c r="C6" s="205"/>
      <c r="D6" s="205"/>
      <c r="E6" s="205"/>
      <c r="F6" s="205"/>
      <c r="G6" s="205"/>
    </row>
    <row r="7" ht="15.75" customHeight="1" spans="2:7">
      <c r="B7" s="205"/>
      <c r="C7" s="205"/>
      <c r="D7" s="205"/>
      <c r="E7" s="205"/>
      <c r="F7" s="205"/>
      <c r="G7" s="205"/>
    </row>
    <row r="8" ht="20.25" customHeight="1" spans="2:7">
      <c r="B8" s="205"/>
      <c r="C8" s="205"/>
      <c r="D8" s="205"/>
      <c r="E8" s="205"/>
      <c r="F8" s="205"/>
      <c r="G8" s="205"/>
    </row>
    <row r="9" ht="15.75" customHeight="1" spans="2:7">
      <c r="B9" s="205"/>
      <c r="C9" s="205"/>
      <c r="D9" s="205"/>
      <c r="E9" s="205"/>
      <c r="F9" s="205"/>
      <c r="G9" s="205"/>
    </row>
    <row r="10" ht="26.25" customHeight="1" spans="1:7">
      <c r="A10" s="206" t="s">
        <v>1</v>
      </c>
      <c r="B10" s="206"/>
      <c r="C10" s="206" t="s">
        <v>2</v>
      </c>
      <c r="D10" s="206"/>
      <c r="E10" s="206"/>
      <c r="F10" s="206"/>
      <c r="G10" s="206"/>
    </row>
    <row r="11" customHeight="1" spans="1:7">
      <c r="A11" s="207"/>
      <c r="B11" s="207"/>
      <c r="C11" s="207"/>
      <c r="D11" s="207"/>
      <c r="E11" s="207"/>
      <c r="F11" s="207"/>
      <c r="G11" s="207"/>
    </row>
    <row r="12" ht="26.25" customHeight="1" spans="1:7">
      <c r="A12" s="206" t="s">
        <v>3</v>
      </c>
      <c r="B12" s="206"/>
      <c r="C12" s="206"/>
      <c r="D12" s="206"/>
      <c r="E12" s="206"/>
      <c r="F12" s="206"/>
      <c r="G12" s="206"/>
    </row>
    <row r="13" ht="39" customHeight="1"/>
    <row r="14" ht="18.75" customHeight="1" spans="2:7">
      <c r="B14" s="208" t="s">
        <v>4</v>
      </c>
      <c r="C14" s="208"/>
      <c r="D14" s="208" t="s">
        <v>5</v>
      </c>
      <c r="E14" s="208"/>
      <c r="F14" s="208"/>
      <c r="G14" s="208" t="s">
        <v>6</v>
      </c>
    </row>
    <row r="15" ht="18.75" customHeight="1" spans="2:7">
      <c r="B15" s="208"/>
      <c r="C15" s="208"/>
      <c r="D15" s="208"/>
      <c r="E15" s="208"/>
      <c r="F15" s="208"/>
      <c r="G15" s="208"/>
    </row>
    <row r="16" ht="18.75" customHeight="1" spans="2:7">
      <c r="B16" s="208"/>
      <c r="C16" s="208"/>
      <c r="D16" s="208"/>
      <c r="E16" s="208"/>
      <c r="F16" s="208"/>
      <c r="G16" s="208"/>
    </row>
    <row r="17" ht="18.75" customHeight="1" spans="2:7">
      <c r="B17" s="208" t="s">
        <v>7</v>
      </c>
      <c r="C17" s="208"/>
      <c r="D17" s="208"/>
      <c r="E17" s="208"/>
      <c r="F17" s="208"/>
      <c r="G17" s="208" t="s">
        <v>8</v>
      </c>
    </row>
  </sheetData>
  <mergeCells count="10">
    <mergeCell ref="B2:G2"/>
    <mergeCell ref="A10:G10"/>
    <mergeCell ref="A12:G12"/>
    <mergeCell ref="G14:G15"/>
    <mergeCell ref="G17:G18"/>
    <mergeCell ref="B5:G9"/>
    <mergeCell ref="B2:G4"/>
    <mergeCell ref="B14:C15"/>
    <mergeCell ref="D14:E15"/>
    <mergeCell ref="B17:D18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J43"/>
  <sheetViews>
    <sheetView showZeros="0" tabSelected="1" topLeftCell="A8" workbookViewId="0">
      <selection activeCell="B7" sqref="B7:B15"/>
    </sheetView>
  </sheetViews>
  <sheetFormatPr defaultColWidth="10.2777777777778" defaultRowHeight="15" customHeight="1"/>
  <cols>
    <col min="1" max="9" width="14.2777777777778" customWidth="1"/>
    <col min="10" max="10" width="34.2777777777778" customWidth="1"/>
  </cols>
  <sheetData>
    <row r="1" ht="18.75" customHeight="1" spans="1:10">
      <c r="A1" s="147"/>
      <c r="B1" s="147"/>
      <c r="C1" s="147"/>
      <c r="D1" s="147"/>
      <c r="E1" s="147"/>
      <c r="F1" s="147"/>
      <c r="G1" s="147"/>
      <c r="H1" s="147"/>
      <c r="I1" s="147"/>
      <c r="J1" s="151" t="s">
        <v>304</v>
      </c>
    </row>
    <row r="2" ht="34.5" customHeight="1" spans="1:10">
      <c r="A2" s="148" t="str">
        <f>"2025"&amp;"年项目支出绩效目标表"</f>
        <v>2025年项目支出绩效目标表</v>
      </c>
      <c r="B2" s="148"/>
      <c r="C2" s="148"/>
      <c r="D2" s="148"/>
      <c r="E2" s="148"/>
      <c r="F2" s="148"/>
      <c r="G2" s="148"/>
      <c r="H2" s="148"/>
      <c r="I2" s="148"/>
      <c r="J2" s="148"/>
    </row>
    <row r="3" ht="18.75" customHeight="1" spans="1:10">
      <c r="A3" s="147" t="str">
        <f>"单位名称："&amp;"梁河县红十字会"</f>
        <v>单位名称：梁河县红十字会</v>
      </c>
      <c r="B3" s="147"/>
      <c r="C3" s="147"/>
      <c r="D3" s="147"/>
      <c r="E3" s="147"/>
      <c r="F3" s="147"/>
      <c r="G3" s="147"/>
      <c r="H3" s="147"/>
      <c r="I3" s="147"/>
      <c r="J3" s="147"/>
    </row>
    <row r="4" ht="22.5" customHeight="1" spans="1:10">
      <c r="A4" s="149" t="s">
        <v>305</v>
      </c>
      <c r="B4" s="149" t="s">
        <v>306</v>
      </c>
      <c r="C4" s="149" t="s">
        <v>307</v>
      </c>
      <c r="D4" s="149" t="s">
        <v>308</v>
      </c>
      <c r="E4" s="149" t="s">
        <v>309</v>
      </c>
      <c r="F4" s="149" t="s">
        <v>310</v>
      </c>
      <c r="G4" s="149" t="s">
        <v>311</v>
      </c>
      <c r="H4" s="149" t="s">
        <v>312</v>
      </c>
      <c r="I4" s="149" t="s">
        <v>313</v>
      </c>
      <c r="J4" s="149" t="s">
        <v>314</v>
      </c>
    </row>
    <row r="5" ht="22.5" customHeight="1" spans="1:10">
      <c r="A5" s="149" t="s">
        <v>68</v>
      </c>
      <c r="B5" s="149" t="s">
        <v>69</v>
      </c>
      <c r="C5" s="149" t="s">
        <v>70</v>
      </c>
      <c r="D5" s="149" t="s">
        <v>71</v>
      </c>
      <c r="E5" s="149" t="s">
        <v>72</v>
      </c>
      <c r="F5" s="149" t="s">
        <v>73</v>
      </c>
      <c r="G5" s="149" t="s">
        <v>74</v>
      </c>
      <c r="H5" s="149" t="s">
        <v>75</v>
      </c>
      <c r="I5" s="149" t="s">
        <v>76</v>
      </c>
      <c r="J5" s="149" t="s">
        <v>77</v>
      </c>
    </row>
    <row r="6" ht="52.5" customHeight="1" spans="1:10">
      <c r="A6" s="149" t="s">
        <v>55</v>
      </c>
      <c r="B6" s="149"/>
      <c r="C6" s="149"/>
      <c r="D6" s="149"/>
      <c r="E6" s="149"/>
      <c r="F6" s="149"/>
      <c r="G6" s="149"/>
      <c r="H6" s="149"/>
      <c r="I6" s="149"/>
      <c r="J6" s="149"/>
    </row>
    <row r="7" ht="52.5" customHeight="1" outlineLevel="1" spans="1:10">
      <c r="A7" s="150" t="s">
        <v>285</v>
      </c>
      <c r="B7" s="150" t="s">
        <v>315</v>
      </c>
      <c r="C7" s="150" t="s">
        <v>316</v>
      </c>
      <c r="D7" s="150" t="s">
        <v>317</v>
      </c>
      <c r="E7" s="150" t="s">
        <v>318</v>
      </c>
      <c r="F7" s="150" t="s">
        <v>319</v>
      </c>
      <c r="G7" s="149" t="s">
        <v>74</v>
      </c>
      <c r="H7" s="149" t="s">
        <v>320</v>
      </c>
      <c r="I7" s="150" t="s">
        <v>321</v>
      </c>
      <c r="J7" s="150" t="s">
        <v>322</v>
      </c>
    </row>
    <row r="8" ht="52.5" customHeight="1" outlineLevel="1" spans="1:10">
      <c r="A8" s="150" t="s">
        <v>285</v>
      </c>
      <c r="B8" s="150" t="s">
        <v>323</v>
      </c>
      <c r="C8" s="150" t="s">
        <v>316</v>
      </c>
      <c r="D8" s="150" t="s">
        <v>317</v>
      </c>
      <c r="E8" s="150" t="s">
        <v>324</v>
      </c>
      <c r="F8" s="150" t="s">
        <v>319</v>
      </c>
      <c r="G8" s="149" t="s">
        <v>75</v>
      </c>
      <c r="H8" s="149" t="s">
        <v>320</v>
      </c>
      <c r="I8" s="150" t="s">
        <v>325</v>
      </c>
      <c r="J8" s="150" t="s">
        <v>326</v>
      </c>
    </row>
    <row r="9" ht="52.5" customHeight="1" outlineLevel="1" spans="1:10">
      <c r="A9" s="150" t="s">
        <v>285</v>
      </c>
      <c r="B9" s="150" t="s">
        <v>323</v>
      </c>
      <c r="C9" s="150" t="s">
        <v>316</v>
      </c>
      <c r="D9" s="150" t="s">
        <v>317</v>
      </c>
      <c r="E9" s="150" t="s">
        <v>327</v>
      </c>
      <c r="F9" s="150" t="s">
        <v>319</v>
      </c>
      <c r="G9" s="149" t="s">
        <v>72</v>
      </c>
      <c r="H9" s="149" t="s">
        <v>320</v>
      </c>
      <c r="I9" s="150" t="s">
        <v>325</v>
      </c>
      <c r="J9" s="150" t="s">
        <v>328</v>
      </c>
    </row>
    <row r="10" ht="52.5" customHeight="1" outlineLevel="1" spans="1:10">
      <c r="A10" s="150" t="s">
        <v>285</v>
      </c>
      <c r="B10" s="150" t="s">
        <v>323</v>
      </c>
      <c r="C10" s="150" t="s">
        <v>316</v>
      </c>
      <c r="D10" s="150" t="s">
        <v>329</v>
      </c>
      <c r="E10" s="150" t="s">
        <v>330</v>
      </c>
      <c r="F10" s="150" t="s">
        <v>331</v>
      </c>
      <c r="G10" s="149" t="s">
        <v>332</v>
      </c>
      <c r="H10" s="149" t="s">
        <v>333</v>
      </c>
      <c r="I10" s="150" t="s">
        <v>334</v>
      </c>
      <c r="J10" s="150" t="s">
        <v>335</v>
      </c>
    </row>
    <row r="11" ht="52.5" customHeight="1" outlineLevel="1" spans="1:10">
      <c r="A11" s="150" t="s">
        <v>285</v>
      </c>
      <c r="B11" s="150" t="s">
        <v>323</v>
      </c>
      <c r="C11" s="150" t="s">
        <v>316</v>
      </c>
      <c r="D11" s="150" t="s">
        <v>329</v>
      </c>
      <c r="E11" s="150" t="s">
        <v>336</v>
      </c>
      <c r="F11" s="150" t="s">
        <v>331</v>
      </c>
      <c r="G11" s="149" t="s">
        <v>337</v>
      </c>
      <c r="H11" s="149" t="s">
        <v>320</v>
      </c>
      <c r="I11" s="150" t="s">
        <v>338</v>
      </c>
      <c r="J11" s="150" t="s">
        <v>339</v>
      </c>
    </row>
    <row r="12" ht="52.5" customHeight="1" outlineLevel="1" spans="1:10">
      <c r="A12" s="150" t="s">
        <v>285</v>
      </c>
      <c r="B12" s="150" t="s">
        <v>323</v>
      </c>
      <c r="C12" s="150" t="s">
        <v>316</v>
      </c>
      <c r="D12" s="150" t="s">
        <v>340</v>
      </c>
      <c r="E12" s="150" t="s">
        <v>341</v>
      </c>
      <c r="F12" s="150" t="s">
        <v>331</v>
      </c>
      <c r="G12" s="149" t="s">
        <v>342</v>
      </c>
      <c r="H12" s="149" t="s">
        <v>320</v>
      </c>
      <c r="I12" s="150" t="s">
        <v>343</v>
      </c>
      <c r="J12" s="150" t="s">
        <v>344</v>
      </c>
    </row>
    <row r="13" ht="52.5" customHeight="1" outlineLevel="1" spans="1:10">
      <c r="A13" s="150" t="s">
        <v>285</v>
      </c>
      <c r="B13" s="150" t="s">
        <v>323</v>
      </c>
      <c r="C13" s="150" t="s">
        <v>345</v>
      </c>
      <c r="D13" s="150" t="s">
        <v>346</v>
      </c>
      <c r="E13" s="150" t="s">
        <v>347</v>
      </c>
      <c r="F13" s="150" t="s">
        <v>331</v>
      </c>
      <c r="G13" s="149" t="s">
        <v>348</v>
      </c>
      <c r="H13" s="149" t="s">
        <v>333</v>
      </c>
      <c r="I13" s="150" t="s">
        <v>343</v>
      </c>
      <c r="J13" s="150" t="s">
        <v>349</v>
      </c>
    </row>
    <row r="14" ht="52.5" customHeight="1" outlineLevel="1" spans="1:10">
      <c r="A14" s="150" t="s">
        <v>285</v>
      </c>
      <c r="B14" s="150" t="s">
        <v>323</v>
      </c>
      <c r="C14" s="150" t="s">
        <v>345</v>
      </c>
      <c r="D14" s="150" t="s">
        <v>350</v>
      </c>
      <c r="E14" s="150" t="s">
        <v>351</v>
      </c>
      <c r="F14" s="150" t="s">
        <v>331</v>
      </c>
      <c r="G14" s="149" t="s">
        <v>68</v>
      </c>
      <c r="H14" s="149" t="s">
        <v>320</v>
      </c>
      <c r="I14" s="150" t="s">
        <v>343</v>
      </c>
      <c r="J14" s="150" t="s">
        <v>352</v>
      </c>
    </row>
    <row r="15" ht="52.5" customHeight="1" outlineLevel="1" spans="1:10">
      <c r="A15" s="150" t="s">
        <v>285</v>
      </c>
      <c r="B15" s="150" t="s">
        <v>323</v>
      </c>
      <c r="C15" s="150" t="s">
        <v>353</v>
      </c>
      <c r="D15" s="150" t="s">
        <v>354</v>
      </c>
      <c r="E15" s="150" t="s">
        <v>355</v>
      </c>
      <c r="F15" s="150" t="s">
        <v>319</v>
      </c>
      <c r="G15" s="149" t="s">
        <v>356</v>
      </c>
      <c r="H15" s="149" t="s">
        <v>320</v>
      </c>
      <c r="I15" s="150" t="s">
        <v>338</v>
      </c>
      <c r="J15" s="150" t="s">
        <v>357</v>
      </c>
    </row>
    <row r="16" ht="52.5" customHeight="1" outlineLevel="1" spans="1:10">
      <c r="A16" s="150" t="s">
        <v>270</v>
      </c>
      <c r="B16" s="150" t="s">
        <v>358</v>
      </c>
      <c r="C16" s="150" t="s">
        <v>316</v>
      </c>
      <c r="D16" s="150" t="s">
        <v>317</v>
      </c>
      <c r="E16" s="150" t="s">
        <v>359</v>
      </c>
      <c r="F16" s="150" t="s">
        <v>331</v>
      </c>
      <c r="G16" s="149" t="s">
        <v>360</v>
      </c>
      <c r="H16" s="149" t="s">
        <v>320</v>
      </c>
      <c r="I16" s="150" t="s">
        <v>361</v>
      </c>
      <c r="J16" s="150" t="s">
        <v>362</v>
      </c>
    </row>
    <row r="17" ht="52.5" customHeight="1" outlineLevel="1" spans="1:10">
      <c r="A17" s="150" t="s">
        <v>270</v>
      </c>
      <c r="B17" s="150" t="s">
        <v>358</v>
      </c>
      <c r="C17" s="150" t="s">
        <v>316</v>
      </c>
      <c r="D17" s="150" t="s">
        <v>329</v>
      </c>
      <c r="E17" s="150" t="s">
        <v>363</v>
      </c>
      <c r="F17" s="150" t="s">
        <v>331</v>
      </c>
      <c r="G17" s="149" t="s">
        <v>337</v>
      </c>
      <c r="H17" s="149" t="s">
        <v>320</v>
      </c>
      <c r="I17" s="150" t="s">
        <v>338</v>
      </c>
      <c r="J17" s="150" t="s">
        <v>364</v>
      </c>
    </row>
    <row r="18" ht="52.5" customHeight="1" outlineLevel="1" spans="1:10">
      <c r="A18" s="150" t="s">
        <v>270</v>
      </c>
      <c r="B18" s="150" t="s">
        <v>358</v>
      </c>
      <c r="C18" s="150" t="s">
        <v>316</v>
      </c>
      <c r="D18" s="150" t="s">
        <v>340</v>
      </c>
      <c r="E18" s="150" t="s">
        <v>341</v>
      </c>
      <c r="F18" s="150" t="s">
        <v>331</v>
      </c>
      <c r="G18" s="149" t="s">
        <v>68</v>
      </c>
      <c r="H18" s="149" t="s">
        <v>320</v>
      </c>
      <c r="I18" s="150" t="s">
        <v>343</v>
      </c>
      <c r="J18" s="150" t="s">
        <v>365</v>
      </c>
    </row>
    <row r="19" ht="52.5" customHeight="1" outlineLevel="1" spans="1:10">
      <c r="A19" s="150" t="s">
        <v>270</v>
      </c>
      <c r="B19" s="150" t="s">
        <v>358</v>
      </c>
      <c r="C19" s="150" t="s">
        <v>345</v>
      </c>
      <c r="D19" s="150" t="s">
        <v>346</v>
      </c>
      <c r="E19" s="150" t="s">
        <v>366</v>
      </c>
      <c r="F19" s="150" t="s">
        <v>331</v>
      </c>
      <c r="G19" s="149" t="s">
        <v>367</v>
      </c>
      <c r="H19" s="149" t="s">
        <v>333</v>
      </c>
      <c r="I19" s="150" t="s">
        <v>343</v>
      </c>
      <c r="J19" s="150" t="s">
        <v>368</v>
      </c>
    </row>
    <row r="20" ht="52.5" customHeight="1" outlineLevel="1" spans="1:10">
      <c r="A20" s="150" t="s">
        <v>270</v>
      </c>
      <c r="B20" s="150" t="s">
        <v>358</v>
      </c>
      <c r="C20" s="150" t="s">
        <v>345</v>
      </c>
      <c r="D20" s="150" t="s">
        <v>350</v>
      </c>
      <c r="E20" s="150" t="s">
        <v>369</v>
      </c>
      <c r="F20" s="150" t="s">
        <v>331</v>
      </c>
      <c r="G20" s="149" t="s">
        <v>370</v>
      </c>
      <c r="H20" s="149" t="s">
        <v>333</v>
      </c>
      <c r="I20" s="150" t="s">
        <v>343</v>
      </c>
      <c r="J20" s="150" t="s">
        <v>369</v>
      </c>
    </row>
    <row r="21" ht="52.5" customHeight="1" outlineLevel="1" spans="1:10">
      <c r="A21" s="150" t="s">
        <v>270</v>
      </c>
      <c r="B21" s="150" t="s">
        <v>358</v>
      </c>
      <c r="C21" s="150" t="s">
        <v>353</v>
      </c>
      <c r="D21" s="150" t="s">
        <v>354</v>
      </c>
      <c r="E21" s="150" t="s">
        <v>354</v>
      </c>
      <c r="F21" s="150" t="s">
        <v>319</v>
      </c>
      <c r="G21" s="149" t="s">
        <v>371</v>
      </c>
      <c r="H21" s="149" t="s">
        <v>320</v>
      </c>
      <c r="I21" s="150" t="s">
        <v>338</v>
      </c>
      <c r="J21" s="150" t="s">
        <v>372</v>
      </c>
    </row>
    <row r="22" ht="52.5" customHeight="1" outlineLevel="1" spans="1:10">
      <c r="A22" s="150" t="s">
        <v>298</v>
      </c>
      <c r="B22" s="150" t="s">
        <v>373</v>
      </c>
      <c r="C22" s="150" t="s">
        <v>316</v>
      </c>
      <c r="D22" s="150" t="s">
        <v>317</v>
      </c>
      <c r="E22" s="150" t="s">
        <v>374</v>
      </c>
      <c r="F22" s="150" t="s">
        <v>319</v>
      </c>
      <c r="G22" s="149" t="s">
        <v>375</v>
      </c>
      <c r="H22" s="149" t="s">
        <v>320</v>
      </c>
      <c r="I22" s="150" t="s">
        <v>325</v>
      </c>
      <c r="J22" s="150" t="s">
        <v>376</v>
      </c>
    </row>
    <row r="23" ht="52.5" customHeight="1" outlineLevel="1" spans="1:10">
      <c r="A23" s="150" t="s">
        <v>298</v>
      </c>
      <c r="B23" s="150" t="s">
        <v>373</v>
      </c>
      <c r="C23" s="150" t="s">
        <v>316</v>
      </c>
      <c r="D23" s="150" t="s">
        <v>329</v>
      </c>
      <c r="E23" s="150" t="s">
        <v>377</v>
      </c>
      <c r="F23" s="150" t="s">
        <v>319</v>
      </c>
      <c r="G23" s="149" t="s">
        <v>378</v>
      </c>
      <c r="H23" s="149" t="s">
        <v>320</v>
      </c>
      <c r="I23" s="150" t="s">
        <v>338</v>
      </c>
      <c r="J23" s="150" t="s">
        <v>379</v>
      </c>
    </row>
    <row r="24" ht="52.5" customHeight="1" outlineLevel="1" spans="1:10">
      <c r="A24" s="150" t="s">
        <v>298</v>
      </c>
      <c r="B24" s="150" t="s">
        <v>373</v>
      </c>
      <c r="C24" s="150" t="s">
        <v>316</v>
      </c>
      <c r="D24" s="150" t="s">
        <v>340</v>
      </c>
      <c r="E24" s="150" t="s">
        <v>380</v>
      </c>
      <c r="F24" s="150" t="s">
        <v>331</v>
      </c>
      <c r="G24" s="149" t="s">
        <v>337</v>
      </c>
      <c r="H24" s="149" t="s">
        <v>320</v>
      </c>
      <c r="I24" s="150" t="s">
        <v>338</v>
      </c>
      <c r="J24" s="150" t="s">
        <v>381</v>
      </c>
    </row>
    <row r="25" ht="52.5" customHeight="1" outlineLevel="1" spans="1:10">
      <c r="A25" s="150" t="s">
        <v>298</v>
      </c>
      <c r="B25" s="150" t="s">
        <v>373</v>
      </c>
      <c r="C25" s="150" t="s">
        <v>345</v>
      </c>
      <c r="D25" s="150" t="s">
        <v>346</v>
      </c>
      <c r="E25" s="150" t="s">
        <v>382</v>
      </c>
      <c r="F25" s="150" t="s">
        <v>331</v>
      </c>
      <c r="G25" s="149" t="s">
        <v>383</v>
      </c>
      <c r="H25" s="149" t="s">
        <v>333</v>
      </c>
      <c r="I25" s="150" t="s">
        <v>343</v>
      </c>
      <c r="J25" s="150" t="s">
        <v>384</v>
      </c>
    </row>
    <row r="26" ht="52.5" customHeight="1" outlineLevel="1" spans="1:10">
      <c r="A26" s="150" t="s">
        <v>298</v>
      </c>
      <c r="B26" s="150" t="s">
        <v>373</v>
      </c>
      <c r="C26" s="150" t="s">
        <v>345</v>
      </c>
      <c r="D26" s="150" t="s">
        <v>346</v>
      </c>
      <c r="E26" s="150" t="s">
        <v>385</v>
      </c>
      <c r="F26" s="150" t="s">
        <v>331</v>
      </c>
      <c r="G26" s="149" t="s">
        <v>386</v>
      </c>
      <c r="H26" s="149" t="s">
        <v>333</v>
      </c>
      <c r="I26" s="150" t="s">
        <v>343</v>
      </c>
      <c r="J26" s="150" t="s">
        <v>385</v>
      </c>
    </row>
    <row r="27" ht="52.5" customHeight="1" outlineLevel="1" spans="1:10">
      <c r="A27" s="150" t="s">
        <v>298</v>
      </c>
      <c r="B27" s="150" t="s">
        <v>373</v>
      </c>
      <c r="C27" s="150" t="s">
        <v>345</v>
      </c>
      <c r="D27" s="150" t="s">
        <v>350</v>
      </c>
      <c r="E27" s="150" t="s">
        <v>387</v>
      </c>
      <c r="F27" s="150" t="s">
        <v>331</v>
      </c>
      <c r="G27" s="149" t="s">
        <v>68</v>
      </c>
      <c r="H27" s="149" t="s">
        <v>320</v>
      </c>
      <c r="I27" s="150" t="s">
        <v>343</v>
      </c>
      <c r="J27" s="150" t="s">
        <v>388</v>
      </c>
    </row>
    <row r="28" ht="52.5" customHeight="1" outlineLevel="1" spans="1:10">
      <c r="A28" s="150" t="s">
        <v>298</v>
      </c>
      <c r="B28" s="150" t="s">
        <v>373</v>
      </c>
      <c r="C28" s="150" t="s">
        <v>353</v>
      </c>
      <c r="D28" s="150" t="s">
        <v>354</v>
      </c>
      <c r="E28" s="150" t="s">
        <v>389</v>
      </c>
      <c r="F28" s="150" t="s">
        <v>319</v>
      </c>
      <c r="G28" s="149" t="s">
        <v>390</v>
      </c>
      <c r="H28" s="149" t="s">
        <v>320</v>
      </c>
      <c r="I28" s="150" t="s">
        <v>338</v>
      </c>
      <c r="J28" s="150" t="s">
        <v>391</v>
      </c>
    </row>
    <row r="29" ht="52.5" customHeight="1" outlineLevel="1" spans="1:10">
      <c r="A29" s="150" t="s">
        <v>289</v>
      </c>
      <c r="B29" s="150" t="s">
        <v>392</v>
      </c>
      <c r="C29" s="150" t="s">
        <v>316</v>
      </c>
      <c r="D29" s="150" t="s">
        <v>317</v>
      </c>
      <c r="E29" s="150" t="s">
        <v>393</v>
      </c>
      <c r="F29" s="150" t="s">
        <v>319</v>
      </c>
      <c r="G29" s="149" t="s">
        <v>394</v>
      </c>
      <c r="H29" s="149" t="s">
        <v>320</v>
      </c>
      <c r="I29" s="150" t="s">
        <v>395</v>
      </c>
      <c r="J29" s="150" t="s">
        <v>396</v>
      </c>
    </row>
    <row r="30" ht="52.5" customHeight="1" outlineLevel="1" spans="1:10">
      <c r="A30" s="150" t="s">
        <v>289</v>
      </c>
      <c r="B30" s="150" t="s">
        <v>392</v>
      </c>
      <c r="C30" s="150" t="s">
        <v>316</v>
      </c>
      <c r="D30" s="150" t="s">
        <v>329</v>
      </c>
      <c r="E30" s="150" t="s">
        <v>397</v>
      </c>
      <c r="F30" s="150" t="s">
        <v>319</v>
      </c>
      <c r="G30" s="149" t="s">
        <v>337</v>
      </c>
      <c r="H30" s="149" t="s">
        <v>320</v>
      </c>
      <c r="I30" s="150" t="s">
        <v>338</v>
      </c>
      <c r="J30" s="150" t="s">
        <v>398</v>
      </c>
    </row>
    <row r="31" ht="52.5" customHeight="1" outlineLevel="1" spans="1:10">
      <c r="A31" s="150" t="s">
        <v>289</v>
      </c>
      <c r="B31" s="150" t="s">
        <v>392</v>
      </c>
      <c r="C31" s="150" t="s">
        <v>345</v>
      </c>
      <c r="D31" s="150" t="s">
        <v>346</v>
      </c>
      <c r="E31" s="150" t="s">
        <v>399</v>
      </c>
      <c r="F31" s="150" t="s">
        <v>319</v>
      </c>
      <c r="G31" s="149" t="s">
        <v>378</v>
      </c>
      <c r="H31" s="149" t="s">
        <v>320</v>
      </c>
      <c r="I31" s="150" t="s">
        <v>338</v>
      </c>
      <c r="J31" s="150" t="s">
        <v>400</v>
      </c>
    </row>
    <row r="32" ht="52.5" customHeight="1" outlineLevel="1" spans="1:10">
      <c r="A32" s="150" t="s">
        <v>289</v>
      </c>
      <c r="B32" s="150" t="s">
        <v>392</v>
      </c>
      <c r="C32" s="150" t="s">
        <v>353</v>
      </c>
      <c r="D32" s="150" t="s">
        <v>354</v>
      </c>
      <c r="E32" s="150" t="s">
        <v>401</v>
      </c>
      <c r="F32" s="150" t="s">
        <v>319</v>
      </c>
      <c r="G32" s="149" t="s">
        <v>356</v>
      </c>
      <c r="H32" s="149" t="s">
        <v>320</v>
      </c>
      <c r="I32" s="150" t="s">
        <v>338</v>
      </c>
      <c r="J32" s="150" t="s">
        <v>402</v>
      </c>
    </row>
    <row r="33" ht="52.5" customHeight="1" outlineLevel="1" spans="1:10">
      <c r="A33" s="150" t="s">
        <v>300</v>
      </c>
      <c r="B33" s="150" t="s">
        <v>403</v>
      </c>
      <c r="C33" s="150" t="s">
        <v>316</v>
      </c>
      <c r="D33" s="150" t="s">
        <v>317</v>
      </c>
      <c r="E33" s="150" t="s">
        <v>404</v>
      </c>
      <c r="F33" s="150" t="s">
        <v>319</v>
      </c>
      <c r="G33" s="149" t="s">
        <v>337</v>
      </c>
      <c r="H33" s="149" t="s">
        <v>320</v>
      </c>
      <c r="I33" s="150" t="s">
        <v>361</v>
      </c>
      <c r="J33" s="150" t="s">
        <v>405</v>
      </c>
    </row>
    <row r="34" ht="52.5" customHeight="1" outlineLevel="1" spans="1:10">
      <c r="A34" s="150" t="s">
        <v>300</v>
      </c>
      <c r="B34" s="150" t="s">
        <v>403</v>
      </c>
      <c r="C34" s="150" t="s">
        <v>316</v>
      </c>
      <c r="D34" s="150" t="s">
        <v>329</v>
      </c>
      <c r="E34" s="150" t="s">
        <v>363</v>
      </c>
      <c r="F34" s="150" t="s">
        <v>331</v>
      </c>
      <c r="G34" s="149" t="s">
        <v>337</v>
      </c>
      <c r="H34" s="149" t="s">
        <v>320</v>
      </c>
      <c r="I34" s="150" t="s">
        <v>338</v>
      </c>
      <c r="J34" s="150" t="s">
        <v>406</v>
      </c>
    </row>
    <row r="35" ht="52.5" customHeight="1" outlineLevel="1" spans="1:10">
      <c r="A35" s="150" t="s">
        <v>300</v>
      </c>
      <c r="B35" s="150" t="s">
        <v>403</v>
      </c>
      <c r="C35" s="150" t="s">
        <v>316</v>
      </c>
      <c r="D35" s="150" t="s">
        <v>340</v>
      </c>
      <c r="E35" s="150" t="s">
        <v>341</v>
      </c>
      <c r="F35" s="150" t="s">
        <v>331</v>
      </c>
      <c r="G35" s="149" t="s">
        <v>68</v>
      </c>
      <c r="H35" s="149" t="s">
        <v>320</v>
      </c>
      <c r="I35" s="150" t="s">
        <v>343</v>
      </c>
      <c r="J35" s="150" t="s">
        <v>407</v>
      </c>
    </row>
    <row r="36" ht="52.5" customHeight="1" outlineLevel="1" spans="1:10">
      <c r="A36" s="150" t="s">
        <v>300</v>
      </c>
      <c r="B36" s="150" t="s">
        <v>403</v>
      </c>
      <c r="C36" s="150" t="s">
        <v>345</v>
      </c>
      <c r="D36" s="150" t="s">
        <v>346</v>
      </c>
      <c r="E36" s="150" t="s">
        <v>408</v>
      </c>
      <c r="F36" s="150" t="s">
        <v>331</v>
      </c>
      <c r="G36" s="149" t="s">
        <v>409</v>
      </c>
      <c r="H36" s="149" t="s">
        <v>333</v>
      </c>
      <c r="I36" s="150" t="s">
        <v>343</v>
      </c>
      <c r="J36" s="150" t="s">
        <v>410</v>
      </c>
    </row>
    <row r="37" ht="52.5" customHeight="1" outlineLevel="1" spans="1:10">
      <c r="A37" s="150" t="s">
        <v>300</v>
      </c>
      <c r="B37" s="150" t="s">
        <v>403</v>
      </c>
      <c r="C37" s="150" t="s">
        <v>345</v>
      </c>
      <c r="D37" s="150" t="s">
        <v>350</v>
      </c>
      <c r="E37" s="150" t="s">
        <v>411</v>
      </c>
      <c r="F37" s="150" t="s">
        <v>331</v>
      </c>
      <c r="G37" s="149" t="s">
        <v>68</v>
      </c>
      <c r="H37" s="149" t="s">
        <v>333</v>
      </c>
      <c r="I37" s="150" t="s">
        <v>343</v>
      </c>
      <c r="J37" s="150" t="s">
        <v>412</v>
      </c>
    </row>
    <row r="38" ht="52.5" customHeight="1" outlineLevel="1" spans="1:10">
      <c r="A38" s="150" t="s">
        <v>300</v>
      </c>
      <c r="B38" s="150" t="s">
        <v>403</v>
      </c>
      <c r="C38" s="150" t="s">
        <v>353</v>
      </c>
      <c r="D38" s="150" t="s">
        <v>354</v>
      </c>
      <c r="E38" s="150" t="s">
        <v>413</v>
      </c>
      <c r="F38" s="150" t="s">
        <v>319</v>
      </c>
      <c r="G38" s="149" t="s">
        <v>371</v>
      </c>
      <c r="H38" s="149" t="s">
        <v>320</v>
      </c>
      <c r="I38" s="150" t="s">
        <v>338</v>
      </c>
      <c r="J38" s="150" t="s">
        <v>414</v>
      </c>
    </row>
    <row r="39" ht="52.5" customHeight="1" outlineLevel="1" spans="1:10">
      <c r="A39" s="150" t="s">
        <v>277</v>
      </c>
      <c r="B39" s="150" t="s">
        <v>415</v>
      </c>
      <c r="C39" s="150" t="s">
        <v>316</v>
      </c>
      <c r="D39" s="150" t="s">
        <v>317</v>
      </c>
      <c r="E39" s="150" t="s">
        <v>416</v>
      </c>
      <c r="F39" s="150" t="s">
        <v>319</v>
      </c>
      <c r="G39" s="149" t="s">
        <v>337</v>
      </c>
      <c r="H39" s="149" t="s">
        <v>320</v>
      </c>
      <c r="I39" s="150" t="s">
        <v>417</v>
      </c>
      <c r="J39" s="150" t="s">
        <v>418</v>
      </c>
    </row>
    <row r="40" ht="52.5" customHeight="1" outlineLevel="1" spans="1:10">
      <c r="A40" s="150" t="s">
        <v>277</v>
      </c>
      <c r="B40" s="150" t="s">
        <v>415</v>
      </c>
      <c r="C40" s="150" t="s">
        <v>316</v>
      </c>
      <c r="D40" s="150" t="s">
        <v>329</v>
      </c>
      <c r="E40" s="150" t="s">
        <v>363</v>
      </c>
      <c r="F40" s="150" t="s">
        <v>319</v>
      </c>
      <c r="G40" s="149" t="s">
        <v>419</v>
      </c>
      <c r="H40" s="149" t="s">
        <v>320</v>
      </c>
      <c r="I40" s="150" t="s">
        <v>338</v>
      </c>
      <c r="J40" s="150" t="s">
        <v>420</v>
      </c>
    </row>
    <row r="41" ht="52.5" customHeight="1" outlineLevel="1" spans="1:10">
      <c r="A41" s="150" t="s">
        <v>277</v>
      </c>
      <c r="B41" s="150" t="s">
        <v>415</v>
      </c>
      <c r="C41" s="150" t="s">
        <v>316</v>
      </c>
      <c r="D41" s="150" t="s">
        <v>340</v>
      </c>
      <c r="E41" s="150" t="s">
        <v>341</v>
      </c>
      <c r="F41" s="150" t="s">
        <v>331</v>
      </c>
      <c r="G41" s="149" t="s">
        <v>68</v>
      </c>
      <c r="H41" s="149" t="s">
        <v>320</v>
      </c>
      <c r="I41" s="150" t="s">
        <v>343</v>
      </c>
      <c r="J41" s="150" t="s">
        <v>421</v>
      </c>
    </row>
    <row r="42" ht="52.5" customHeight="1" outlineLevel="1" spans="1:10">
      <c r="A42" s="150" t="s">
        <v>277</v>
      </c>
      <c r="B42" s="150" t="s">
        <v>415</v>
      </c>
      <c r="C42" s="150" t="s">
        <v>345</v>
      </c>
      <c r="D42" s="150" t="s">
        <v>346</v>
      </c>
      <c r="E42" s="150" t="s">
        <v>422</v>
      </c>
      <c r="F42" s="150" t="s">
        <v>331</v>
      </c>
      <c r="G42" s="149" t="s">
        <v>423</v>
      </c>
      <c r="H42" s="149" t="s">
        <v>333</v>
      </c>
      <c r="I42" s="150"/>
      <c r="J42" s="150" t="s">
        <v>424</v>
      </c>
    </row>
    <row r="43" ht="52.5" customHeight="1" outlineLevel="1" spans="1:10">
      <c r="A43" s="150" t="s">
        <v>277</v>
      </c>
      <c r="B43" s="150" t="s">
        <v>415</v>
      </c>
      <c r="C43" s="150" t="s">
        <v>353</v>
      </c>
      <c r="D43" s="150" t="s">
        <v>354</v>
      </c>
      <c r="E43" s="150" t="s">
        <v>425</v>
      </c>
      <c r="F43" s="150" t="s">
        <v>319</v>
      </c>
      <c r="G43" s="149" t="s">
        <v>419</v>
      </c>
      <c r="H43" s="149" t="s">
        <v>320</v>
      </c>
      <c r="I43" s="150" t="s">
        <v>338</v>
      </c>
      <c r="J43" s="150" t="s">
        <v>426</v>
      </c>
    </row>
  </sheetData>
  <mergeCells count="14">
    <mergeCell ref="A2:J2"/>
    <mergeCell ref="A3:E3"/>
    <mergeCell ref="A7:A15"/>
    <mergeCell ref="A16:A21"/>
    <mergeCell ref="A22:A28"/>
    <mergeCell ref="A29:A32"/>
    <mergeCell ref="A33:A38"/>
    <mergeCell ref="A39:A43"/>
    <mergeCell ref="B7:B15"/>
    <mergeCell ref="B16:B21"/>
    <mergeCell ref="B22:B28"/>
    <mergeCell ref="B29:B32"/>
    <mergeCell ref="B33:B38"/>
    <mergeCell ref="B39:B43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F10"/>
  <sheetViews>
    <sheetView showZeros="0" workbookViewId="0">
      <selection activeCell="A1" sqref="A1"/>
    </sheetView>
  </sheetViews>
  <sheetFormatPr defaultColWidth="9.13888888888889" defaultRowHeight="14.25" customHeight="1" outlineLevelCol="5"/>
  <cols>
    <col min="1" max="6" width="23.0462962962963" customWidth="1"/>
  </cols>
  <sheetData>
    <row r="1" ht="12" customHeight="1" spans="1:6">
      <c r="A1" s="126">
        <v>1</v>
      </c>
      <c r="B1" s="127">
        <v>0</v>
      </c>
      <c r="C1" s="126">
        <v>1</v>
      </c>
      <c r="D1" s="94"/>
      <c r="E1" s="94"/>
      <c r="F1" s="128" t="s">
        <v>427</v>
      </c>
    </row>
    <row r="2" ht="26.25" customHeight="1" spans="1:6">
      <c r="A2" s="129" t="str">
        <f>"2025"&amp;"年政府性基金预算支出预算表"</f>
        <v>2025年政府性基金预算支出预算表</v>
      </c>
      <c r="B2" s="129" t="s">
        <v>428</v>
      </c>
      <c r="C2" s="130"/>
      <c r="D2" s="131"/>
      <c r="E2" s="131"/>
      <c r="F2" s="131"/>
    </row>
    <row r="3" ht="13.5" customHeight="1" spans="1:6">
      <c r="A3" s="132" t="str">
        <f>"单位名称："&amp;"梁河县红十字会"</f>
        <v>单位名称：梁河县红十字会</v>
      </c>
      <c r="B3" s="132" t="s">
        <v>429</v>
      </c>
      <c r="C3" s="133"/>
      <c r="D3" s="94"/>
      <c r="E3" s="94"/>
      <c r="F3" s="128" t="s">
        <v>10</v>
      </c>
    </row>
    <row r="4" ht="19.5" customHeight="1" spans="1:6">
      <c r="A4" s="134" t="s">
        <v>179</v>
      </c>
      <c r="B4" s="135" t="s">
        <v>57</v>
      </c>
      <c r="C4" s="134" t="s">
        <v>58</v>
      </c>
      <c r="D4" s="12" t="s">
        <v>430</v>
      </c>
      <c r="E4" s="13"/>
      <c r="F4" s="14"/>
    </row>
    <row r="5" ht="18.75" customHeight="1" spans="1:6">
      <c r="A5" s="136"/>
      <c r="B5" s="137"/>
      <c r="C5" s="136"/>
      <c r="D5" s="74" t="s">
        <v>39</v>
      </c>
      <c r="E5" s="12" t="s">
        <v>61</v>
      </c>
      <c r="F5" s="74" t="s">
        <v>62</v>
      </c>
    </row>
    <row r="6" ht="18.75" customHeight="1" spans="1:6">
      <c r="A6" s="60"/>
      <c r="B6" s="138"/>
      <c r="C6" s="60"/>
      <c r="D6" s="35"/>
      <c r="E6" s="35"/>
      <c r="F6" s="35"/>
    </row>
    <row r="7" ht="21" customHeight="1" spans="1:6">
      <c r="A7" s="22"/>
      <c r="B7" s="22"/>
      <c r="C7" s="22"/>
      <c r="D7" s="88"/>
      <c r="E7" s="139"/>
      <c r="F7" s="139"/>
    </row>
    <row r="8" ht="21" customHeight="1" spans="1:6">
      <c r="A8" s="22"/>
      <c r="B8" s="22"/>
      <c r="C8" s="22"/>
      <c r="D8" s="140"/>
      <c r="E8" s="141"/>
      <c r="F8" s="141"/>
    </row>
    <row r="9" ht="18.75" customHeight="1" spans="1:6">
      <c r="A9" s="142" t="s">
        <v>431</v>
      </c>
      <c r="B9" s="142" t="s">
        <v>431</v>
      </c>
      <c r="C9" s="143" t="s">
        <v>431</v>
      </c>
      <c r="D9" s="88"/>
      <c r="E9" s="139"/>
      <c r="F9" s="139"/>
    </row>
    <row r="10" ht="18.75" customHeight="1" spans="1:6">
      <c r="A10" s="144" t="s">
        <v>432</v>
      </c>
      <c r="B10" s="144"/>
      <c r="C10" s="144"/>
      <c r="D10" s="145"/>
      <c r="E10" s="146"/>
      <c r="F10" s="146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Q13"/>
  <sheetViews>
    <sheetView showZeros="0" topLeftCell="A5" workbookViewId="0">
      <selection activeCell="E10" sqref="E10"/>
    </sheetView>
  </sheetViews>
  <sheetFormatPr defaultColWidth="9.13888888888889" defaultRowHeight="14.25" customHeight="1"/>
  <cols>
    <col min="1" max="1" width="16.3425925925926" customWidth="1"/>
    <col min="2" max="3" width="9.62962962962963" customWidth="1"/>
    <col min="4" max="4" width="3.62962962962963" customWidth="1"/>
    <col min="5" max="5" width="6.66666666666667" customWidth="1"/>
    <col min="6" max="6" width="11.2777777777778" customWidth="1"/>
    <col min="7" max="8" width="11.8518518518519" customWidth="1"/>
    <col min="9" max="9" width="10.2037037037037" customWidth="1"/>
    <col min="10" max="10" width="6.0462962962963" customWidth="1"/>
    <col min="11" max="11" width="9.77777777777778" customWidth="1"/>
    <col min="12" max="12" width="10.7777777777778" customWidth="1"/>
    <col min="13" max="15" width="10.712962962963" customWidth="1"/>
    <col min="16" max="16" width="6.62962962962963" customWidth="1"/>
    <col min="17" max="17" width="11.4259259259259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16"/>
      <c r="P1" s="116"/>
      <c r="Q1" s="102" t="s">
        <v>433</v>
      </c>
    </row>
    <row r="2" ht="27.75" customHeight="1" spans="1:17">
      <c r="A2" s="103" t="str">
        <f>"2025"&amp;"年部门政府采购预算表"</f>
        <v>2025年部门政府采购预算表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17"/>
      <c r="L2" s="29"/>
      <c r="M2" s="29"/>
      <c r="N2" s="29"/>
      <c r="O2" s="117"/>
      <c r="P2" s="117"/>
      <c r="Q2" s="29"/>
    </row>
    <row r="3" ht="18.75" customHeight="1" spans="1:17">
      <c r="A3" s="104" t="str">
        <f>"单位名称："&amp;"梁河县红十字会"</f>
        <v>单位名称：梁河县红十字会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18"/>
      <c r="P3" s="118"/>
      <c r="Q3" s="125" t="s">
        <v>36</v>
      </c>
    </row>
    <row r="4" ht="15.75" customHeight="1" spans="1:17">
      <c r="A4" s="11" t="s">
        <v>434</v>
      </c>
      <c r="B4" s="105" t="s">
        <v>435</v>
      </c>
      <c r="C4" s="105" t="s">
        <v>436</v>
      </c>
      <c r="D4" s="105" t="s">
        <v>437</v>
      </c>
      <c r="E4" s="105" t="s">
        <v>438</v>
      </c>
      <c r="F4" s="105" t="s">
        <v>439</v>
      </c>
      <c r="G4" s="49" t="s">
        <v>186</v>
      </c>
      <c r="H4" s="49"/>
      <c r="I4" s="49"/>
      <c r="J4" s="49"/>
      <c r="K4" s="119"/>
      <c r="L4" s="49"/>
      <c r="M4" s="49"/>
      <c r="N4" s="49"/>
      <c r="O4" s="77"/>
      <c r="P4" s="119"/>
      <c r="Q4" s="50"/>
    </row>
    <row r="5" ht="17.25" customHeight="1" spans="1:17">
      <c r="A5" s="16"/>
      <c r="B5" s="106"/>
      <c r="C5" s="106"/>
      <c r="D5" s="106"/>
      <c r="E5" s="106"/>
      <c r="F5" s="106"/>
      <c r="G5" s="106" t="s">
        <v>39</v>
      </c>
      <c r="H5" s="106" t="s">
        <v>43</v>
      </c>
      <c r="I5" s="106" t="s">
        <v>440</v>
      </c>
      <c r="J5" s="106" t="s">
        <v>441</v>
      </c>
      <c r="K5" s="120" t="s">
        <v>442</v>
      </c>
      <c r="L5" s="121" t="s">
        <v>443</v>
      </c>
      <c r="M5" s="121"/>
      <c r="N5" s="121"/>
      <c r="O5" s="122"/>
      <c r="P5" s="123"/>
      <c r="Q5" s="107"/>
    </row>
    <row r="6" ht="54" customHeight="1" spans="1:17">
      <c r="A6" s="18"/>
      <c r="B6" s="107"/>
      <c r="C6" s="107"/>
      <c r="D6" s="107"/>
      <c r="E6" s="107"/>
      <c r="F6" s="107"/>
      <c r="G6" s="107"/>
      <c r="H6" s="107" t="s">
        <v>42</v>
      </c>
      <c r="I6" s="107"/>
      <c r="J6" s="107"/>
      <c r="K6" s="124"/>
      <c r="L6" s="107" t="s">
        <v>42</v>
      </c>
      <c r="M6" s="107" t="s">
        <v>49</v>
      </c>
      <c r="N6" s="107" t="s">
        <v>444</v>
      </c>
      <c r="O6" s="33" t="s">
        <v>51</v>
      </c>
      <c r="P6" s="124" t="s">
        <v>52</v>
      </c>
      <c r="Q6" s="107" t="s">
        <v>53</v>
      </c>
    </row>
    <row r="7" ht="15" customHeight="1" spans="1:17">
      <c r="A7" s="78">
        <v>1</v>
      </c>
      <c r="B7" s="108">
        <v>2</v>
      </c>
      <c r="C7" s="108">
        <v>3</v>
      </c>
      <c r="D7" s="108">
        <v>4</v>
      </c>
      <c r="E7" s="108">
        <v>5</v>
      </c>
      <c r="F7" s="108">
        <v>6</v>
      </c>
      <c r="G7" s="82">
        <v>7</v>
      </c>
      <c r="H7" s="82">
        <v>8</v>
      </c>
      <c r="I7" s="82">
        <v>9</v>
      </c>
      <c r="J7" s="82">
        <v>10</v>
      </c>
      <c r="K7" s="82">
        <v>11</v>
      </c>
      <c r="L7" s="82">
        <v>12</v>
      </c>
      <c r="M7" s="82">
        <v>13</v>
      </c>
      <c r="N7" s="82">
        <v>14</v>
      </c>
      <c r="O7" s="82">
        <v>15</v>
      </c>
      <c r="P7" s="82">
        <v>16</v>
      </c>
      <c r="Q7" s="82">
        <v>17</v>
      </c>
    </row>
    <row r="8" ht="52.5" customHeight="1" spans="1:17">
      <c r="A8" s="109" t="s">
        <v>55</v>
      </c>
      <c r="B8" s="110"/>
      <c r="C8" s="110"/>
      <c r="D8" s="111"/>
      <c r="E8" s="112"/>
      <c r="F8" s="23">
        <v>8180</v>
      </c>
      <c r="G8" s="23">
        <v>8180</v>
      </c>
      <c r="H8" s="23">
        <v>8180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13" t="s">
        <v>55</v>
      </c>
      <c r="B9" s="110"/>
      <c r="C9" s="110"/>
      <c r="D9" s="111"/>
      <c r="E9" s="112"/>
      <c r="F9" s="23">
        <v>8180</v>
      </c>
      <c r="G9" s="23">
        <v>8180</v>
      </c>
      <c r="H9" s="23">
        <v>8180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109" t="str">
        <f>"     "&amp;"应急救护普及培训工作经费"</f>
        <v>     应急救护普及培训工作经费</v>
      </c>
      <c r="B10" s="110" t="s">
        <v>252</v>
      </c>
      <c r="C10" s="110" t="s">
        <v>445</v>
      </c>
      <c r="D10" s="111" t="s">
        <v>446</v>
      </c>
      <c r="E10" s="112">
        <v>5000</v>
      </c>
      <c r="F10" s="23">
        <v>5000</v>
      </c>
      <c r="G10" s="23">
        <v>5000</v>
      </c>
      <c r="H10" s="23">
        <v>5000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109" t="str">
        <f t="shared" ref="A11:A12" si="0">"     "&amp;"公用经费安排的公车购置及运维费"</f>
        <v>     公用经费安排的公车购置及运维费</v>
      </c>
      <c r="B11" s="110" t="s">
        <v>447</v>
      </c>
      <c r="C11" s="110" t="s">
        <v>448</v>
      </c>
      <c r="D11" s="111" t="s">
        <v>449</v>
      </c>
      <c r="E11" s="112">
        <v>1</v>
      </c>
      <c r="F11" s="23">
        <v>1380</v>
      </c>
      <c r="G11" s="23">
        <v>1380</v>
      </c>
      <c r="H11" s="23">
        <v>1380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52.5" customHeight="1" spans="1:17">
      <c r="A12" s="109" t="str">
        <f t="shared" si="0"/>
        <v>     公用经费安排的公车购置及运维费</v>
      </c>
      <c r="B12" s="110" t="s">
        <v>450</v>
      </c>
      <c r="C12" s="110" t="s">
        <v>451</v>
      </c>
      <c r="D12" s="111" t="s">
        <v>449</v>
      </c>
      <c r="E12" s="112">
        <v>1</v>
      </c>
      <c r="F12" s="23">
        <v>1800</v>
      </c>
      <c r="G12" s="23">
        <v>1800</v>
      </c>
      <c r="H12" s="23">
        <v>1800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30" customHeight="1" spans="1:17">
      <c r="A13" s="114" t="s">
        <v>431</v>
      </c>
      <c r="B13" s="115"/>
      <c r="C13" s="115"/>
      <c r="D13" s="115"/>
      <c r="E13" s="112"/>
      <c r="F13" s="23">
        <v>8180</v>
      </c>
      <c r="G13" s="23">
        <v>8180</v>
      </c>
      <c r="H13" s="23">
        <v>8180</v>
      </c>
      <c r="I13" s="23"/>
      <c r="J13" s="23"/>
      <c r="K13" s="23"/>
      <c r="L13" s="23"/>
      <c r="M13" s="23"/>
      <c r="N13" s="23"/>
      <c r="O13" s="23"/>
      <c r="P13" s="23"/>
      <c r="Q13" s="23"/>
    </row>
  </sheetData>
  <mergeCells count="16">
    <mergeCell ref="A2:Q2"/>
    <mergeCell ref="A3:F3"/>
    <mergeCell ref="G4:Q4"/>
    <mergeCell ref="L5:Q5"/>
    <mergeCell ref="A13:E13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N10"/>
  <sheetViews>
    <sheetView showZeros="0" workbookViewId="0">
      <selection activeCell="A1" sqref="A1"/>
    </sheetView>
  </sheetViews>
  <sheetFormatPr defaultColWidth="9.13888888888889" defaultRowHeight="14.25" customHeight="1"/>
  <cols>
    <col min="1" max="1" width="21.4814814814815" customWidth="1"/>
    <col min="2" max="2" width="9.77777777777778" customWidth="1"/>
    <col min="3" max="3" width="19.2037037037037" customWidth="1"/>
    <col min="4" max="5" width="12.0462962962963" customWidth="1"/>
    <col min="6" max="6" width="5.77777777777778" customWidth="1"/>
    <col min="7" max="7" width="6.48148148148148" customWidth="1"/>
    <col min="8" max="8" width="9.91666666666667" customWidth="1"/>
    <col min="9" max="14" width="11.3425925925926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6"/>
      <c r="I1" s="1"/>
      <c r="J1" s="1"/>
      <c r="K1" s="96"/>
      <c r="L1" s="1"/>
      <c r="M1" s="100"/>
      <c r="N1" s="100" t="s">
        <v>452</v>
      </c>
    </row>
    <row r="2" ht="36" customHeight="1" spans="1:14">
      <c r="A2" s="29" t="str">
        <f>"2025"&amp;"年政府购买服务预算表"</f>
        <v>2025年政府购买服务预算表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"单位名称："&amp;"梁河县红十字会"</f>
        <v>单位名称：梁河县红十字会</v>
      </c>
      <c r="B3" s="32"/>
      <c r="C3" s="32"/>
      <c r="D3" s="32"/>
      <c r="E3" s="32"/>
      <c r="F3" s="32"/>
      <c r="G3" s="32"/>
      <c r="H3" s="96"/>
      <c r="I3" s="1"/>
      <c r="J3" s="1"/>
      <c r="K3" s="96"/>
      <c r="L3" s="1"/>
      <c r="M3" s="101"/>
      <c r="N3" s="102" t="s">
        <v>36</v>
      </c>
    </row>
    <row r="4" ht="15.75" customHeight="1" spans="1:14">
      <c r="A4" s="11" t="s">
        <v>434</v>
      </c>
      <c r="B4" s="11" t="s">
        <v>453</v>
      </c>
      <c r="C4" s="11" t="s">
        <v>454</v>
      </c>
      <c r="D4" s="12" t="s">
        <v>186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9" t="s">
        <v>39</v>
      </c>
      <c r="E5" s="11" t="s">
        <v>43</v>
      </c>
      <c r="F5" s="11" t="s">
        <v>440</v>
      </c>
      <c r="G5" s="11" t="s">
        <v>441</v>
      </c>
      <c r="H5" s="11" t="s">
        <v>442</v>
      </c>
      <c r="I5" s="12" t="s">
        <v>443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8"/>
      <c r="E6" s="16" t="s">
        <v>42</v>
      </c>
      <c r="F6" s="18"/>
      <c r="G6" s="18"/>
      <c r="H6" s="78"/>
      <c r="I6" s="16" t="s">
        <v>42</v>
      </c>
      <c r="J6" s="16" t="s">
        <v>49</v>
      </c>
      <c r="K6" s="16" t="s">
        <v>50</v>
      </c>
      <c r="L6" s="16" t="s">
        <v>51</v>
      </c>
      <c r="M6" s="16" t="s">
        <v>52</v>
      </c>
      <c r="N6" s="16" t="s">
        <v>53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97"/>
      <c r="B8" s="97"/>
      <c r="C8" s="97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8"/>
      <c r="B9" s="98"/>
      <c r="C9" s="98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39</v>
      </c>
      <c r="B10" s="99"/>
      <c r="C10" s="99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M11"/>
  <sheetViews>
    <sheetView showZeros="0" workbookViewId="0">
      <selection activeCell="A1" sqref="A1"/>
    </sheetView>
  </sheetViews>
  <sheetFormatPr defaultColWidth="9.13888888888889" defaultRowHeight="14.25" customHeight="1"/>
  <cols>
    <col min="1" max="1" width="37.712962962963" customWidth="1"/>
    <col min="2" max="13" width="8.62962962962963" customWidth="1"/>
  </cols>
  <sheetData>
    <row r="1" ht="13.5" customHeight="1" spans="1:13">
      <c r="A1" s="69"/>
      <c r="B1" s="69"/>
      <c r="C1" s="69"/>
      <c r="D1" s="70"/>
      <c r="E1" s="70"/>
      <c r="F1" s="70"/>
      <c r="G1" s="70"/>
      <c r="H1" s="70"/>
      <c r="I1" s="70"/>
      <c r="J1" s="70"/>
      <c r="K1" s="70"/>
      <c r="L1" s="70"/>
      <c r="M1" s="93" t="s">
        <v>455</v>
      </c>
    </row>
    <row r="2" ht="27.75" customHeight="1" spans="1:13">
      <c r="A2" s="45" t="str">
        <f>"2025"&amp;"年县对下转移支付预算表"</f>
        <v>2025年县对下转移支付预算表</v>
      </c>
      <c r="B2" s="5"/>
      <c r="C2" s="5"/>
      <c r="D2" s="58"/>
      <c r="E2" s="58"/>
      <c r="F2" s="58"/>
      <c r="G2" s="58"/>
      <c r="H2" s="58"/>
      <c r="I2" s="58"/>
      <c r="J2" s="58"/>
      <c r="K2" s="58"/>
      <c r="L2" s="58"/>
      <c r="M2" s="5"/>
    </row>
    <row r="3" customHeight="1" spans="1:13">
      <c r="A3" s="44" t="s">
        <v>10</v>
      </c>
      <c r="B3" s="71"/>
      <c r="C3" s="71"/>
      <c r="D3" s="9"/>
      <c r="E3" s="9"/>
      <c r="F3" s="9"/>
      <c r="G3" s="9"/>
      <c r="H3" s="9"/>
      <c r="I3" s="9"/>
      <c r="J3" s="9"/>
      <c r="K3" s="9"/>
      <c r="L3" s="9"/>
      <c r="M3" s="94"/>
    </row>
    <row r="4" ht="18" customHeight="1" spans="1:13">
      <c r="A4" s="72" t="str">
        <f>"单位名称："&amp;"梁河县红十字会"</f>
        <v>单位名称：梁河县红十字会</v>
      </c>
      <c r="B4" s="73"/>
      <c r="C4" s="73"/>
      <c r="D4" s="9"/>
      <c r="E4" s="9"/>
      <c r="F4" s="9"/>
      <c r="G4" s="9"/>
      <c r="H4" s="9"/>
      <c r="I4" s="9"/>
      <c r="J4" s="9"/>
      <c r="K4" s="9"/>
      <c r="L4" s="9"/>
      <c r="M4" s="95"/>
    </row>
    <row r="5" ht="19.5" customHeight="1" spans="1:13">
      <c r="A5" s="74" t="s">
        <v>456</v>
      </c>
      <c r="B5" s="12" t="s">
        <v>186</v>
      </c>
      <c r="C5" s="13"/>
      <c r="D5" s="75"/>
      <c r="E5" s="76" t="s">
        <v>457</v>
      </c>
      <c r="F5" s="77"/>
      <c r="G5" s="77"/>
      <c r="H5" s="77"/>
      <c r="I5" s="77"/>
      <c r="J5" s="77"/>
      <c r="K5" s="77"/>
      <c r="L5" s="77"/>
      <c r="M5" s="14"/>
    </row>
    <row r="6" ht="40.5" customHeight="1" spans="1:13">
      <c r="A6" s="78"/>
      <c r="B6" s="79" t="s">
        <v>39</v>
      </c>
      <c r="C6" s="11" t="s">
        <v>43</v>
      </c>
      <c r="D6" s="80" t="s">
        <v>458</v>
      </c>
      <c r="E6" s="81" t="s">
        <v>459</v>
      </c>
      <c r="F6" s="82" t="s">
        <v>460</v>
      </c>
      <c r="G6" s="82" t="s">
        <v>461</v>
      </c>
      <c r="H6" s="82" t="s">
        <v>462</v>
      </c>
      <c r="I6" s="82" t="s">
        <v>463</v>
      </c>
      <c r="J6" s="82" t="s">
        <v>464</v>
      </c>
      <c r="K6" s="82" t="s">
        <v>465</v>
      </c>
      <c r="L6" s="82" t="s">
        <v>466</v>
      </c>
      <c r="M6" s="82" t="s">
        <v>467</v>
      </c>
    </row>
    <row r="7" ht="19.5" customHeight="1" spans="1:13">
      <c r="A7" s="35">
        <v>1</v>
      </c>
      <c r="B7" s="35">
        <v>2</v>
      </c>
      <c r="C7" s="83">
        <v>3</v>
      </c>
      <c r="D7" s="84">
        <v>4</v>
      </c>
      <c r="E7" s="85">
        <v>5</v>
      </c>
      <c r="F7" s="86">
        <v>6</v>
      </c>
      <c r="G7" s="87">
        <v>7</v>
      </c>
      <c r="H7" s="87">
        <v>8</v>
      </c>
      <c r="I7" s="87">
        <v>9</v>
      </c>
      <c r="J7" s="87">
        <v>10</v>
      </c>
      <c r="K7" s="87">
        <v>11</v>
      </c>
      <c r="L7" s="87">
        <v>12</v>
      </c>
      <c r="M7" s="87">
        <v>13</v>
      </c>
    </row>
    <row r="8" ht="19.5" customHeight="1" spans="1:13">
      <c r="A8" s="36"/>
      <c r="B8" s="88"/>
      <c r="C8" s="88"/>
      <c r="D8" s="89"/>
      <c r="E8" s="90"/>
      <c r="F8" s="91"/>
      <c r="G8" s="91"/>
      <c r="H8" s="91"/>
      <c r="I8" s="91"/>
      <c r="J8" s="91"/>
      <c r="K8" s="91"/>
      <c r="L8" s="91"/>
      <c r="M8" s="91"/>
    </row>
    <row r="9" ht="19.5" customHeight="1" spans="1:13">
      <c r="A9" s="36"/>
      <c r="B9" s="88"/>
      <c r="C9" s="88"/>
      <c r="D9" s="89"/>
      <c r="E9" s="92"/>
      <c r="F9" s="92"/>
      <c r="G9" s="92"/>
      <c r="H9" s="92"/>
      <c r="I9" s="92"/>
      <c r="J9" s="92"/>
      <c r="K9" s="92"/>
      <c r="L9" s="92"/>
      <c r="M9" s="24"/>
    </row>
    <row r="10" ht="19.5" customHeight="1" spans="1:13">
      <c r="A10" s="53" t="s">
        <v>39</v>
      </c>
      <c r="B10" s="88"/>
      <c r="C10" s="88"/>
      <c r="D10" s="89"/>
      <c r="E10" s="90"/>
      <c r="F10" s="91"/>
      <c r="G10" s="91"/>
      <c r="H10" s="91"/>
      <c r="I10" s="91"/>
      <c r="J10" s="91"/>
      <c r="K10" s="91"/>
      <c r="L10" s="91"/>
      <c r="M10" s="91"/>
    </row>
    <row r="11" ht="17.25" customHeight="1" spans="1:13">
      <c r="A11" s="46" t="s">
        <v>468</v>
      </c>
      <c r="B11" s="46"/>
      <c r="C11" s="46"/>
      <c r="D11" s="6"/>
      <c r="E11" s="6"/>
      <c r="F11" s="6"/>
      <c r="G11" s="6"/>
      <c r="H11" s="6"/>
      <c r="I11" s="6"/>
      <c r="J11" s="6"/>
      <c r="K11" s="6"/>
      <c r="L11" s="6"/>
      <c r="M11" s="46"/>
    </row>
  </sheetData>
  <mergeCells count="7">
    <mergeCell ref="A2:M2"/>
    <mergeCell ref="A3:M3"/>
    <mergeCell ref="A4:M4"/>
    <mergeCell ref="B5:D5"/>
    <mergeCell ref="E5:M5"/>
    <mergeCell ref="A11:M11"/>
    <mergeCell ref="A5:A6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J8"/>
  <sheetViews>
    <sheetView showZeros="0" workbookViewId="0">
      <selection activeCell="A8" sqref="A8:J8"/>
    </sheetView>
  </sheetViews>
  <sheetFormatPr defaultColWidth="9.13888888888889" defaultRowHeight="12" customHeight="1" outlineLevelRow="7"/>
  <cols>
    <col min="1" max="10" width="13.9166666666667" customWidth="1"/>
  </cols>
  <sheetData>
    <row r="1" customHeight="1" spans="10:10">
      <c r="J1" s="67" t="s">
        <v>469</v>
      </c>
    </row>
    <row r="2" ht="28.5" customHeight="1" spans="1:10">
      <c r="A2" s="57" t="str">
        <f>"2025"&amp;"年县对下转移支付绩效目标表"</f>
        <v>2025年县对下转移支付绩效目标表</v>
      </c>
      <c r="B2" s="5"/>
      <c r="C2" s="5"/>
      <c r="D2" s="5"/>
      <c r="E2" s="5"/>
      <c r="F2" s="58"/>
      <c r="G2" s="5"/>
      <c r="H2" s="58"/>
      <c r="I2" s="58"/>
      <c r="J2" s="5"/>
    </row>
    <row r="3" ht="17.25" customHeight="1" spans="1:8">
      <c r="A3" s="6" t="str">
        <f>"单位名称："&amp;"梁河县红十字会"</f>
        <v>单位名称：梁河县红十字会</v>
      </c>
      <c r="B3" s="47"/>
      <c r="C3" s="47"/>
      <c r="D3" s="47"/>
      <c r="E3" s="47"/>
      <c r="F3" s="59"/>
      <c r="G3" s="47"/>
      <c r="H3" s="59"/>
    </row>
    <row r="4" ht="44.25" customHeight="1" spans="1:10">
      <c r="A4" s="34" t="s">
        <v>305</v>
      </c>
      <c r="B4" s="34" t="s">
        <v>306</v>
      </c>
      <c r="C4" s="34" t="s">
        <v>307</v>
      </c>
      <c r="D4" s="34" t="s">
        <v>308</v>
      </c>
      <c r="E4" s="34" t="s">
        <v>309</v>
      </c>
      <c r="F4" s="60" t="s">
        <v>310</v>
      </c>
      <c r="G4" s="34" t="s">
        <v>311</v>
      </c>
      <c r="H4" s="60" t="s">
        <v>313</v>
      </c>
      <c r="I4" s="60" t="s">
        <v>312</v>
      </c>
      <c r="J4" s="34" t="s">
        <v>314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60">
        <v>6</v>
      </c>
      <c r="G5" s="34">
        <v>7</v>
      </c>
      <c r="H5" s="60">
        <v>8</v>
      </c>
      <c r="I5" s="60">
        <v>9</v>
      </c>
      <c r="J5" s="34">
        <v>10</v>
      </c>
    </row>
    <row r="6" ht="42" customHeight="1" spans="1:10">
      <c r="A6" s="36"/>
      <c r="B6" s="51"/>
      <c r="C6" s="51"/>
      <c r="D6" s="51"/>
      <c r="E6" s="61"/>
      <c r="F6" s="62"/>
      <c r="G6" s="61"/>
      <c r="H6" s="62"/>
      <c r="I6" s="62"/>
      <c r="J6" s="61"/>
    </row>
    <row r="7" ht="42" customHeight="1" spans="1:10">
      <c r="A7" s="63"/>
      <c r="B7" s="64" t="s">
        <v>470</v>
      </c>
      <c r="C7" s="64" t="s">
        <v>470</v>
      </c>
      <c r="D7" s="64" t="s">
        <v>470</v>
      </c>
      <c r="E7" s="63" t="s">
        <v>470</v>
      </c>
      <c r="F7" s="64" t="s">
        <v>470</v>
      </c>
      <c r="G7" s="63" t="s">
        <v>470</v>
      </c>
      <c r="H7" s="64" t="s">
        <v>470</v>
      </c>
      <c r="I7" s="64" t="s">
        <v>470</v>
      </c>
      <c r="J7" s="68" t="s">
        <v>470</v>
      </c>
    </row>
    <row r="8" ht="18.45" customHeight="1" spans="1:10">
      <c r="A8" s="65" t="s">
        <v>468</v>
      </c>
      <c r="B8" s="66"/>
      <c r="C8" s="66"/>
      <c r="D8" s="66"/>
      <c r="E8" s="65"/>
      <c r="F8" s="66"/>
      <c r="G8" s="65"/>
      <c r="H8" s="66"/>
      <c r="I8" s="66"/>
      <c r="J8" s="65"/>
    </row>
  </sheetData>
  <mergeCells count="3">
    <mergeCell ref="A2:J2"/>
    <mergeCell ref="A3:H3"/>
    <mergeCell ref="A8:J8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H9"/>
  <sheetViews>
    <sheetView showZeros="0" workbookViewId="0">
      <selection activeCell="A1" sqref="A1"/>
    </sheetView>
  </sheetViews>
  <sheetFormatPr defaultColWidth="9.13888888888889" defaultRowHeight="12" customHeight="1" outlineLevelCol="7"/>
  <cols>
    <col min="1" max="8" width="14.2037037037037" customWidth="1"/>
  </cols>
  <sheetData>
    <row r="1" ht="14.25" customHeight="1" spans="8:8">
      <c r="H1" s="44" t="s">
        <v>471</v>
      </c>
    </row>
    <row r="2" ht="28.5" customHeight="1" spans="1:8">
      <c r="A2" s="45" t="str">
        <f>"2025"&amp;"年新增资产配置表"</f>
        <v>2025年新增资产配置表</v>
      </c>
      <c r="B2" s="5"/>
      <c r="C2" s="5"/>
      <c r="D2" s="5"/>
      <c r="E2" s="5"/>
      <c r="F2" s="5"/>
      <c r="G2" s="5"/>
      <c r="H2" s="5"/>
    </row>
    <row r="3" ht="13.5" customHeight="1" spans="1:3">
      <c r="A3" s="46" t="str">
        <f>"单位名称："&amp;"梁河县红十字会"</f>
        <v>单位名称：梁河县红十字会</v>
      </c>
      <c r="B3" s="7"/>
      <c r="C3" s="47"/>
    </row>
    <row r="4" ht="18" customHeight="1" spans="1:8">
      <c r="A4" s="11" t="s">
        <v>179</v>
      </c>
      <c r="B4" s="11" t="s">
        <v>472</v>
      </c>
      <c r="C4" s="11" t="s">
        <v>473</v>
      </c>
      <c r="D4" s="11" t="s">
        <v>474</v>
      </c>
      <c r="E4" s="11" t="s">
        <v>475</v>
      </c>
      <c r="F4" s="48" t="s">
        <v>476</v>
      </c>
      <c r="G4" s="49"/>
      <c r="H4" s="50"/>
    </row>
    <row r="5" ht="18" customHeight="1" spans="1:8">
      <c r="A5" s="18"/>
      <c r="B5" s="18"/>
      <c r="C5" s="18"/>
      <c r="D5" s="18"/>
      <c r="E5" s="18"/>
      <c r="F5" s="34" t="s">
        <v>438</v>
      </c>
      <c r="G5" s="34" t="s">
        <v>477</v>
      </c>
      <c r="H5" s="34" t="s">
        <v>478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51"/>
      <c r="B7" s="51"/>
      <c r="C7" s="51"/>
      <c r="D7" s="51"/>
      <c r="E7" s="51"/>
      <c r="F7" s="42"/>
      <c r="G7" s="52"/>
      <c r="H7" s="52"/>
    </row>
    <row r="8" ht="24" customHeight="1" spans="1:8">
      <c r="A8" s="53" t="s">
        <v>39</v>
      </c>
      <c r="B8" s="54"/>
      <c r="C8" s="54"/>
      <c r="D8" s="54"/>
      <c r="E8" s="54"/>
      <c r="F8" s="43"/>
      <c r="G8" s="55"/>
      <c r="H8" s="55"/>
    </row>
    <row r="9" customHeight="1" spans="1:8">
      <c r="A9" s="56" t="s">
        <v>479</v>
      </c>
      <c r="B9" s="56"/>
      <c r="C9" s="56"/>
      <c r="D9" s="56"/>
      <c r="E9" s="56"/>
      <c r="F9" s="56"/>
      <c r="G9" s="56"/>
      <c r="H9" s="56"/>
    </row>
  </sheetData>
  <mergeCells count="9">
    <mergeCell ref="A2:H2"/>
    <mergeCell ref="A3:C3"/>
    <mergeCell ref="F4:H4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K11"/>
  <sheetViews>
    <sheetView showZeros="0" workbookViewId="0">
      <selection activeCell="A11" sqref="A11:K11"/>
    </sheetView>
  </sheetViews>
  <sheetFormatPr defaultColWidth="9.13888888888889" defaultRowHeight="14.25" customHeight="1"/>
  <cols>
    <col min="1" max="1" width="10.2777777777778" customWidth="1"/>
    <col min="2" max="3" width="23.8518518518519" customWidth="1"/>
    <col min="4" max="4" width="11.1388888888889" customWidth="1"/>
    <col min="5" max="5" width="17.712962962963" customWidth="1"/>
    <col min="6" max="6" width="9.85185185185185" customWidth="1"/>
    <col min="7" max="7" width="17.712962962963" customWidth="1"/>
    <col min="8" max="11" width="15.4259259259259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480</v>
      </c>
    </row>
    <row r="2" ht="27.75" customHeight="1" spans="1:11">
      <c r="A2" s="29" t="str">
        <f>"2025"&amp;"年上级转移支付补助项目支出预算表"</f>
        <v>2025年上级转移支付补助项目支出预算表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"单位名称："&amp;"梁河县红十字会"</f>
        <v>单位名称：梁河县红十字会</v>
      </c>
      <c r="B3" s="31"/>
      <c r="C3" s="31"/>
      <c r="D3" s="31"/>
      <c r="E3" s="31"/>
      <c r="F3" s="31"/>
      <c r="G3" s="31"/>
      <c r="H3" s="32"/>
      <c r="I3" s="32"/>
      <c r="J3" s="32"/>
      <c r="K3" s="41" t="s">
        <v>36</v>
      </c>
    </row>
    <row r="4" ht="21.75" customHeight="1" spans="1:11">
      <c r="A4" s="33" t="s">
        <v>264</v>
      </c>
      <c r="B4" s="33" t="s">
        <v>181</v>
      </c>
      <c r="C4" s="33" t="s">
        <v>265</v>
      </c>
      <c r="D4" s="34" t="s">
        <v>182</v>
      </c>
      <c r="E4" s="34" t="s">
        <v>183</v>
      </c>
      <c r="F4" s="34" t="s">
        <v>266</v>
      </c>
      <c r="G4" s="34" t="s">
        <v>267</v>
      </c>
      <c r="H4" s="35" t="s">
        <v>39</v>
      </c>
      <c r="I4" s="35" t="s">
        <v>481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43</v>
      </c>
      <c r="J5" s="34" t="s">
        <v>44</v>
      </c>
      <c r="K5" s="34" t="s">
        <v>45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42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2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3"/>
    </row>
    <row r="10" ht="30" customHeight="1" spans="1:11">
      <c r="A10" s="37" t="s">
        <v>431</v>
      </c>
      <c r="B10" s="38"/>
      <c r="C10" s="38"/>
      <c r="D10" s="38"/>
      <c r="E10" s="38"/>
      <c r="F10" s="38"/>
      <c r="G10" s="38"/>
      <c r="H10" s="23"/>
      <c r="I10" s="23"/>
      <c r="J10" s="23"/>
      <c r="K10" s="43"/>
    </row>
    <row r="11" customHeight="1" spans="1:11">
      <c r="A11" s="39" t="s">
        <v>482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</row>
  </sheetData>
  <mergeCells count="16">
    <mergeCell ref="A2:K2"/>
    <mergeCell ref="A3:G3"/>
    <mergeCell ref="I4:K4"/>
    <mergeCell ref="A10:G10"/>
    <mergeCell ref="A11:K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G14"/>
  <sheetViews>
    <sheetView showZeros="0" topLeftCell="A8" workbookViewId="0">
      <selection activeCell="A1" sqref="A1"/>
    </sheetView>
  </sheetViews>
  <sheetFormatPr defaultColWidth="9.13888888888889" defaultRowHeight="14.25" customHeight="1" outlineLevelCol="6"/>
  <cols>
    <col min="1" max="4" width="20.0462962962963" customWidth="1"/>
    <col min="5" max="7" width="21.0462962962963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483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"单位名称："&amp;"梁河县红十字会"</f>
        <v>单位名称：梁河县红十字会</v>
      </c>
      <c r="B3" s="7"/>
      <c r="C3" s="7"/>
      <c r="D3" s="7"/>
      <c r="E3" s="8"/>
      <c r="F3" s="8"/>
      <c r="G3" s="9" t="s">
        <v>36</v>
      </c>
    </row>
    <row r="4" ht="21.75" customHeight="1" spans="1:7">
      <c r="A4" s="10" t="s">
        <v>265</v>
      </c>
      <c r="B4" s="10" t="s">
        <v>264</v>
      </c>
      <c r="C4" s="10" t="s">
        <v>181</v>
      </c>
      <c r="D4" s="11" t="s">
        <v>484</v>
      </c>
      <c r="E4" s="12" t="s">
        <v>43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42</v>
      </c>
      <c r="F6" s="18" t="s">
        <v>42</v>
      </c>
      <c r="G6" s="18" t="s">
        <v>42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55</v>
      </c>
      <c r="B8" s="22"/>
      <c r="C8" s="22"/>
      <c r="D8" s="22"/>
      <c r="E8" s="23">
        <v>3893200</v>
      </c>
      <c r="F8" s="23">
        <v>3200000</v>
      </c>
      <c r="G8" s="23">
        <v>2700000</v>
      </c>
    </row>
    <row r="9" ht="52.5" customHeight="1" spans="1:7">
      <c r="A9" s="24"/>
      <c r="B9" s="22" t="s">
        <v>485</v>
      </c>
      <c r="C9" s="22" t="s">
        <v>289</v>
      </c>
      <c r="D9" s="22" t="s">
        <v>486</v>
      </c>
      <c r="E9" s="23">
        <v>50000</v>
      </c>
      <c r="F9" s="23"/>
      <c r="G9" s="23"/>
    </row>
    <row r="10" ht="52.5" customHeight="1" spans="1:7">
      <c r="A10" s="25"/>
      <c r="B10" s="22" t="s">
        <v>487</v>
      </c>
      <c r="C10" s="22" t="s">
        <v>298</v>
      </c>
      <c r="D10" s="22" t="s">
        <v>486</v>
      </c>
      <c r="E10" s="23">
        <v>30000</v>
      </c>
      <c r="F10" s="23"/>
      <c r="G10" s="23"/>
    </row>
    <row r="11" ht="52.5" customHeight="1" spans="1:7">
      <c r="A11" s="25"/>
      <c r="B11" s="22" t="s">
        <v>487</v>
      </c>
      <c r="C11" s="22" t="s">
        <v>285</v>
      </c>
      <c r="D11" s="22" t="s">
        <v>486</v>
      </c>
      <c r="E11" s="23">
        <v>20000</v>
      </c>
      <c r="F11" s="23"/>
      <c r="G11" s="23"/>
    </row>
    <row r="12" ht="52.5" customHeight="1" spans="1:7">
      <c r="A12" s="25"/>
      <c r="B12" s="22" t="s">
        <v>487</v>
      </c>
      <c r="C12" s="22" t="s">
        <v>270</v>
      </c>
      <c r="D12" s="22" t="s">
        <v>486</v>
      </c>
      <c r="E12" s="23">
        <v>30000</v>
      </c>
      <c r="F12" s="23"/>
      <c r="G12" s="23"/>
    </row>
    <row r="13" ht="52.5" customHeight="1" spans="1:7">
      <c r="A13" s="25"/>
      <c r="B13" s="22" t="s">
        <v>487</v>
      </c>
      <c r="C13" s="22" t="s">
        <v>300</v>
      </c>
      <c r="D13" s="22" t="s">
        <v>486</v>
      </c>
      <c r="E13" s="23">
        <v>3763200</v>
      </c>
      <c r="F13" s="23">
        <v>3200000</v>
      </c>
      <c r="G13" s="23">
        <v>2700000</v>
      </c>
    </row>
    <row r="14" ht="30" customHeight="1" spans="1:7">
      <c r="A14" s="26" t="s">
        <v>39</v>
      </c>
      <c r="B14" s="27" t="s">
        <v>470</v>
      </c>
      <c r="C14" s="27"/>
      <c r="D14" s="28"/>
      <c r="E14" s="23">
        <v>3893200</v>
      </c>
      <c r="F14" s="23">
        <v>3200000</v>
      </c>
      <c r="G14" s="23">
        <v>2700000</v>
      </c>
    </row>
  </sheetData>
  <mergeCells count="11">
    <mergeCell ref="A2:G2"/>
    <mergeCell ref="A3:D3"/>
    <mergeCell ref="E4:G4"/>
    <mergeCell ref="A14:D14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D36"/>
  <sheetViews>
    <sheetView showZeros="0" workbookViewId="0">
      <selection activeCell="B8" sqref="B8"/>
    </sheetView>
  </sheetViews>
  <sheetFormatPr defaultColWidth="10.2777777777778" defaultRowHeight="15" customHeight="1" outlineLevelCol="3"/>
  <cols>
    <col min="1" max="4" width="33.2777777777778" customWidth="1"/>
  </cols>
  <sheetData>
    <row r="1" ht="18.75" customHeight="1" spans="1:4">
      <c r="A1" s="199"/>
      <c r="B1" s="199"/>
      <c r="C1" s="199"/>
      <c r="D1" s="200" t="s">
        <v>9</v>
      </c>
    </row>
    <row r="2" ht="42" customHeight="1" spans="1:4">
      <c r="A2" s="201" t="str">
        <f>"2025"&amp;"年财务收支预算总表"</f>
        <v>2025年财务收支预算总表</v>
      </c>
      <c r="B2" s="201"/>
      <c r="C2" s="201"/>
      <c r="D2" s="201"/>
    </row>
    <row r="3" ht="18.75" customHeight="1" spans="1:4">
      <c r="A3" s="199" t="str">
        <f>"单位名称："&amp;"梁河县红十字会"</f>
        <v>单位名称：梁河县红十字会</v>
      </c>
      <c r="B3" s="199"/>
      <c r="C3" s="202"/>
      <c r="D3" s="200" t="s">
        <v>10</v>
      </c>
    </row>
    <row r="4" ht="18.75" customHeight="1" spans="1:4">
      <c r="A4" s="203" t="s">
        <v>11</v>
      </c>
      <c r="B4" s="203"/>
      <c r="C4" s="203" t="s">
        <v>12</v>
      </c>
      <c r="D4" s="203"/>
    </row>
    <row r="5" ht="18.75" customHeight="1" spans="1:4">
      <c r="A5" s="157" t="s">
        <v>13</v>
      </c>
      <c r="B5" s="157" t="s">
        <v>14</v>
      </c>
      <c r="C5" s="157" t="s">
        <v>15</v>
      </c>
      <c r="D5" s="157" t="s">
        <v>14</v>
      </c>
    </row>
    <row r="6" ht="18.75" customHeight="1" spans="1:4">
      <c r="A6" s="156" t="s">
        <v>16</v>
      </c>
      <c r="B6" s="158">
        <v>4719500.41</v>
      </c>
      <c r="C6" s="156" t="str">
        <f>"一"&amp;"、"&amp;"一般公共服务支出"</f>
        <v>一、一般公共服务支出</v>
      </c>
      <c r="D6" s="158">
        <v>1750</v>
      </c>
    </row>
    <row r="7" ht="18.75" customHeight="1" spans="1:4">
      <c r="A7" s="156" t="s">
        <v>17</v>
      </c>
      <c r="B7" s="158"/>
      <c r="C7" s="156" t="str">
        <f>"二"&amp;"、"&amp;"社会保障和就业支出"</f>
        <v>二、社会保障和就业支出</v>
      </c>
      <c r="D7" s="158">
        <v>4730483.84</v>
      </c>
    </row>
    <row r="8" ht="18.75" customHeight="1" spans="1:4">
      <c r="A8" s="156" t="s">
        <v>18</v>
      </c>
      <c r="B8" s="158"/>
      <c r="C8" s="156" t="str">
        <f>"三"&amp;"、"&amp;"卫生健康支出"</f>
        <v>三、卫生健康支出</v>
      </c>
      <c r="D8" s="158">
        <v>41301.45</v>
      </c>
    </row>
    <row r="9" ht="18.75" customHeight="1" spans="1:4">
      <c r="A9" s="156" t="s">
        <v>19</v>
      </c>
      <c r="B9" s="158"/>
      <c r="C9" s="156" t="str">
        <f>"四"&amp;"、"&amp;"住房保障支出"</f>
        <v>四、住房保障支出</v>
      </c>
      <c r="D9" s="158">
        <v>58965.12</v>
      </c>
    </row>
    <row r="10" ht="18.75" customHeight="1" spans="1:4">
      <c r="A10" s="156" t="s">
        <v>20</v>
      </c>
      <c r="B10" s="158">
        <v>113000</v>
      </c>
      <c r="C10" s="156"/>
      <c r="D10" s="158"/>
    </row>
    <row r="11" ht="18.75" customHeight="1" spans="1:4">
      <c r="A11" s="156" t="s">
        <v>21</v>
      </c>
      <c r="B11" s="158"/>
      <c r="C11" s="156"/>
      <c r="D11" s="158"/>
    </row>
    <row r="12" ht="18.75" customHeight="1" spans="1:4">
      <c r="A12" s="156" t="s">
        <v>22</v>
      </c>
      <c r="B12" s="158"/>
      <c r="C12" s="156"/>
      <c r="D12" s="158"/>
    </row>
    <row r="13" ht="18.75" customHeight="1" spans="1:4">
      <c r="A13" s="156" t="s">
        <v>23</v>
      </c>
      <c r="B13" s="158"/>
      <c r="C13" s="156"/>
      <c r="D13" s="158"/>
    </row>
    <row r="14" ht="18.75" customHeight="1" spans="1:4">
      <c r="A14" s="156" t="s">
        <v>24</v>
      </c>
      <c r="B14" s="158"/>
      <c r="C14" s="156"/>
      <c r="D14" s="158"/>
    </row>
    <row r="15" ht="18.75" customHeight="1" spans="1:4">
      <c r="A15" s="156" t="s">
        <v>25</v>
      </c>
      <c r="B15" s="158">
        <v>113000</v>
      </c>
      <c r="C15" s="156"/>
      <c r="D15" s="158"/>
    </row>
    <row r="16" ht="18.75" customHeight="1" spans="1:4">
      <c r="A16" s="156"/>
      <c r="B16" s="158"/>
      <c r="C16" s="156"/>
      <c r="D16" s="158"/>
    </row>
    <row r="17" ht="18.75" customHeight="1" spans="1:4">
      <c r="A17" s="156"/>
      <c r="B17" s="158"/>
      <c r="C17" s="156"/>
      <c r="D17" s="158"/>
    </row>
    <row r="18" ht="18.75" customHeight="1" spans="1:4">
      <c r="A18" s="156"/>
      <c r="B18" s="158"/>
      <c r="C18" s="156"/>
      <c r="D18" s="158"/>
    </row>
    <row r="19" ht="18.75" customHeight="1" spans="1:4">
      <c r="A19" s="156"/>
      <c r="B19" s="158"/>
      <c r="C19" s="156"/>
      <c r="D19" s="158"/>
    </row>
    <row r="20" ht="18.75" customHeight="1" spans="1:4">
      <c r="A20" s="156"/>
      <c r="B20" s="158"/>
      <c r="C20" s="156"/>
      <c r="D20" s="158"/>
    </row>
    <row r="21" ht="18.75" customHeight="1" spans="1:4">
      <c r="A21" s="156"/>
      <c r="B21" s="158"/>
      <c r="C21" s="156"/>
      <c r="D21" s="158"/>
    </row>
    <row r="22" ht="18.75" customHeight="1" spans="1:4">
      <c r="A22" s="156"/>
      <c r="B22" s="158"/>
      <c r="C22" s="156"/>
      <c r="D22" s="158"/>
    </row>
    <row r="23" ht="18.75" customHeight="1" spans="1:4">
      <c r="A23" s="156"/>
      <c r="B23" s="158"/>
      <c r="C23" s="156"/>
      <c r="D23" s="158"/>
    </row>
    <row r="24" ht="18.75" customHeight="1" spans="1:4">
      <c r="A24" s="156"/>
      <c r="B24" s="158"/>
      <c r="C24" s="156"/>
      <c r="D24" s="158"/>
    </row>
    <row r="25" ht="18.75" customHeight="1" spans="1:4">
      <c r="A25" s="156"/>
      <c r="B25" s="158"/>
      <c r="C25" s="156"/>
      <c r="D25" s="158"/>
    </row>
    <row r="26" ht="18.75" customHeight="1" spans="1:4">
      <c r="A26" s="156"/>
      <c r="B26" s="158"/>
      <c r="C26" s="156"/>
      <c r="D26" s="158"/>
    </row>
    <row r="27" ht="18.75" customHeight="1" spans="1:4">
      <c r="A27" s="156"/>
      <c r="B27" s="158"/>
      <c r="C27" s="156"/>
      <c r="D27" s="158"/>
    </row>
    <row r="28" ht="18.75" customHeight="1" spans="1:4">
      <c r="A28" s="156"/>
      <c r="B28" s="158"/>
      <c r="C28" s="156"/>
      <c r="D28" s="158"/>
    </row>
    <row r="29" ht="18.75" customHeight="1" spans="1:4">
      <c r="A29" s="156"/>
      <c r="B29" s="158"/>
      <c r="C29" s="156"/>
      <c r="D29" s="158"/>
    </row>
    <row r="30" ht="18.75" customHeight="1" spans="1:4">
      <c r="A30" s="156"/>
      <c r="B30" s="158"/>
      <c r="C30" s="156"/>
      <c r="D30" s="158"/>
    </row>
    <row r="31" ht="18.75" customHeight="1" spans="1:4">
      <c r="A31" s="156"/>
      <c r="B31" s="158"/>
      <c r="C31" s="156"/>
      <c r="D31" s="158"/>
    </row>
    <row r="32" ht="18.75" customHeight="1" spans="1:4">
      <c r="A32" s="156" t="s">
        <v>26</v>
      </c>
      <c r="B32" s="158">
        <v>4832500.41</v>
      </c>
      <c r="C32" s="156" t="s">
        <v>27</v>
      </c>
      <c r="D32" s="158">
        <v>4832500.41</v>
      </c>
    </row>
    <row r="33" ht="18.75" customHeight="1" spans="1:4">
      <c r="A33" s="156" t="s">
        <v>28</v>
      </c>
      <c r="B33" s="158"/>
      <c r="C33" s="156" t="s">
        <v>29</v>
      </c>
      <c r="D33" s="158"/>
    </row>
    <row r="34" ht="18.75" customHeight="1" spans="1:4">
      <c r="A34" s="156" t="s">
        <v>30</v>
      </c>
      <c r="B34" s="158"/>
      <c r="C34" s="156" t="s">
        <v>30</v>
      </c>
      <c r="D34" s="158"/>
    </row>
    <row r="35" ht="18.75" customHeight="1" spans="1:4">
      <c r="A35" s="156" t="s">
        <v>31</v>
      </c>
      <c r="B35" s="158"/>
      <c r="C35" s="156" t="s">
        <v>32</v>
      </c>
      <c r="D35" s="158"/>
    </row>
    <row r="36" ht="18.75" customHeight="1" spans="1:4">
      <c r="A36" s="156" t="s">
        <v>33</v>
      </c>
      <c r="B36" s="158">
        <v>4832500.41</v>
      </c>
      <c r="C36" s="156" t="s">
        <v>34</v>
      </c>
      <c r="D36" s="158">
        <v>4832500.41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3888888888889" defaultRowHeight="12" customHeight="1"/>
  <cols>
    <col min="1" max="1" width="7.62962962962963" customWidth="1"/>
    <col min="2" max="2" width="11.2037037037037" customWidth="1"/>
    <col min="3" max="4" width="13.4814814814815" customWidth="1"/>
    <col min="5" max="5" width="13.2037037037037" customWidth="1"/>
    <col min="6" max="6" width="8.48148148148148" customWidth="1"/>
    <col min="7" max="7" width="5.34259259259259" customWidth="1"/>
    <col min="8" max="8" width="8.48148148148148" customWidth="1"/>
    <col min="9" max="12" width="11.9166666666667" customWidth="1"/>
    <col min="13" max="13" width="9.2037037037037" customWidth="1"/>
    <col min="14" max="14" width="11.9166666666667" customWidth="1"/>
    <col min="15" max="15" width="4.48148148148148" customWidth="1"/>
    <col min="16" max="19" width="4.91666666666667" customWidth="1"/>
  </cols>
  <sheetData>
    <row r="1" ht="16.5" customHeight="1" spans="1:17">
      <c r="A1" s="195"/>
      <c r="B1" s="1"/>
      <c r="C1" s="1"/>
      <c r="D1" s="1"/>
      <c r="E1" s="1"/>
      <c r="F1" s="1"/>
      <c r="G1" s="1"/>
      <c r="H1" s="1"/>
      <c r="I1" s="96"/>
      <c r="J1" s="1"/>
      <c r="K1" s="1"/>
      <c r="L1" s="1"/>
      <c r="M1" s="1"/>
      <c r="N1" s="1"/>
      <c r="O1" s="1"/>
      <c r="P1" s="100" t="s">
        <v>35</v>
      </c>
      <c r="Q1" s="100" t="s">
        <v>35</v>
      </c>
    </row>
    <row r="2" ht="36.75" customHeight="1" spans="1:19">
      <c r="A2" s="29" t="str">
        <f>"2025"&amp;"年部门收入预算表"</f>
        <v>2025年部门收入预算表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"单位名称："&amp;"梁河县红十字会"</f>
        <v>单位名称：梁河县红十字会</v>
      </c>
      <c r="B3" s="31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00" t="s">
        <v>36</v>
      </c>
      <c r="Q3" s="100"/>
    </row>
    <row r="4" ht="21" customHeight="1" spans="1:19">
      <c r="A4" s="11" t="s">
        <v>37</v>
      </c>
      <c r="B4" s="11" t="s">
        <v>38</v>
      </c>
      <c r="C4" s="11" t="s">
        <v>39</v>
      </c>
      <c r="D4" s="48" t="s">
        <v>40</v>
      </c>
      <c r="E4" s="49"/>
      <c r="F4" s="49"/>
      <c r="G4" s="49"/>
      <c r="H4" s="49"/>
      <c r="I4" s="13"/>
      <c r="J4" s="49"/>
      <c r="K4" s="49"/>
      <c r="L4" s="49"/>
      <c r="M4" s="49"/>
      <c r="N4" s="50"/>
      <c r="O4" s="48" t="s">
        <v>41</v>
      </c>
      <c r="P4" s="49"/>
      <c r="Q4" s="49"/>
      <c r="R4" s="49"/>
      <c r="S4" s="50"/>
    </row>
    <row r="5" ht="41.25" customHeight="1" spans="1:19">
      <c r="A5" s="16"/>
      <c r="B5" s="16"/>
      <c r="C5" s="16"/>
      <c r="D5" s="16" t="s">
        <v>42</v>
      </c>
      <c r="E5" s="16" t="s">
        <v>43</v>
      </c>
      <c r="F5" s="16" t="s">
        <v>44</v>
      </c>
      <c r="G5" s="16" t="s">
        <v>45</v>
      </c>
      <c r="H5" s="11" t="s">
        <v>46</v>
      </c>
      <c r="I5" s="198" t="s">
        <v>47</v>
      </c>
      <c r="J5" s="198"/>
      <c r="K5" s="198"/>
      <c r="L5" s="198"/>
      <c r="M5" s="198"/>
      <c r="N5" s="198"/>
      <c r="O5" s="11" t="s">
        <v>42</v>
      </c>
      <c r="P5" s="11" t="s">
        <v>43</v>
      </c>
      <c r="Q5" s="11" t="s">
        <v>44</v>
      </c>
      <c r="R5" s="11" t="s">
        <v>45</v>
      </c>
      <c r="S5" s="11" t="s">
        <v>48</v>
      </c>
    </row>
    <row r="6" ht="43.5" customHeight="1" spans="1:19">
      <c r="A6" s="78"/>
      <c r="B6" s="78"/>
      <c r="C6" s="78"/>
      <c r="D6" s="79"/>
      <c r="E6" s="79"/>
      <c r="F6" s="79"/>
      <c r="G6" s="78"/>
      <c r="H6" s="78"/>
      <c r="I6" s="35" t="s">
        <v>42</v>
      </c>
      <c r="J6" s="33" t="s">
        <v>49</v>
      </c>
      <c r="K6" s="33" t="s">
        <v>50</v>
      </c>
      <c r="L6" s="10" t="s">
        <v>51</v>
      </c>
      <c r="M6" s="10" t="s">
        <v>52</v>
      </c>
      <c r="N6" s="10" t="s">
        <v>53</v>
      </c>
      <c r="O6" s="79"/>
      <c r="P6" s="79"/>
      <c r="Q6" s="79"/>
      <c r="R6" s="79"/>
      <c r="S6" s="79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60">
        <v>19</v>
      </c>
    </row>
    <row r="8" ht="52.5" customHeight="1" spans="1:19">
      <c r="A8" s="196" t="s">
        <v>54</v>
      </c>
      <c r="B8" s="196" t="s">
        <v>55</v>
      </c>
      <c r="C8" s="23">
        <v>4832500.41</v>
      </c>
      <c r="D8" s="23">
        <v>4832500.41</v>
      </c>
      <c r="E8" s="23">
        <v>4719500.41</v>
      </c>
      <c r="F8" s="23"/>
      <c r="G8" s="23"/>
      <c r="H8" s="23"/>
      <c r="I8" s="23">
        <v>113000</v>
      </c>
      <c r="J8" s="23"/>
      <c r="K8" s="23"/>
      <c r="L8" s="23"/>
      <c r="M8" s="23"/>
      <c r="N8" s="23">
        <v>113000</v>
      </c>
      <c r="O8" s="23"/>
      <c r="P8" s="23"/>
      <c r="Q8" s="23"/>
      <c r="R8" s="23"/>
      <c r="S8" s="23"/>
    </row>
    <row r="9" ht="30" customHeight="1" spans="1:19">
      <c r="A9" s="12" t="s">
        <v>39</v>
      </c>
      <c r="B9" s="197"/>
      <c r="C9" s="186">
        <v>4832500.41</v>
      </c>
      <c r="D9" s="186">
        <v>4832500.41</v>
      </c>
      <c r="E9" s="186">
        <v>4719500.41</v>
      </c>
      <c r="F9" s="186"/>
      <c r="G9" s="186"/>
      <c r="H9" s="186"/>
      <c r="I9" s="186">
        <v>113000</v>
      </c>
      <c r="J9" s="186"/>
      <c r="K9" s="186"/>
      <c r="L9" s="186"/>
      <c r="M9" s="186"/>
      <c r="N9" s="186">
        <v>113000</v>
      </c>
      <c r="O9" s="186"/>
      <c r="P9" s="186"/>
      <c r="Q9" s="186"/>
      <c r="R9" s="186"/>
      <c r="S9" s="186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</sheetPr>
  <dimension ref="A1:O30"/>
  <sheetViews>
    <sheetView showZeros="0" workbookViewId="0">
      <selection activeCell="A1" sqref="A1"/>
    </sheetView>
  </sheetViews>
  <sheetFormatPr defaultColWidth="8.85185185185185" defaultRowHeight="15" customHeight="1"/>
  <cols>
    <col min="1" max="1" width="9.62962962962963" customWidth="1"/>
    <col min="2" max="2" width="9.48148148148148" customWidth="1"/>
    <col min="3" max="6" width="14.4814814814815" customWidth="1"/>
    <col min="7" max="7" width="12.6296296296296" customWidth="1"/>
    <col min="8" max="8" width="4.34259259259259" customWidth="1"/>
    <col min="9" max="9" width="7.27777777777778" customWidth="1"/>
    <col min="10" max="13" width="12.7777777777778" customWidth="1"/>
    <col min="14" max="14" width="5.77777777777778" customWidth="1"/>
    <col min="15" max="15" width="12.7777777777778" customWidth="1"/>
  </cols>
  <sheetData>
    <row r="1" ht="18.75" customHeight="1" spans="1:15">
      <c r="A1" s="188"/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02" t="s">
        <v>56</v>
      </c>
      <c r="O1" s="102"/>
    </row>
    <row r="2" ht="36" customHeight="1" spans="1:15">
      <c r="A2" s="189" t="str">
        <f>"2025"&amp;"年部门支出预算表"</f>
        <v>2025年部门支出预算表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</row>
    <row r="3" ht="18.75" customHeight="1" spans="1:15">
      <c r="A3" s="31" t="str">
        <f>"单位名称："&amp;"梁河县红十字会"</f>
        <v>单位名称：梁河县红十字会</v>
      </c>
      <c r="B3" s="31"/>
      <c r="C3" s="31"/>
      <c r="D3" s="31"/>
      <c r="E3" s="31"/>
      <c r="F3" s="31"/>
      <c r="G3" s="188"/>
      <c r="H3" s="188"/>
      <c r="I3" s="188"/>
      <c r="J3" s="188"/>
      <c r="K3" s="188"/>
      <c r="L3" s="188"/>
      <c r="M3" s="188"/>
      <c r="N3" s="102" t="s">
        <v>10</v>
      </c>
      <c r="O3" s="102"/>
    </row>
    <row r="4" ht="31.5" customHeight="1" spans="1:15">
      <c r="A4" s="190" t="s">
        <v>57</v>
      </c>
      <c r="B4" s="190" t="s">
        <v>58</v>
      </c>
      <c r="C4" s="190" t="s">
        <v>39</v>
      </c>
      <c r="D4" s="190" t="s">
        <v>43</v>
      </c>
      <c r="E4" s="190"/>
      <c r="F4" s="190"/>
      <c r="G4" s="190" t="s">
        <v>44</v>
      </c>
      <c r="H4" s="190" t="s">
        <v>45</v>
      </c>
      <c r="I4" s="190" t="s">
        <v>59</v>
      </c>
      <c r="J4" s="190" t="s">
        <v>60</v>
      </c>
      <c r="K4" s="190"/>
      <c r="L4" s="190"/>
      <c r="M4" s="190"/>
      <c r="N4" s="190"/>
      <c r="O4" s="190"/>
    </row>
    <row r="5" ht="37.3" customHeight="1" spans="1:15">
      <c r="A5" s="190"/>
      <c r="B5" s="190"/>
      <c r="C5" s="190"/>
      <c r="D5" s="190" t="s">
        <v>42</v>
      </c>
      <c r="E5" s="190" t="s">
        <v>61</v>
      </c>
      <c r="F5" s="190" t="s">
        <v>62</v>
      </c>
      <c r="G5" s="190"/>
      <c r="H5" s="190"/>
      <c r="I5" s="190"/>
      <c r="J5" s="190" t="s">
        <v>42</v>
      </c>
      <c r="K5" s="190" t="s">
        <v>63</v>
      </c>
      <c r="L5" s="190" t="s">
        <v>64</v>
      </c>
      <c r="M5" s="190" t="s">
        <v>65</v>
      </c>
      <c r="N5" s="190" t="s">
        <v>66</v>
      </c>
      <c r="O5" s="190" t="s">
        <v>67</v>
      </c>
    </row>
    <row r="6" ht="18.75" customHeight="1" spans="1:15">
      <c r="A6" s="191" t="s">
        <v>68</v>
      </c>
      <c r="B6" s="191" t="s">
        <v>69</v>
      </c>
      <c r="C6" s="191" t="s">
        <v>70</v>
      </c>
      <c r="D6" s="191" t="s">
        <v>71</v>
      </c>
      <c r="E6" s="191" t="s">
        <v>72</v>
      </c>
      <c r="F6" s="191" t="s">
        <v>73</v>
      </c>
      <c r="G6" s="191" t="s">
        <v>74</v>
      </c>
      <c r="H6" s="191" t="s">
        <v>75</v>
      </c>
      <c r="I6" s="191" t="s">
        <v>76</v>
      </c>
      <c r="J6" s="191" t="s">
        <v>77</v>
      </c>
      <c r="K6" s="191" t="s">
        <v>78</v>
      </c>
      <c r="L6" s="191" t="s">
        <v>79</v>
      </c>
      <c r="M6" s="191" t="s">
        <v>80</v>
      </c>
      <c r="N6" s="191" t="s">
        <v>81</v>
      </c>
      <c r="O6" s="191" t="s">
        <v>82</v>
      </c>
    </row>
    <row r="7" ht="52.5" customHeight="1" spans="1:15">
      <c r="A7" s="192" t="s">
        <v>83</v>
      </c>
      <c r="B7" s="192" t="s">
        <v>84</v>
      </c>
      <c r="C7" s="158">
        <v>1750</v>
      </c>
      <c r="D7" s="158">
        <v>1750</v>
      </c>
      <c r="E7" s="158">
        <v>1750</v>
      </c>
      <c r="F7" s="158"/>
      <c r="G7" s="158"/>
      <c r="H7" s="158"/>
      <c r="I7" s="158"/>
      <c r="J7" s="158"/>
      <c r="K7" s="158"/>
      <c r="L7" s="158"/>
      <c r="M7" s="158"/>
      <c r="N7" s="158"/>
      <c r="O7" s="158"/>
    </row>
    <row r="8" ht="52.5" customHeight="1" spans="1:15">
      <c r="A8" s="193" t="s">
        <v>85</v>
      </c>
      <c r="B8" s="193" t="s">
        <v>86</v>
      </c>
      <c r="C8" s="158">
        <v>1000</v>
      </c>
      <c r="D8" s="158">
        <v>1000</v>
      </c>
      <c r="E8" s="158">
        <v>1000</v>
      </c>
      <c r="F8" s="158"/>
      <c r="G8" s="158"/>
      <c r="H8" s="158"/>
      <c r="I8" s="158"/>
      <c r="J8" s="158"/>
      <c r="K8" s="158"/>
      <c r="L8" s="158"/>
      <c r="M8" s="158"/>
      <c r="N8" s="158"/>
      <c r="O8" s="158"/>
    </row>
    <row r="9" ht="52.5" customHeight="1" spans="1:15">
      <c r="A9" s="194" t="s">
        <v>87</v>
      </c>
      <c r="B9" s="194" t="s">
        <v>88</v>
      </c>
      <c r="C9" s="158">
        <v>1000</v>
      </c>
      <c r="D9" s="158">
        <v>1000</v>
      </c>
      <c r="E9" s="158">
        <v>1000</v>
      </c>
      <c r="F9" s="158"/>
      <c r="G9" s="158"/>
      <c r="H9" s="158"/>
      <c r="I9" s="158"/>
      <c r="J9" s="158"/>
      <c r="K9" s="158"/>
      <c r="L9" s="158"/>
      <c r="M9" s="158"/>
      <c r="N9" s="158"/>
      <c r="O9" s="158"/>
    </row>
    <row r="10" ht="52.5" customHeight="1" spans="1:15">
      <c r="A10" s="193" t="s">
        <v>89</v>
      </c>
      <c r="B10" s="193" t="s">
        <v>90</v>
      </c>
      <c r="C10" s="158">
        <v>750</v>
      </c>
      <c r="D10" s="158">
        <v>750</v>
      </c>
      <c r="E10" s="158">
        <v>750</v>
      </c>
      <c r="F10" s="158"/>
      <c r="G10" s="158"/>
      <c r="H10" s="158"/>
      <c r="I10" s="158"/>
      <c r="J10" s="158"/>
      <c r="K10" s="158"/>
      <c r="L10" s="158"/>
      <c r="M10" s="158"/>
      <c r="N10" s="158"/>
      <c r="O10" s="158"/>
    </row>
    <row r="11" ht="52.5" customHeight="1" spans="1:15">
      <c r="A11" s="194" t="s">
        <v>91</v>
      </c>
      <c r="B11" s="194" t="s">
        <v>90</v>
      </c>
      <c r="C11" s="158">
        <v>750</v>
      </c>
      <c r="D11" s="158">
        <v>750</v>
      </c>
      <c r="E11" s="158">
        <v>750</v>
      </c>
      <c r="F11" s="158"/>
      <c r="G11" s="158"/>
      <c r="H11" s="158"/>
      <c r="I11" s="158"/>
      <c r="J11" s="158"/>
      <c r="K11" s="158"/>
      <c r="L11" s="158"/>
      <c r="M11" s="158"/>
      <c r="N11" s="158"/>
      <c r="O11" s="158"/>
    </row>
    <row r="12" ht="52.5" customHeight="1" spans="1:15">
      <c r="A12" s="192" t="s">
        <v>92</v>
      </c>
      <c r="B12" s="192" t="s">
        <v>93</v>
      </c>
      <c r="C12" s="158">
        <v>4730483.84</v>
      </c>
      <c r="D12" s="158">
        <v>4617483.84</v>
      </c>
      <c r="E12" s="158">
        <v>724283.84</v>
      </c>
      <c r="F12" s="158">
        <v>3893200</v>
      </c>
      <c r="G12" s="158"/>
      <c r="H12" s="158"/>
      <c r="I12" s="158"/>
      <c r="J12" s="158">
        <v>113000</v>
      </c>
      <c r="K12" s="158"/>
      <c r="L12" s="158"/>
      <c r="M12" s="158"/>
      <c r="N12" s="158"/>
      <c r="O12" s="158">
        <v>113000</v>
      </c>
    </row>
    <row r="13" ht="52.5" customHeight="1" spans="1:15">
      <c r="A13" s="193" t="s">
        <v>94</v>
      </c>
      <c r="B13" s="193" t="s">
        <v>95</v>
      </c>
      <c r="C13" s="158">
        <v>79220.16</v>
      </c>
      <c r="D13" s="158">
        <v>79220.16</v>
      </c>
      <c r="E13" s="158">
        <v>79220.16</v>
      </c>
      <c r="F13" s="158"/>
      <c r="G13" s="158"/>
      <c r="H13" s="158"/>
      <c r="I13" s="158"/>
      <c r="J13" s="158"/>
      <c r="K13" s="158"/>
      <c r="L13" s="158"/>
      <c r="M13" s="158"/>
      <c r="N13" s="158"/>
      <c r="O13" s="158"/>
    </row>
    <row r="14" ht="52.5" customHeight="1" spans="1:15">
      <c r="A14" s="194" t="s">
        <v>96</v>
      </c>
      <c r="B14" s="194" t="s">
        <v>97</v>
      </c>
      <c r="C14" s="158">
        <v>600</v>
      </c>
      <c r="D14" s="158">
        <v>600</v>
      </c>
      <c r="E14" s="158">
        <v>600</v>
      </c>
      <c r="F14" s="158"/>
      <c r="G14" s="158"/>
      <c r="H14" s="158"/>
      <c r="I14" s="158"/>
      <c r="J14" s="158"/>
      <c r="K14" s="158"/>
      <c r="L14" s="158"/>
      <c r="M14" s="158"/>
      <c r="N14" s="158"/>
      <c r="O14" s="158"/>
    </row>
    <row r="15" ht="52.5" customHeight="1" spans="1:15">
      <c r="A15" s="194" t="s">
        <v>98</v>
      </c>
      <c r="B15" s="194" t="s">
        <v>99</v>
      </c>
      <c r="C15" s="158">
        <v>78620.16</v>
      </c>
      <c r="D15" s="158">
        <v>78620.16</v>
      </c>
      <c r="E15" s="158">
        <v>78620.16</v>
      </c>
      <c r="F15" s="158"/>
      <c r="G15" s="158"/>
      <c r="H15" s="158"/>
      <c r="I15" s="158"/>
      <c r="J15" s="158"/>
      <c r="K15" s="158"/>
      <c r="L15" s="158"/>
      <c r="M15" s="158"/>
      <c r="N15" s="158"/>
      <c r="O15" s="158"/>
    </row>
    <row r="16" ht="52.5" customHeight="1" spans="1:15">
      <c r="A16" s="193" t="s">
        <v>100</v>
      </c>
      <c r="B16" s="193" t="s">
        <v>101</v>
      </c>
      <c r="C16" s="158">
        <v>4650694.52</v>
      </c>
      <c r="D16" s="158">
        <v>4537694.52</v>
      </c>
      <c r="E16" s="158">
        <v>644494.52</v>
      </c>
      <c r="F16" s="158">
        <v>3893200</v>
      </c>
      <c r="G16" s="158"/>
      <c r="H16" s="158"/>
      <c r="I16" s="158"/>
      <c r="J16" s="158">
        <v>113000</v>
      </c>
      <c r="K16" s="158"/>
      <c r="L16" s="158"/>
      <c r="M16" s="158"/>
      <c r="N16" s="158"/>
      <c r="O16" s="158">
        <v>113000</v>
      </c>
    </row>
    <row r="17" ht="52.5" customHeight="1" spans="1:15">
      <c r="A17" s="194" t="s">
        <v>102</v>
      </c>
      <c r="B17" s="194" t="s">
        <v>103</v>
      </c>
      <c r="C17" s="158">
        <v>644494.52</v>
      </c>
      <c r="D17" s="158">
        <v>644494.52</v>
      </c>
      <c r="E17" s="158">
        <v>644494.52</v>
      </c>
      <c r="F17" s="158"/>
      <c r="G17" s="158"/>
      <c r="H17" s="158"/>
      <c r="I17" s="158"/>
      <c r="J17" s="158"/>
      <c r="K17" s="158"/>
      <c r="L17" s="158"/>
      <c r="M17" s="158"/>
      <c r="N17" s="158"/>
      <c r="O17" s="158"/>
    </row>
    <row r="18" ht="52.5" customHeight="1" spans="1:15">
      <c r="A18" s="194" t="s">
        <v>104</v>
      </c>
      <c r="B18" s="194" t="s">
        <v>105</v>
      </c>
      <c r="C18" s="158">
        <v>110000</v>
      </c>
      <c r="D18" s="158">
        <v>110000</v>
      </c>
      <c r="E18" s="158"/>
      <c r="F18" s="158">
        <v>110000</v>
      </c>
      <c r="G18" s="158"/>
      <c r="H18" s="158"/>
      <c r="I18" s="158"/>
      <c r="J18" s="158"/>
      <c r="K18" s="158"/>
      <c r="L18" s="158"/>
      <c r="M18" s="158"/>
      <c r="N18" s="158"/>
      <c r="O18" s="158"/>
    </row>
    <row r="19" ht="52.5" customHeight="1" spans="1:15">
      <c r="A19" s="194" t="s">
        <v>106</v>
      </c>
      <c r="B19" s="194" t="s">
        <v>107</v>
      </c>
      <c r="C19" s="158">
        <v>3896200</v>
      </c>
      <c r="D19" s="158">
        <v>3783200</v>
      </c>
      <c r="E19" s="158"/>
      <c r="F19" s="158">
        <v>3783200</v>
      </c>
      <c r="G19" s="158"/>
      <c r="H19" s="158"/>
      <c r="I19" s="158"/>
      <c r="J19" s="158">
        <v>113000</v>
      </c>
      <c r="K19" s="158"/>
      <c r="L19" s="158"/>
      <c r="M19" s="158"/>
      <c r="N19" s="158"/>
      <c r="O19" s="158">
        <v>113000</v>
      </c>
    </row>
    <row r="20" ht="52.5" customHeight="1" spans="1:15">
      <c r="A20" s="193" t="s">
        <v>108</v>
      </c>
      <c r="B20" s="193" t="s">
        <v>109</v>
      </c>
      <c r="C20" s="158">
        <v>569.16</v>
      </c>
      <c r="D20" s="158">
        <v>569.16</v>
      </c>
      <c r="E20" s="158">
        <v>569.16</v>
      </c>
      <c r="F20" s="158"/>
      <c r="G20" s="158"/>
      <c r="H20" s="158"/>
      <c r="I20" s="158"/>
      <c r="J20" s="158"/>
      <c r="K20" s="158"/>
      <c r="L20" s="158"/>
      <c r="M20" s="158"/>
      <c r="N20" s="158"/>
      <c r="O20" s="158"/>
    </row>
    <row r="21" ht="52.5" customHeight="1" spans="1:15">
      <c r="A21" s="194" t="s">
        <v>110</v>
      </c>
      <c r="B21" s="194" t="s">
        <v>109</v>
      </c>
      <c r="C21" s="158">
        <v>569.16</v>
      </c>
      <c r="D21" s="158">
        <v>569.16</v>
      </c>
      <c r="E21" s="158">
        <v>569.16</v>
      </c>
      <c r="F21" s="158"/>
      <c r="G21" s="158"/>
      <c r="H21" s="158"/>
      <c r="I21" s="158"/>
      <c r="J21" s="158"/>
      <c r="K21" s="158"/>
      <c r="L21" s="158"/>
      <c r="M21" s="158"/>
      <c r="N21" s="158"/>
      <c r="O21" s="158"/>
    </row>
    <row r="22" ht="52.5" customHeight="1" spans="1:15">
      <c r="A22" s="192" t="s">
        <v>111</v>
      </c>
      <c r="B22" s="192" t="s">
        <v>112</v>
      </c>
      <c r="C22" s="158">
        <v>41301.45</v>
      </c>
      <c r="D22" s="158">
        <v>41301.45</v>
      </c>
      <c r="E22" s="158">
        <v>41301.45</v>
      </c>
      <c r="F22" s="158"/>
      <c r="G22" s="158"/>
      <c r="H22" s="158"/>
      <c r="I22" s="158"/>
      <c r="J22" s="158"/>
      <c r="K22" s="158"/>
      <c r="L22" s="158"/>
      <c r="M22" s="158"/>
      <c r="N22" s="158"/>
      <c r="O22" s="158"/>
    </row>
    <row r="23" ht="52.5" customHeight="1" spans="1:15">
      <c r="A23" s="193" t="s">
        <v>113</v>
      </c>
      <c r="B23" s="193" t="s">
        <v>114</v>
      </c>
      <c r="C23" s="158">
        <v>41301.45</v>
      </c>
      <c r="D23" s="158">
        <v>41301.45</v>
      </c>
      <c r="E23" s="158">
        <v>41301.45</v>
      </c>
      <c r="F23" s="158"/>
      <c r="G23" s="158"/>
      <c r="H23" s="158"/>
      <c r="I23" s="158"/>
      <c r="J23" s="158"/>
      <c r="K23" s="158"/>
      <c r="L23" s="158"/>
      <c r="M23" s="158"/>
      <c r="N23" s="158"/>
      <c r="O23" s="158"/>
    </row>
    <row r="24" ht="52.5" customHeight="1" spans="1:15">
      <c r="A24" s="194" t="s">
        <v>115</v>
      </c>
      <c r="B24" s="194" t="s">
        <v>116</v>
      </c>
      <c r="C24" s="158">
        <v>36853.2</v>
      </c>
      <c r="D24" s="158">
        <v>36853.2</v>
      </c>
      <c r="E24" s="158">
        <v>36853.2</v>
      </c>
      <c r="F24" s="158"/>
      <c r="G24" s="158"/>
      <c r="H24" s="158"/>
      <c r="I24" s="158"/>
      <c r="J24" s="158"/>
      <c r="K24" s="158"/>
      <c r="L24" s="158"/>
      <c r="M24" s="158"/>
      <c r="N24" s="158"/>
      <c r="O24" s="158"/>
    </row>
    <row r="25" ht="52.5" customHeight="1" spans="1:15">
      <c r="A25" s="194" t="s">
        <v>117</v>
      </c>
      <c r="B25" s="194" t="s">
        <v>118</v>
      </c>
      <c r="C25" s="158"/>
      <c r="D25" s="158"/>
      <c r="E25" s="158"/>
      <c r="F25" s="158"/>
      <c r="G25" s="158"/>
      <c r="H25" s="158"/>
      <c r="I25" s="158"/>
      <c r="J25" s="158"/>
      <c r="K25" s="158"/>
      <c r="L25" s="158"/>
      <c r="M25" s="158"/>
      <c r="N25" s="158"/>
      <c r="O25" s="158"/>
    </row>
    <row r="26" ht="52.5" customHeight="1" spans="1:15">
      <c r="A26" s="194" t="s">
        <v>119</v>
      </c>
      <c r="B26" s="194" t="s">
        <v>120</v>
      </c>
      <c r="C26" s="158">
        <v>4448.25</v>
      </c>
      <c r="D26" s="158">
        <v>4448.25</v>
      </c>
      <c r="E26" s="158">
        <v>4448.25</v>
      </c>
      <c r="F26" s="158"/>
      <c r="G26" s="158"/>
      <c r="H26" s="158"/>
      <c r="I26" s="158"/>
      <c r="J26" s="158"/>
      <c r="K26" s="158"/>
      <c r="L26" s="158"/>
      <c r="M26" s="158"/>
      <c r="N26" s="158"/>
      <c r="O26" s="158"/>
    </row>
    <row r="27" ht="52.5" customHeight="1" spans="1:15">
      <c r="A27" s="192" t="s">
        <v>121</v>
      </c>
      <c r="B27" s="192" t="s">
        <v>122</v>
      </c>
      <c r="C27" s="158">
        <v>58965.12</v>
      </c>
      <c r="D27" s="158">
        <v>58965.12</v>
      </c>
      <c r="E27" s="158">
        <v>58965.12</v>
      </c>
      <c r="F27" s="158"/>
      <c r="G27" s="158"/>
      <c r="H27" s="158"/>
      <c r="I27" s="158"/>
      <c r="J27" s="158"/>
      <c r="K27" s="158"/>
      <c r="L27" s="158"/>
      <c r="M27" s="158"/>
      <c r="N27" s="158"/>
      <c r="O27" s="158"/>
    </row>
    <row r="28" ht="52.5" customHeight="1" spans="1:15">
      <c r="A28" s="193" t="s">
        <v>123</v>
      </c>
      <c r="B28" s="193" t="s">
        <v>124</v>
      </c>
      <c r="C28" s="158">
        <v>58965.12</v>
      </c>
      <c r="D28" s="158">
        <v>58965.12</v>
      </c>
      <c r="E28" s="158">
        <v>58965.12</v>
      </c>
      <c r="F28" s="158"/>
      <c r="G28" s="158"/>
      <c r="H28" s="158"/>
      <c r="I28" s="158"/>
      <c r="J28" s="158"/>
      <c r="K28" s="158"/>
      <c r="L28" s="158"/>
      <c r="M28" s="158"/>
      <c r="N28" s="158"/>
      <c r="O28" s="158"/>
    </row>
    <row r="29" ht="52.5" customHeight="1" spans="1:15">
      <c r="A29" s="194" t="s">
        <v>125</v>
      </c>
      <c r="B29" s="194" t="s">
        <v>126</v>
      </c>
      <c r="C29" s="158">
        <v>58965.12</v>
      </c>
      <c r="D29" s="158">
        <v>58965.12</v>
      </c>
      <c r="E29" s="158">
        <v>58965.12</v>
      </c>
      <c r="F29" s="158"/>
      <c r="G29" s="158"/>
      <c r="H29" s="158"/>
      <c r="I29" s="158"/>
      <c r="J29" s="158"/>
      <c r="K29" s="158"/>
      <c r="L29" s="158"/>
      <c r="M29" s="158"/>
      <c r="N29" s="158"/>
      <c r="O29" s="158"/>
    </row>
    <row r="30" ht="30" customHeight="1" spans="1:15">
      <c r="A30" s="191" t="s">
        <v>39</v>
      </c>
      <c r="B30" s="191"/>
      <c r="C30" s="158">
        <v>4832500.41</v>
      </c>
      <c r="D30" s="158">
        <v>4719500.41</v>
      </c>
      <c r="E30" s="158">
        <v>826300.41</v>
      </c>
      <c r="F30" s="158">
        <v>3893200</v>
      </c>
      <c r="G30" s="158"/>
      <c r="H30" s="158"/>
      <c r="I30" s="158"/>
      <c r="J30" s="158">
        <v>113000</v>
      </c>
      <c r="K30" s="158"/>
      <c r="L30" s="158"/>
      <c r="M30" s="158"/>
      <c r="N30" s="158"/>
      <c r="O30" s="158">
        <v>113000</v>
      </c>
    </row>
  </sheetData>
  <mergeCells count="13">
    <mergeCell ref="N1:O1"/>
    <mergeCell ref="A2:O2"/>
    <mergeCell ref="A3:F3"/>
    <mergeCell ref="N3:O3"/>
    <mergeCell ref="D4:F4"/>
    <mergeCell ref="J4:O4"/>
    <mergeCell ref="A30:B30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9.13888888888889" defaultRowHeight="14.25" customHeight="1" outlineLevelCol="3"/>
  <cols>
    <col min="1" max="1" width="32.7777777777778" customWidth="1"/>
    <col min="2" max="2" width="23.9166666666667" customWidth="1"/>
    <col min="3" max="3" width="35.4814814814815" customWidth="1"/>
    <col min="4" max="4" width="36.4259259259259" customWidth="1"/>
  </cols>
  <sheetData>
    <row r="1" ht="17.25" customHeight="1" spans="1:4">
      <c r="A1" s="180"/>
      <c r="B1" s="180"/>
      <c r="C1" s="180"/>
      <c r="D1" s="100" t="s">
        <v>127</v>
      </c>
    </row>
    <row r="2" ht="30.75" customHeight="1" spans="1:4">
      <c r="A2" s="181" t="str">
        <f>"2025"&amp;"年财政拨款收支预算总表"</f>
        <v>2025年财政拨款收支预算总表</v>
      </c>
      <c r="B2" s="181"/>
      <c r="C2" s="181"/>
      <c r="D2" s="181"/>
    </row>
    <row r="3" ht="18.75" customHeight="1" spans="1:4">
      <c r="A3" s="31" t="str">
        <f>"单位名称："&amp;"梁河县红十字会"</f>
        <v>单位名称：梁河县红十字会</v>
      </c>
      <c r="B3" s="182"/>
      <c r="C3" s="182"/>
      <c r="D3" s="101" t="s">
        <v>10</v>
      </c>
    </row>
    <row r="4" ht="19.5" customHeight="1" spans="1:4">
      <c r="A4" s="12" t="s">
        <v>128</v>
      </c>
      <c r="B4" s="14"/>
      <c r="C4" s="12" t="s">
        <v>129</v>
      </c>
      <c r="D4" s="14"/>
    </row>
    <row r="5" ht="21.75" customHeight="1" spans="1:4">
      <c r="A5" s="74" t="s">
        <v>130</v>
      </c>
      <c r="B5" s="11" t="s">
        <v>14</v>
      </c>
      <c r="C5" s="74" t="s">
        <v>131</v>
      </c>
      <c r="D5" s="11" t="s">
        <v>14</v>
      </c>
    </row>
    <row r="6" ht="17.25" customHeight="1" spans="1:4">
      <c r="A6" s="78"/>
      <c r="B6" s="18"/>
      <c r="C6" s="78"/>
      <c r="D6" s="18"/>
    </row>
    <row r="7" ht="19.5" customHeight="1" spans="1:4">
      <c r="A7" s="97" t="s">
        <v>132</v>
      </c>
      <c r="B7" s="23">
        <v>4719500.41</v>
      </c>
      <c r="C7" s="97" t="s">
        <v>133</v>
      </c>
      <c r="D7" s="23">
        <v>4719500.41</v>
      </c>
    </row>
    <row r="8" ht="19.5" customHeight="1" spans="1:4">
      <c r="A8" s="97" t="s">
        <v>134</v>
      </c>
      <c r="B8" s="23">
        <v>4719500.41</v>
      </c>
      <c r="C8" s="183" t="s">
        <v>135</v>
      </c>
      <c r="D8" s="23">
        <v>1750</v>
      </c>
    </row>
    <row r="9" ht="19.5" customHeight="1" spans="1:4">
      <c r="A9" s="184" t="s">
        <v>136</v>
      </c>
      <c r="B9" s="23"/>
      <c r="C9" s="183" t="s">
        <v>137</v>
      </c>
      <c r="D9" s="23"/>
    </row>
    <row r="10" ht="19.5" customHeight="1" spans="1:4">
      <c r="A10" s="184" t="s">
        <v>138</v>
      </c>
      <c r="B10" s="23"/>
      <c r="C10" s="183" t="s">
        <v>139</v>
      </c>
      <c r="D10" s="23"/>
    </row>
    <row r="11" ht="19.5" customHeight="1" spans="1:4">
      <c r="A11" s="184" t="s">
        <v>140</v>
      </c>
      <c r="B11" s="23"/>
      <c r="C11" s="183" t="s">
        <v>141</v>
      </c>
      <c r="D11" s="23"/>
    </row>
    <row r="12" ht="19.5" customHeight="1" spans="1:4">
      <c r="A12" s="184" t="s">
        <v>134</v>
      </c>
      <c r="B12" s="23"/>
      <c r="C12" s="183" t="s">
        <v>142</v>
      </c>
      <c r="D12" s="23"/>
    </row>
    <row r="13" ht="19.5" customHeight="1" spans="1:4">
      <c r="A13" s="184" t="s">
        <v>136</v>
      </c>
      <c r="B13" s="23"/>
      <c r="C13" s="183" t="s">
        <v>143</v>
      </c>
      <c r="D13" s="23"/>
    </row>
    <row r="14" ht="19.5" customHeight="1" spans="1:4">
      <c r="A14" s="184" t="s">
        <v>138</v>
      </c>
      <c r="B14" s="23"/>
      <c r="C14" s="183" t="s">
        <v>144</v>
      </c>
      <c r="D14" s="23"/>
    </row>
    <row r="15" ht="19.5" customHeight="1" spans="1:4">
      <c r="A15" s="185"/>
      <c r="B15" s="23"/>
      <c r="C15" s="183" t="s">
        <v>145</v>
      </c>
      <c r="D15" s="23">
        <v>4617483.84</v>
      </c>
    </row>
    <row r="16" ht="19.5" customHeight="1" spans="1:4">
      <c r="A16" s="185"/>
      <c r="B16" s="23"/>
      <c r="C16" s="183" t="s">
        <v>146</v>
      </c>
      <c r="D16" s="23">
        <v>41301.45</v>
      </c>
    </row>
    <row r="17" ht="19.5" customHeight="1" spans="1:4">
      <c r="A17" s="185"/>
      <c r="B17" s="23"/>
      <c r="C17" s="183" t="s">
        <v>147</v>
      </c>
      <c r="D17" s="23"/>
    </row>
    <row r="18" ht="19.5" customHeight="1" spans="1:4">
      <c r="A18" s="185"/>
      <c r="B18" s="23"/>
      <c r="C18" s="183" t="s">
        <v>148</v>
      </c>
      <c r="D18" s="23"/>
    </row>
    <row r="19" ht="19.5" customHeight="1" spans="1:4">
      <c r="A19" s="185"/>
      <c r="B19" s="23"/>
      <c r="C19" s="183" t="s">
        <v>149</v>
      </c>
      <c r="D19" s="23"/>
    </row>
    <row r="20" ht="19.5" customHeight="1" spans="1:4">
      <c r="A20" s="97"/>
      <c r="B20" s="23"/>
      <c r="C20" s="183" t="s">
        <v>150</v>
      </c>
      <c r="D20" s="23"/>
    </row>
    <row r="21" ht="19.5" customHeight="1" spans="1:4">
      <c r="A21" s="97"/>
      <c r="B21" s="23"/>
      <c r="C21" s="97" t="s">
        <v>151</v>
      </c>
      <c r="D21" s="23"/>
    </row>
    <row r="22" ht="19.5" customHeight="1" spans="1:4">
      <c r="A22" s="97"/>
      <c r="B22" s="23"/>
      <c r="C22" s="97" t="s">
        <v>152</v>
      </c>
      <c r="D22" s="23"/>
    </row>
    <row r="23" ht="19.5" customHeight="1" spans="1:4">
      <c r="A23" s="97"/>
      <c r="B23" s="23"/>
      <c r="C23" s="97" t="s">
        <v>153</v>
      </c>
      <c r="D23" s="23"/>
    </row>
    <row r="24" ht="19.5" customHeight="1" spans="1:4">
      <c r="A24" s="97"/>
      <c r="B24" s="23"/>
      <c r="C24" s="97" t="s">
        <v>154</v>
      </c>
      <c r="D24" s="23"/>
    </row>
    <row r="25" ht="19.5" customHeight="1" spans="1:4">
      <c r="A25" s="97"/>
      <c r="B25" s="23"/>
      <c r="C25" s="97" t="s">
        <v>155</v>
      </c>
      <c r="D25" s="23"/>
    </row>
    <row r="26" ht="19.5" customHeight="1" spans="1:4">
      <c r="A26" s="183"/>
      <c r="B26" s="23"/>
      <c r="C26" s="97" t="s">
        <v>156</v>
      </c>
      <c r="D26" s="23">
        <v>58965.12</v>
      </c>
    </row>
    <row r="27" ht="19.5" customHeight="1" spans="1:4">
      <c r="A27" s="97"/>
      <c r="B27" s="23"/>
      <c r="C27" s="97" t="s">
        <v>157</v>
      </c>
      <c r="D27" s="23"/>
    </row>
    <row r="28" customHeight="1" spans="1:4">
      <c r="A28" s="97"/>
      <c r="B28" s="23"/>
      <c r="C28" s="184" t="s">
        <v>158</v>
      </c>
      <c r="D28" s="23"/>
    </row>
    <row r="29" ht="19.5" customHeight="1" spans="1:4">
      <c r="A29" s="97"/>
      <c r="B29" s="23"/>
      <c r="C29" s="97" t="s">
        <v>159</v>
      </c>
      <c r="D29" s="23"/>
    </row>
    <row r="30" ht="19.5" customHeight="1" spans="1:4">
      <c r="A30" s="183"/>
      <c r="B30" s="23"/>
      <c r="C30" s="97" t="s">
        <v>160</v>
      </c>
      <c r="D30" s="23"/>
    </row>
    <row r="31" ht="18" customHeight="1" spans="1:4">
      <c r="A31" s="183"/>
      <c r="B31" s="23"/>
      <c r="C31" s="97" t="s">
        <v>161</v>
      </c>
      <c r="D31" s="23"/>
    </row>
    <row r="32" ht="18" customHeight="1" spans="1:4">
      <c r="A32" s="183"/>
      <c r="B32" s="23"/>
      <c r="C32" s="184" t="s">
        <v>162</v>
      </c>
      <c r="D32" s="23"/>
    </row>
    <row r="33" ht="18" customHeight="1" spans="1:4">
      <c r="A33" s="183"/>
      <c r="B33" s="23"/>
      <c r="C33" s="184" t="s">
        <v>163</v>
      </c>
      <c r="D33" s="23"/>
    </row>
    <row r="34" ht="19.5" customHeight="1" spans="1:4">
      <c r="A34" s="183"/>
      <c r="B34" s="186"/>
      <c r="C34" s="97" t="s">
        <v>164</v>
      </c>
      <c r="D34" s="186"/>
    </row>
    <row r="35" ht="19.5" customHeight="1" spans="1:4">
      <c r="A35" s="183"/>
      <c r="B35" s="23"/>
      <c r="C35" s="97" t="s">
        <v>165</v>
      </c>
      <c r="D35" s="23"/>
    </row>
    <row r="36" ht="19.5" customHeight="1" spans="1:4">
      <c r="A36" s="187" t="s">
        <v>33</v>
      </c>
      <c r="B36" s="23">
        <v>4719500.41</v>
      </c>
      <c r="C36" s="187" t="s">
        <v>34</v>
      </c>
      <c r="D36" s="23">
        <v>4719500.41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G29"/>
  <sheetViews>
    <sheetView showZeros="0" workbookViewId="0">
      <selection activeCell="A1" sqref="A1"/>
    </sheetView>
  </sheetViews>
  <sheetFormatPr defaultColWidth="10.2777777777778" defaultRowHeight="15" customHeight="1" outlineLevelCol="6"/>
  <cols>
    <col min="1" max="1" width="26.3425925925926" customWidth="1"/>
    <col min="2" max="2" width="24.6296296296296" customWidth="1"/>
    <col min="3" max="7" width="19.2777777777778" customWidth="1"/>
  </cols>
  <sheetData>
    <row r="1" ht="18.75" customHeight="1" spans="1:7">
      <c r="A1" s="147"/>
      <c r="B1" s="147"/>
      <c r="C1" s="147"/>
      <c r="D1" s="147"/>
      <c r="E1" s="147"/>
      <c r="F1" s="147"/>
      <c r="G1" s="151" t="s">
        <v>166</v>
      </c>
    </row>
    <row r="2" ht="33" customHeight="1" spans="1:7">
      <c r="A2" s="173" t="str">
        <f>"2025"&amp;"年一般公共预算支出预算表（按功能科目分类）"</f>
        <v>2025年一般公共预算支出预算表（按功能科目分类）</v>
      </c>
      <c r="B2" s="173"/>
      <c r="C2" s="173"/>
      <c r="D2" s="173"/>
      <c r="E2" s="173"/>
      <c r="F2" s="173"/>
      <c r="G2" s="173"/>
    </row>
    <row r="3" ht="18.75" customHeight="1" spans="1:7">
      <c r="A3" s="174" t="str">
        <f>"单位名称："&amp;"梁河县红十字会"</f>
        <v>单位名称：梁河县红十字会</v>
      </c>
      <c r="B3" s="174"/>
      <c r="C3" s="147"/>
      <c r="D3" s="147"/>
      <c r="E3" s="147"/>
      <c r="F3" s="147"/>
      <c r="G3" s="151" t="s">
        <v>10</v>
      </c>
    </row>
    <row r="4" ht="18.75" customHeight="1" spans="1:7">
      <c r="A4" s="175" t="s">
        <v>167</v>
      </c>
      <c r="B4" s="175"/>
      <c r="C4" s="175" t="s">
        <v>39</v>
      </c>
      <c r="D4" s="175" t="s">
        <v>61</v>
      </c>
      <c r="E4" s="175"/>
      <c r="F4" s="175"/>
      <c r="G4" s="175" t="s">
        <v>62</v>
      </c>
    </row>
    <row r="5" ht="18.75" customHeight="1" spans="1:7">
      <c r="A5" s="175" t="s">
        <v>57</v>
      </c>
      <c r="B5" s="175" t="s">
        <v>58</v>
      </c>
      <c r="C5" s="175"/>
      <c r="D5" s="175" t="s">
        <v>42</v>
      </c>
      <c r="E5" s="175" t="s">
        <v>168</v>
      </c>
      <c r="F5" s="175" t="s">
        <v>169</v>
      </c>
      <c r="G5" s="175"/>
    </row>
    <row r="6" ht="18.75" customHeight="1" spans="1:7">
      <c r="A6" s="175" t="s">
        <v>68</v>
      </c>
      <c r="B6" s="175" t="s">
        <v>69</v>
      </c>
      <c r="C6" s="175" t="s">
        <v>70</v>
      </c>
      <c r="D6" s="175" t="s">
        <v>71</v>
      </c>
      <c r="E6" s="175" t="s">
        <v>72</v>
      </c>
      <c r="F6" s="175" t="s">
        <v>73</v>
      </c>
      <c r="G6" s="175" t="s">
        <v>74</v>
      </c>
    </row>
    <row r="7" ht="18.75" customHeight="1" spans="1:7">
      <c r="A7" s="176" t="s">
        <v>83</v>
      </c>
      <c r="B7" s="176" t="s">
        <v>84</v>
      </c>
      <c r="C7" s="177">
        <v>1750</v>
      </c>
      <c r="D7" s="177">
        <v>1750</v>
      </c>
      <c r="E7" s="177"/>
      <c r="F7" s="177">
        <v>1750</v>
      </c>
      <c r="G7" s="177"/>
    </row>
    <row r="8" ht="18.75" customHeight="1" outlineLevel="1" spans="1:7">
      <c r="A8" s="178" t="s">
        <v>85</v>
      </c>
      <c r="B8" s="178" t="s">
        <v>86</v>
      </c>
      <c r="C8" s="177">
        <v>1000</v>
      </c>
      <c r="D8" s="177">
        <v>1000</v>
      </c>
      <c r="E8" s="177"/>
      <c r="F8" s="177">
        <v>1000</v>
      </c>
      <c r="G8" s="177"/>
    </row>
    <row r="9" ht="18.75" customHeight="1" outlineLevel="2" spans="1:7">
      <c r="A9" s="179" t="s">
        <v>87</v>
      </c>
      <c r="B9" s="179" t="s">
        <v>88</v>
      </c>
      <c r="C9" s="177">
        <v>1000</v>
      </c>
      <c r="D9" s="177">
        <v>1000</v>
      </c>
      <c r="E9" s="177"/>
      <c r="F9" s="177">
        <v>1000</v>
      </c>
      <c r="G9" s="177"/>
    </row>
    <row r="10" ht="18.75" customHeight="1" outlineLevel="1" spans="1:7">
      <c r="A10" s="178" t="s">
        <v>89</v>
      </c>
      <c r="B10" s="178" t="s">
        <v>90</v>
      </c>
      <c r="C10" s="177">
        <v>750</v>
      </c>
      <c r="D10" s="177">
        <v>750</v>
      </c>
      <c r="E10" s="177"/>
      <c r="F10" s="177">
        <v>750</v>
      </c>
      <c r="G10" s="177"/>
    </row>
    <row r="11" ht="18.75" customHeight="1" outlineLevel="2" spans="1:7">
      <c r="A11" s="179" t="s">
        <v>91</v>
      </c>
      <c r="B11" s="179" t="s">
        <v>90</v>
      </c>
      <c r="C11" s="177">
        <v>750</v>
      </c>
      <c r="D11" s="177">
        <v>750</v>
      </c>
      <c r="E11" s="177"/>
      <c r="F11" s="177">
        <v>750</v>
      </c>
      <c r="G11" s="177"/>
    </row>
    <row r="12" ht="18.75" customHeight="1" spans="1:7">
      <c r="A12" s="176" t="s">
        <v>92</v>
      </c>
      <c r="B12" s="176" t="s">
        <v>93</v>
      </c>
      <c r="C12" s="177">
        <v>4617483.84</v>
      </c>
      <c r="D12" s="177">
        <v>724283.84</v>
      </c>
      <c r="E12" s="177">
        <v>652117.32</v>
      </c>
      <c r="F12" s="177">
        <v>72166.52</v>
      </c>
      <c r="G12" s="177">
        <v>3893200</v>
      </c>
    </row>
    <row r="13" ht="18.75" customHeight="1" outlineLevel="1" spans="1:7">
      <c r="A13" s="178" t="s">
        <v>94</v>
      </c>
      <c r="B13" s="178" t="s">
        <v>95</v>
      </c>
      <c r="C13" s="177">
        <v>79220.16</v>
      </c>
      <c r="D13" s="177">
        <v>79220.16</v>
      </c>
      <c r="E13" s="177">
        <v>78620.16</v>
      </c>
      <c r="F13" s="177">
        <v>600</v>
      </c>
      <c r="G13" s="177"/>
    </row>
    <row r="14" ht="18.75" customHeight="1" outlineLevel="2" spans="1:7">
      <c r="A14" s="179" t="s">
        <v>96</v>
      </c>
      <c r="B14" s="179" t="s">
        <v>97</v>
      </c>
      <c r="C14" s="177">
        <v>600</v>
      </c>
      <c r="D14" s="177">
        <v>600</v>
      </c>
      <c r="E14" s="177"/>
      <c r="F14" s="177">
        <v>600</v>
      </c>
      <c r="G14" s="177"/>
    </row>
    <row r="15" ht="18.75" customHeight="1" outlineLevel="2" spans="1:7">
      <c r="A15" s="179" t="s">
        <v>98</v>
      </c>
      <c r="B15" s="179" t="s">
        <v>99</v>
      </c>
      <c r="C15" s="177">
        <v>78620.16</v>
      </c>
      <c r="D15" s="177">
        <v>78620.16</v>
      </c>
      <c r="E15" s="177">
        <v>78620.16</v>
      </c>
      <c r="F15" s="177"/>
      <c r="G15" s="177"/>
    </row>
    <row r="16" ht="18.75" customHeight="1" outlineLevel="1" spans="1:7">
      <c r="A16" s="178" t="s">
        <v>100</v>
      </c>
      <c r="B16" s="178" t="s">
        <v>101</v>
      </c>
      <c r="C16" s="177">
        <v>4537694.52</v>
      </c>
      <c r="D16" s="177">
        <v>644494.52</v>
      </c>
      <c r="E16" s="177">
        <v>572928</v>
      </c>
      <c r="F16" s="177">
        <v>71566.52</v>
      </c>
      <c r="G16" s="177">
        <v>3893200</v>
      </c>
    </row>
    <row r="17" ht="18.75" customHeight="1" outlineLevel="2" spans="1:7">
      <c r="A17" s="179" t="s">
        <v>102</v>
      </c>
      <c r="B17" s="179" t="s">
        <v>103</v>
      </c>
      <c r="C17" s="177">
        <v>644494.52</v>
      </c>
      <c r="D17" s="177">
        <v>644494.52</v>
      </c>
      <c r="E17" s="177">
        <v>572928</v>
      </c>
      <c r="F17" s="177">
        <v>71566.52</v>
      </c>
      <c r="G17" s="177"/>
    </row>
    <row r="18" ht="18.75" customHeight="1" outlineLevel="2" spans="1:7">
      <c r="A18" s="179" t="s">
        <v>104</v>
      </c>
      <c r="B18" s="179" t="s">
        <v>105</v>
      </c>
      <c r="C18" s="177">
        <v>110000</v>
      </c>
      <c r="D18" s="177"/>
      <c r="E18" s="177"/>
      <c r="F18" s="177"/>
      <c r="G18" s="177">
        <v>110000</v>
      </c>
    </row>
    <row r="19" ht="18.75" customHeight="1" outlineLevel="2" spans="1:7">
      <c r="A19" s="179" t="s">
        <v>106</v>
      </c>
      <c r="B19" s="179" t="s">
        <v>107</v>
      </c>
      <c r="C19" s="177">
        <v>3783200</v>
      </c>
      <c r="D19" s="177"/>
      <c r="E19" s="177"/>
      <c r="F19" s="177"/>
      <c r="G19" s="177">
        <v>3783200</v>
      </c>
    </row>
    <row r="20" ht="18.75" customHeight="1" outlineLevel="1" spans="1:7">
      <c r="A20" s="178" t="s">
        <v>108</v>
      </c>
      <c r="B20" s="178" t="s">
        <v>109</v>
      </c>
      <c r="C20" s="177">
        <v>569.16</v>
      </c>
      <c r="D20" s="177">
        <v>569.16</v>
      </c>
      <c r="E20" s="177">
        <v>569.16</v>
      </c>
      <c r="F20" s="177"/>
      <c r="G20" s="177"/>
    </row>
    <row r="21" ht="18.75" customHeight="1" outlineLevel="2" spans="1:7">
      <c r="A21" s="179" t="s">
        <v>110</v>
      </c>
      <c r="B21" s="179" t="s">
        <v>109</v>
      </c>
      <c r="C21" s="177">
        <v>569.16</v>
      </c>
      <c r="D21" s="177">
        <v>569.16</v>
      </c>
      <c r="E21" s="177">
        <v>569.16</v>
      </c>
      <c r="F21" s="177"/>
      <c r="G21" s="177"/>
    </row>
    <row r="22" ht="18.75" customHeight="1" spans="1:7">
      <c r="A22" s="176" t="s">
        <v>111</v>
      </c>
      <c r="B22" s="176" t="s">
        <v>112</v>
      </c>
      <c r="C22" s="177">
        <v>41301.45</v>
      </c>
      <c r="D22" s="177">
        <v>41301.45</v>
      </c>
      <c r="E22" s="177">
        <v>41301.45</v>
      </c>
      <c r="F22" s="177"/>
      <c r="G22" s="177"/>
    </row>
    <row r="23" ht="18.75" customHeight="1" outlineLevel="1" spans="1:7">
      <c r="A23" s="178" t="s">
        <v>113</v>
      </c>
      <c r="B23" s="178" t="s">
        <v>114</v>
      </c>
      <c r="C23" s="177">
        <v>41301.45</v>
      </c>
      <c r="D23" s="177">
        <v>41301.45</v>
      </c>
      <c r="E23" s="177">
        <v>41301.45</v>
      </c>
      <c r="F23" s="177"/>
      <c r="G23" s="177"/>
    </row>
    <row r="24" ht="18.75" customHeight="1" outlineLevel="2" spans="1:7">
      <c r="A24" s="179" t="s">
        <v>115</v>
      </c>
      <c r="B24" s="179" t="s">
        <v>116</v>
      </c>
      <c r="C24" s="177">
        <v>36853.2</v>
      </c>
      <c r="D24" s="177">
        <v>36853.2</v>
      </c>
      <c r="E24" s="177">
        <v>36853.2</v>
      </c>
      <c r="F24" s="177"/>
      <c r="G24" s="177"/>
    </row>
    <row r="25" ht="18.75" customHeight="1" outlineLevel="2" spans="1:7">
      <c r="A25" s="179" t="s">
        <v>119</v>
      </c>
      <c r="B25" s="179" t="s">
        <v>120</v>
      </c>
      <c r="C25" s="177">
        <v>4448.25</v>
      </c>
      <c r="D25" s="177">
        <v>4448.25</v>
      </c>
      <c r="E25" s="177">
        <v>4448.25</v>
      </c>
      <c r="F25" s="177"/>
      <c r="G25" s="177"/>
    </row>
    <row r="26" ht="18.75" customHeight="1" spans="1:7">
      <c r="A26" s="176" t="s">
        <v>121</v>
      </c>
      <c r="B26" s="176" t="s">
        <v>122</v>
      </c>
      <c r="C26" s="177">
        <v>58965.12</v>
      </c>
      <c r="D26" s="177">
        <v>58965.12</v>
      </c>
      <c r="E26" s="177">
        <v>58965.12</v>
      </c>
      <c r="F26" s="177"/>
      <c r="G26" s="177"/>
    </row>
    <row r="27" ht="18.75" customHeight="1" outlineLevel="1" spans="1:7">
      <c r="A27" s="178" t="s">
        <v>123</v>
      </c>
      <c r="B27" s="178" t="s">
        <v>124</v>
      </c>
      <c r="C27" s="177">
        <v>58965.12</v>
      </c>
      <c r="D27" s="177">
        <v>58965.12</v>
      </c>
      <c r="E27" s="177">
        <v>58965.12</v>
      </c>
      <c r="F27" s="177"/>
      <c r="G27" s="177"/>
    </row>
    <row r="28" ht="18.75" customHeight="1" outlineLevel="2" spans="1:7">
      <c r="A28" s="179" t="s">
        <v>125</v>
      </c>
      <c r="B28" s="179" t="s">
        <v>126</v>
      </c>
      <c r="C28" s="177">
        <v>58965.12</v>
      </c>
      <c r="D28" s="177">
        <v>58965.12</v>
      </c>
      <c r="E28" s="177">
        <v>58965.12</v>
      </c>
      <c r="F28" s="177"/>
      <c r="G28" s="177"/>
    </row>
    <row r="29" ht="18.75" customHeight="1" spans="1:7">
      <c r="A29" s="175" t="s">
        <v>39</v>
      </c>
      <c r="B29" s="175"/>
      <c r="C29" s="177">
        <v>4719500.41</v>
      </c>
      <c r="D29" s="177">
        <v>826300.41</v>
      </c>
      <c r="E29" s="177">
        <v>752383.89</v>
      </c>
      <c r="F29" s="177">
        <v>73916.52</v>
      </c>
      <c r="G29" s="177">
        <v>3893200</v>
      </c>
    </row>
  </sheetData>
  <mergeCells count="7">
    <mergeCell ref="A2:G2"/>
    <mergeCell ref="A3:C3"/>
    <mergeCell ref="A4:B4"/>
    <mergeCell ref="D4:F4"/>
    <mergeCell ref="A29:B29"/>
    <mergeCell ref="C4:C5"/>
    <mergeCell ref="G4:G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F7"/>
  <sheetViews>
    <sheetView showZeros="0" topLeftCell="A7" workbookViewId="0">
      <selection activeCell="A13" sqref="A13"/>
    </sheetView>
  </sheetViews>
  <sheetFormatPr defaultColWidth="9.13888888888889" defaultRowHeight="14.25" customHeight="1" outlineLevelRow="6" outlineLevelCol="5"/>
  <cols>
    <col min="1" max="1" width="28.2037037037037" customWidth="1"/>
    <col min="2" max="2" width="18.3425925925926" customWidth="1"/>
    <col min="3" max="3" width="17.2777777777778" customWidth="1"/>
    <col min="4" max="4" width="21.6296296296296" customWidth="1"/>
    <col min="5" max="5" width="19.7777777777778" customWidth="1"/>
    <col min="6" max="6" width="18.712962962963" customWidth="1"/>
  </cols>
  <sheetData>
    <row r="1" customHeight="1" spans="1:6">
      <c r="A1" s="164"/>
      <c r="B1" s="164"/>
      <c r="C1" s="165"/>
      <c r="D1" s="1"/>
      <c r="E1" s="1"/>
      <c r="F1" s="166" t="s">
        <v>170</v>
      </c>
    </row>
    <row r="2" ht="33.75" customHeight="1" spans="1:6">
      <c r="A2" s="167" t="str">
        <f>"2025"&amp;"年一般公共预算“三公”经费支出预算表"</f>
        <v>2025年一般公共预算“三公”经费支出预算表</v>
      </c>
      <c r="B2" s="167"/>
      <c r="C2" s="167"/>
      <c r="D2" s="167"/>
      <c r="E2" s="167"/>
      <c r="F2" s="167"/>
    </row>
    <row r="3" ht="21.75" customHeight="1" spans="1:6">
      <c r="A3" s="168" t="str">
        <f>"单位名称："&amp;"梁河县红十字会"</f>
        <v>单位名称：梁河县红十字会</v>
      </c>
      <c r="B3" s="164"/>
      <c r="C3" s="165"/>
      <c r="D3" s="3"/>
      <c r="E3" s="1"/>
      <c r="F3" s="166" t="s">
        <v>36</v>
      </c>
    </row>
    <row r="4" ht="19.5" customHeight="1" spans="1:6">
      <c r="A4" s="11" t="s">
        <v>171</v>
      </c>
      <c r="B4" s="74" t="s">
        <v>172</v>
      </c>
      <c r="C4" s="12" t="s">
        <v>173</v>
      </c>
      <c r="D4" s="13"/>
      <c r="E4" s="14"/>
      <c r="F4" s="74" t="s">
        <v>174</v>
      </c>
    </row>
    <row r="5" ht="19.5" customHeight="1" spans="1:6">
      <c r="A5" s="18"/>
      <c r="B5" s="78"/>
      <c r="C5" s="35" t="s">
        <v>42</v>
      </c>
      <c r="D5" s="35" t="s">
        <v>175</v>
      </c>
      <c r="E5" s="35" t="s">
        <v>176</v>
      </c>
      <c r="F5" s="78"/>
    </row>
    <row r="6" ht="18.75" customHeight="1" spans="1:6">
      <c r="A6" s="169">
        <v>1</v>
      </c>
      <c r="B6" s="169">
        <v>2</v>
      </c>
      <c r="C6" s="170">
        <v>3</v>
      </c>
      <c r="D6" s="169">
        <v>4</v>
      </c>
      <c r="E6" s="169">
        <v>5</v>
      </c>
      <c r="F6" s="169">
        <v>6</v>
      </c>
    </row>
    <row r="7" ht="24.75" customHeight="1" spans="1:6">
      <c r="A7" s="171">
        <v>9980</v>
      </c>
      <c r="B7" s="171"/>
      <c r="C7" s="172">
        <v>8980</v>
      </c>
      <c r="D7" s="171"/>
      <c r="E7" s="171">
        <v>8980</v>
      </c>
      <c r="F7" s="171">
        <v>1000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W34"/>
  <sheetViews>
    <sheetView showZeros="0" workbookViewId="0">
      <selection activeCell="A1" sqref="A1"/>
    </sheetView>
  </sheetViews>
  <sheetFormatPr defaultColWidth="10.2777777777778" defaultRowHeight="15" customHeight="1"/>
  <cols>
    <col min="1" max="2" width="12.4259259259259" customWidth="1"/>
    <col min="3" max="3" width="10.8518518518519" customWidth="1"/>
    <col min="4" max="4" width="6" customWidth="1"/>
    <col min="5" max="5" width="10.5740740740741" customWidth="1"/>
    <col min="6" max="6" width="5.57407407407407" customWidth="1"/>
    <col min="7" max="7" width="8.71296296296296" customWidth="1"/>
    <col min="8" max="8" width="12.9166666666667" customWidth="1"/>
    <col min="9" max="9" width="12.2777777777778" customWidth="1"/>
    <col min="10" max="11" width="6" customWidth="1"/>
    <col min="12" max="12" width="12.2777777777778" customWidth="1"/>
    <col min="13" max="13" width="3.71296296296296" customWidth="1"/>
    <col min="14" max="14" width="5.0462962962963" customWidth="1"/>
    <col min="15" max="15" width="5.77777777777778" customWidth="1"/>
    <col min="16" max="16" width="6.57407407407407" customWidth="1"/>
    <col min="17" max="17" width="4.77777777777778" customWidth="1"/>
    <col min="18" max="18" width="4.27777777777778" customWidth="1"/>
    <col min="19" max="23" width="4.71296296296296" customWidth="1"/>
  </cols>
  <sheetData>
    <row r="1" ht="18.75" customHeight="1" spans="1:23">
      <c r="A1" s="159"/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63" t="s">
        <v>177</v>
      </c>
      <c r="U1" s="163"/>
      <c r="V1" s="163"/>
      <c r="W1" s="163"/>
    </row>
    <row r="2" ht="45.75" customHeight="1" spans="1:23">
      <c r="A2" s="160" t="s">
        <v>178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</row>
    <row r="3" ht="18.75" customHeight="1" spans="1:23">
      <c r="A3" s="159" t="str">
        <f>"单位名称："&amp;"梁河县红十字会"</f>
        <v>单位名称：梁河县红十字会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63" t="s">
        <v>36</v>
      </c>
      <c r="U3" s="163"/>
      <c r="V3" s="163"/>
      <c r="W3" s="163"/>
    </row>
    <row r="4" ht="18.75" customHeight="1" spans="1:23">
      <c r="A4" s="161" t="s">
        <v>179</v>
      </c>
      <c r="B4" s="161" t="s">
        <v>180</v>
      </c>
      <c r="C4" s="161" t="s">
        <v>181</v>
      </c>
      <c r="D4" s="161" t="s">
        <v>182</v>
      </c>
      <c r="E4" s="161" t="s">
        <v>183</v>
      </c>
      <c r="F4" s="161" t="s">
        <v>184</v>
      </c>
      <c r="G4" s="161" t="s">
        <v>185</v>
      </c>
      <c r="H4" s="161" t="s">
        <v>186</v>
      </c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</row>
    <row r="5" ht="28.3" customHeight="1" spans="1:23">
      <c r="A5" s="161"/>
      <c r="B5" s="161"/>
      <c r="C5" s="161"/>
      <c r="D5" s="161"/>
      <c r="E5" s="161"/>
      <c r="F5" s="161"/>
      <c r="G5" s="161"/>
      <c r="H5" s="161" t="s">
        <v>187</v>
      </c>
      <c r="I5" s="161" t="s">
        <v>43</v>
      </c>
      <c r="J5" s="161" t="s">
        <v>188</v>
      </c>
      <c r="K5" s="161" t="s">
        <v>189</v>
      </c>
      <c r="L5" s="161" t="s">
        <v>190</v>
      </c>
      <c r="M5" s="161" t="s">
        <v>191</v>
      </c>
      <c r="N5" s="161" t="s">
        <v>192</v>
      </c>
      <c r="O5" s="161" t="s">
        <v>44</v>
      </c>
      <c r="P5" s="161" t="s">
        <v>45</v>
      </c>
      <c r="Q5" s="161" t="s">
        <v>46</v>
      </c>
      <c r="R5" s="161" t="s">
        <v>60</v>
      </c>
      <c r="S5" s="161"/>
      <c r="T5" s="161"/>
      <c r="U5" s="161"/>
      <c r="V5" s="161"/>
      <c r="W5" s="161"/>
    </row>
    <row r="6" ht="24" customHeight="1" spans="1:23">
      <c r="A6" s="161"/>
      <c r="B6" s="161"/>
      <c r="C6" s="161"/>
      <c r="D6" s="161"/>
      <c r="E6" s="161"/>
      <c r="F6" s="161"/>
      <c r="G6" s="161"/>
      <c r="H6" s="161"/>
      <c r="I6" s="161" t="s">
        <v>193</v>
      </c>
      <c r="J6" s="161" t="s">
        <v>188</v>
      </c>
      <c r="K6" s="161" t="s">
        <v>189</v>
      </c>
      <c r="L6" s="161" t="s">
        <v>190</v>
      </c>
      <c r="M6" s="161" t="s">
        <v>191</v>
      </c>
      <c r="N6" s="161" t="s">
        <v>43</v>
      </c>
      <c r="O6" s="161" t="s">
        <v>44</v>
      </c>
      <c r="P6" s="161" t="s">
        <v>45</v>
      </c>
      <c r="Q6" s="161"/>
      <c r="R6" s="161" t="s">
        <v>42</v>
      </c>
      <c r="S6" s="161" t="s">
        <v>49</v>
      </c>
      <c r="T6" s="161" t="s">
        <v>50</v>
      </c>
      <c r="U6" s="161" t="s">
        <v>51</v>
      </c>
      <c r="V6" s="161" t="s">
        <v>52</v>
      </c>
      <c r="W6" s="161" t="s">
        <v>53</v>
      </c>
    </row>
    <row r="7" ht="32.05" customHeight="1" spans="1:23">
      <c r="A7" s="161"/>
      <c r="B7" s="161"/>
      <c r="C7" s="161"/>
      <c r="D7" s="161"/>
      <c r="E7" s="161"/>
      <c r="F7" s="161"/>
      <c r="G7" s="161"/>
      <c r="H7" s="161"/>
      <c r="I7" s="161" t="s">
        <v>42</v>
      </c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  <c r="V7" s="161"/>
      <c r="W7" s="161"/>
    </row>
    <row r="8" ht="18.75" customHeight="1" spans="1:23">
      <c r="A8" s="161" t="s">
        <v>68</v>
      </c>
      <c r="B8" s="161" t="s">
        <v>69</v>
      </c>
      <c r="C8" s="161" t="s">
        <v>70</v>
      </c>
      <c r="D8" s="161" t="s">
        <v>71</v>
      </c>
      <c r="E8" s="161" t="s">
        <v>72</v>
      </c>
      <c r="F8" s="161" t="s">
        <v>73</v>
      </c>
      <c r="G8" s="161" t="s">
        <v>74</v>
      </c>
      <c r="H8" s="161" t="s">
        <v>75</v>
      </c>
      <c r="I8" s="161" t="s">
        <v>76</v>
      </c>
      <c r="J8" s="161" t="s">
        <v>77</v>
      </c>
      <c r="K8" s="161" t="s">
        <v>78</v>
      </c>
      <c r="L8" s="161" t="s">
        <v>79</v>
      </c>
      <c r="M8" s="161" t="s">
        <v>80</v>
      </c>
      <c r="N8" s="161" t="s">
        <v>81</v>
      </c>
      <c r="O8" s="161" t="s">
        <v>82</v>
      </c>
      <c r="P8" s="161" t="s">
        <v>194</v>
      </c>
      <c r="Q8" s="161" t="s">
        <v>195</v>
      </c>
      <c r="R8" s="161" t="s">
        <v>196</v>
      </c>
      <c r="S8" s="161" t="s">
        <v>197</v>
      </c>
      <c r="T8" s="161" t="s">
        <v>198</v>
      </c>
      <c r="U8" s="161" t="s">
        <v>199</v>
      </c>
      <c r="V8" s="161" t="s">
        <v>200</v>
      </c>
      <c r="W8" s="161" t="s">
        <v>201</v>
      </c>
    </row>
    <row r="9" ht="53.25" customHeight="1" spans="1:23">
      <c r="A9" s="156" t="s">
        <v>55</v>
      </c>
      <c r="B9" s="156"/>
      <c r="C9" s="156"/>
      <c r="D9" s="156"/>
      <c r="E9" s="156"/>
      <c r="F9" s="156"/>
      <c r="G9" s="156"/>
      <c r="H9" s="158">
        <v>826300.41</v>
      </c>
      <c r="I9" s="158">
        <v>826300.41</v>
      </c>
      <c r="J9" s="158"/>
      <c r="K9" s="158"/>
      <c r="L9" s="158">
        <v>826300.41</v>
      </c>
      <c r="M9" s="158"/>
      <c r="N9" s="158"/>
      <c r="O9" s="158"/>
      <c r="P9" s="158"/>
      <c r="Q9" s="158"/>
      <c r="R9" s="158"/>
      <c r="S9" s="158"/>
      <c r="T9" s="158"/>
      <c r="U9" s="158"/>
      <c r="V9" s="158"/>
      <c r="W9" s="158"/>
    </row>
    <row r="10" ht="53.25" customHeight="1" outlineLevel="1" spans="1:23">
      <c r="A10" s="156" t="s">
        <v>55</v>
      </c>
      <c r="B10" s="156" t="s">
        <v>202</v>
      </c>
      <c r="C10" s="156" t="s">
        <v>203</v>
      </c>
      <c r="D10" s="156" t="s">
        <v>102</v>
      </c>
      <c r="E10" s="156" t="s">
        <v>103</v>
      </c>
      <c r="F10" s="156" t="s">
        <v>204</v>
      </c>
      <c r="G10" s="156" t="s">
        <v>205</v>
      </c>
      <c r="H10" s="158">
        <v>209076</v>
      </c>
      <c r="I10" s="158">
        <v>209076</v>
      </c>
      <c r="J10" s="158"/>
      <c r="K10" s="158"/>
      <c r="L10" s="158">
        <v>209076</v>
      </c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</row>
    <row r="11" ht="53.25" customHeight="1" outlineLevel="1" spans="1:23">
      <c r="A11" s="156" t="s">
        <v>55</v>
      </c>
      <c r="B11" s="156" t="s">
        <v>202</v>
      </c>
      <c r="C11" s="156" t="s">
        <v>203</v>
      </c>
      <c r="D11" s="156" t="s">
        <v>102</v>
      </c>
      <c r="E11" s="156" t="s">
        <v>103</v>
      </c>
      <c r="F11" s="156" t="s">
        <v>206</v>
      </c>
      <c r="G11" s="156" t="s">
        <v>207</v>
      </c>
      <c r="H11" s="158">
        <v>253080</v>
      </c>
      <c r="I11" s="158">
        <v>253080</v>
      </c>
      <c r="J11" s="158"/>
      <c r="K11" s="158"/>
      <c r="L11" s="158">
        <v>253080</v>
      </c>
      <c r="M11" s="156"/>
      <c r="N11" s="158"/>
      <c r="O11" s="158"/>
      <c r="P11" s="158"/>
      <c r="Q11" s="158"/>
      <c r="R11" s="158"/>
      <c r="S11" s="158"/>
      <c r="T11" s="158"/>
      <c r="U11" s="158"/>
      <c r="V11" s="158"/>
      <c r="W11" s="158"/>
    </row>
    <row r="12" ht="53.25" customHeight="1" outlineLevel="1" spans="1:23">
      <c r="A12" s="156" t="s">
        <v>55</v>
      </c>
      <c r="B12" s="156" t="s">
        <v>202</v>
      </c>
      <c r="C12" s="156" t="s">
        <v>203</v>
      </c>
      <c r="D12" s="156" t="s">
        <v>102</v>
      </c>
      <c r="E12" s="156" t="s">
        <v>103</v>
      </c>
      <c r="F12" s="156" t="s">
        <v>208</v>
      </c>
      <c r="G12" s="156" t="s">
        <v>209</v>
      </c>
      <c r="H12" s="158">
        <v>17423</v>
      </c>
      <c r="I12" s="158">
        <v>17423</v>
      </c>
      <c r="J12" s="158"/>
      <c r="K12" s="158"/>
      <c r="L12" s="158">
        <v>17423</v>
      </c>
      <c r="M12" s="156"/>
      <c r="N12" s="158"/>
      <c r="O12" s="158"/>
      <c r="P12" s="158"/>
      <c r="Q12" s="158"/>
      <c r="R12" s="158"/>
      <c r="S12" s="158"/>
      <c r="T12" s="158"/>
      <c r="U12" s="158"/>
      <c r="V12" s="158"/>
      <c r="W12" s="158"/>
    </row>
    <row r="13" ht="53.25" customHeight="1" outlineLevel="1" spans="1:23">
      <c r="A13" s="156" t="s">
        <v>55</v>
      </c>
      <c r="B13" s="156" t="s">
        <v>210</v>
      </c>
      <c r="C13" s="156" t="s">
        <v>211</v>
      </c>
      <c r="D13" s="156" t="s">
        <v>102</v>
      </c>
      <c r="E13" s="156" t="s">
        <v>103</v>
      </c>
      <c r="F13" s="156" t="s">
        <v>208</v>
      </c>
      <c r="G13" s="156" t="s">
        <v>209</v>
      </c>
      <c r="H13" s="158">
        <v>86520</v>
      </c>
      <c r="I13" s="158">
        <v>86520</v>
      </c>
      <c r="J13" s="158"/>
      <c r="K13" s="158"/>
      <c r="L13" s="158">
        <v>86520</v>
      </c>
      <c r="M13" s="156"/>
      <c r="N13" s="158"/>
      <c r="O13" s="158"/>
      <c r="P13" s="158"/>
      <c r="Q13" s="158"/>
      <c r="R13" s="158"/>
      <c r="S13" s="158"/>
      <c r="T13" s="158"/>
      <c r="U13" s="158"/>
      <c r="V13" s="158"/>
      <c r="W13" s="158"/>
    </row>
    <row r="14" ht="53.25" customHeight="1" outlineLevel="1" spans="1:23">
      <c r="A14" s="156" t="s">
        <v>55</v>
      </c>
      <c r="B14" s="156" t="s">
        <v>212</v>
      </c>
      <c r="C14" s="156" t="s">
        <v>213</v>
      </c>
      <c r="D14" s="156" t="s">
        <v>98</v>
      </c>
      <c r="E14" s="156" t="s">
        <v>99</v>
      </c>
      <c r="F14" s="156" t="s">
        <v>214</v>
      </c>
      <c r="G14" s="156" t="s">
        <v>213</v>
      </c>
      <c r="H14" s="158">
        <v>78620.16</v>
      </c>
      <c r="I14" s="158">
        <v>78620.16</v>
      </c>
      <c r="J14" s="158"/>
      <c r="K14" s="158"/>
      <c r="L14" s="158">
        <v>78620.16</v>
      </c>
      <c r="M14" s="156"/>
      <c r="N14" s="158"/>
      <c r="O14" s="158"/>
      <c r="P14" s="158"/>
      <c r="Q14" s="158"/>
      <c r="R14" s="158"/>
      <c r="S14" s="158"/>
      <c r="T14" s="158"/>
      <c r="U14" s="158"/>
      <c r="V14" s="158"/>
      <c r="W14" s="158"/>
    </row>
    <row r="15" ht="53.25" customHeight="1" outlineLevel="1" spans="1:23">
      <c r="A15" s="156" t="s">
        <v>55</v>
      </c>
      <c r="B15" s="156" t="s">
        <v>215</v>
      </c>
      <c r="C15" s="156" t="s">
        <v>216</v>
      </c>
      <c r="D15" s="156" t="s">
        <v>115</v>
      </c>
      <c r="E15" s="156" t="s">
        <v>116</v>
      </c>
      <c r="F15" s="156" t="s">
        <v>217</v>
      </c>
      <c r="G15" s="156" t="s">
        <v>216</v>
      </c>
      <c r="H15" s="158">
        <v>36853.2</v>
      </c>
      <c r="I15" s="158">
        <v>36853.2</v>
      </c>
      <c r="J15" s="158"/>
      <c r="K15" s="158"/>
      <c r="L15" s="158">
        <v>36853.2</v>
      </c>
      <c r="M15" s="156"/>
      <c r="N15" s="158"/>
      <c r="O15" s="158"/>
      <c r="P15" s="158"/>
      <c r="Q15" s="158"/>
      <c r="R15" s="158"/>
      <c r="S15" s="158"/>
      <c r="T15" s="158"/>
      <c r="U15" s="158"/>
      <c r="V15" s="158"/>
      <c r="W15" s="158"/>
    </row>
    <row r="16" ht="53.25" customHeight="1" outlineLevel="1" spans="1:23">
      <c r="A16" s="156" t="s">
        <v>55</v>
      </c>
      <c r="B16" s="156" t="s">
        <v>215</v>
      </c>
      <c r="C16" s="156" t="s">
        <v>216</v>
      </c>
      <c r="D16" s="156" t="s">
        <v>117</v>
      </c>
      <c r="E16" s="156" t="s">
        <v>118</v>
      </c>
      <c r="F16" s="156" t="s">
        <v>217</v>
      </c>
      <c r="G16" s="156" t="s">
        <v>216</v>
      </c>
      <c r="H16" s="158"/>
      <c r="I16" s="158"/>
      <c r="J16" s="158"/>
      <c r="K16" s="158"/>
      <c r="L16" s="158"/>
      <c r="M16" s="156"/>
      <c r="N16" s="158"/>
      <c r="O16" s="158"/>
      <c r="P16" s="158"/>
      <c r="Q16" s="158"/>
      <c r="R16" s="158"/>
      <c r="S16" s="158"/>
      <c r="T16" s="158"/>
      <c r="U16" s="158"/>
      <c r="V16" s="158"/>
      <c r="W16" s="158"/>
    </row>
    <row r="17" ht="53.25" customHeight="1" outlineLevel="1" spans="1:23">
      <c r="A17" s="156" t="s">
        <v>55</v>
      </c>
      <c r="B17" s="156" t="s">
        <v>218</v>
      </c>
      <c r="C17" s="156" t="s">
        <v>219</v>
      </c>
      <c r="D17" s="156" t="s">
        <v>119</v>
      </c>
      <c r="E17" s="156" t="s">
        <v>120</v>
      </c>
      <c r="F17" s="156" t="s">
        <v>220</v>
      </c>
      <c r="G17" s="156" t="s">
        <v>221</v>
      </c>
      <c r="H17" s="158">
        <v>1500</v>
      </c>
      <c r="I17" s="158">
        <v>1500</v>
      </c>
      <c r="J17" s="158"/>
      <c r="K17" s="158"/>
      <c r="L17" s="158">
        <v>1500</v>
      </c>
      <c r="M17" s="156"/>
      <c r="N17" s="158"/>
      <c r="O17" s="158"/>
      <c r="P17" s="158"/>
      <c r="Q17" s="158"/>
      <c r="R17" s="158"/>
      <c r="S17" s="158"/>
      <c r="T17" s="158"/>
      <c r="U17" s="158"/>
      <c r="V17" s="158"/>
      <c r="W17" s="158"/>
    </row>
    <row r="18" ht="53.25" customHeight="1" outlineLevel="1" spans="1:23">
      <c r="A18" s="156" t="s">
        <v>55</v>
      </c>
      <c r="B18" s="156" t="s">
        <v>222</v>
      </c>
      <c r="C18" s="156" t="s">
        <v>223</v>
      </c>
      <c r="D18" s="156" t="s">
        <v>102</v>
      </c>
      <c r="E18" s="156" t="s">
        <v>103</v>
      </c>
      <c r="F18" s="156" t="s">
        <v>220</v>
      </c>
      <c r="G18" s="156" t="s">
        <v>221</v>
      </c>
      <c r="H18" s="158">
        <v>6829</v>
      </c>
      <c r="I18" s="158">
        <v>6829</v>
      </c>
      <c r="J18" s="158"/>
      <c r="K18" s="158"/>
      <c r="L18" s="158">
        <v>6829</v>
      </c>
      <c r="M18" s="156"/>
      <c r="N18" s="158"/>
      <c r="O18" s="158"/>
      <c r="P18" s="158"/>
      <c r="Q18" s="158"/>
      <c r="R18" s="158"/>
      <c r="S18" s="158"/>
      <c r="T18" s="158"/>
      <c r="U18" s="158"/>
      <c r="V18" s="158"/>
      <c r="W18" s="158"/>
    </row>
    <row r="19" ht="53.25" customHeight="1" outlineLevel="1" spans="1:23">
      <c r="A19" s="156" t="s">
        <v>55</v>
      </c>
      <c r="B19" s="156" t="s">
        <v>224</v>
      </c>
      <c r="C19" s="156" t="s">
        <v>225</v>
      </c>
      <c r="D19" s="156" t="s">
        <v>119</v>
      </c>
      <c r="E19" s="156" t="s">
        <v>120</v>
      </c>
      <c r="F19" s="156" t="s">
        <v>220</v>
      </c>
      <c r="G19" s="156" t="s">
        <v>221</v>
      </c>
      <c r="H19" s="158">
        <v>982.75</v>
      </c>
      <c r="I19" s="158">
        <v>982.75</v>
      </c>
      <c r="J19" s="158"/>
      <c r="K19" s="158"/>
      <c r="L19" s="158">
        <v>982.75</v>
      </c>
      <c r="M19" s="156"/>
      <c r="N19" s="158"/>
      <c r="O19" s="158"/>
      <c r="P19" s="158"/>
      <c r="Q19" s="158"/>
      <c r="R19" s="158"/>
      <c r="S19" s="158"/>
      <c r="T19" s="158"/>
      <c r="U19" s="158"/>
      <c r="V19" s="158"/>
      <c r="W19" s="158"/>
    </row>
    <row r="20" ht="53.25" customHeight="1" outlineLevel="1" spans="1:23">
      <c r="A20" s="156" t="s">
        <v>55</v>
      </c>
      <c r="B20" s="156" t="s">
        <v>226</v>
      </c>
      <c r="C20" s="156" t="s">
        <v>227</v>
      </c>
      <c r="D20" s="156" t="s">
        <v>119</v>
      </c>
      <c r="E20" s="156" t="s">
        <v>120</v>
      </c>
      <c r="F20" s="156" t="s">
        <v>220</v>
      </c>
      <c r="G20" s="156" t="s">
        <v>221</v>
      </c>
      <c r="H20" s="158">
        <v>1965.5</v>
      </c>
      <c r="I20" s="158">
        <v>1965.5</v>
      </c>
      <c r="J20" s="158"/>
      <c r="K20" s="158"/>
      <c r="L20" s="158">
        <v>1965.5</v>
      </c>
      <c r="M20" s="156"/>
      <c r="N20" s="158"/>
      <c r="O20" s="158"/>
      <c r="P20" s="158"/>
      <c r="Q20" s="158"/>
      <c r="R20" s="158"/>
      <c r="S20" s="158"/>
      <c r="T20" s="158"/>
      <c r="U20" s="158"/>
      <c r="V20" s="158"/>
      <c r="W20" s="158"/>
    </row>
    <row r="21" ht="53.25" customHeight="1" outlineLevel="1" spans="1:23">
      <c r="A21" s="156" t="s">
        <v>55</v>
      </c>
      <c r="B21" s="156" t="s">
        <v>228</v>
      </c>
      <c r="C21" s="156" t="s">
        <v>229</v>
      </c>
      <c r="D21" s="156" t="s">
        <v>110</v>
      </c>
      <c r="E21" s="156" t="s">
        <v>109</v>
      </c>
      <c r="F21" s="156" t="s">
        <v>220</v>
      </c>
      <c r="G21" s="156" t="s">
        <v>221</v>
      </c>
      <c r="H21" s="158">
        <v>569.16</v>
      </c>
      <c r="I21" s="158">
        <v>569.16</v>
      </c>
      <c r="J21" s="158"/>
      <c r="K21" s="158"/>
      <c r="L21" s="158">
        <v>569.16</v>
      </c>
      <c r="M21" s="156"/>
      <c r="N21" s="158"/>
      <c r="O21" s="158"/>
      <c r="P21" s="158"/>
      <c r="Q21" s="158"/>
      <c r="R21" s="158"/>
      <c r="S21" s="158"/>
      <c r="T21" s="158"/>
      <c r="U21" s="158"/>
      <c r="V21" s="158"/>
      <c r="W21" s="158"/>
    </row>
    <row r="22" ht="53.25" customHeight="1" outlineLevel="1" spans="1:23">
      <c r="A22" s="156" t="s">
        <v>55</v>
      </c>
      <c r="B22" s="156" t="s">
        <v>230</v>
      </c>
      <c r="C22" s="156" t="s">
        <v>126</v>
      </c>
      <c r="D22" s="156" t="s">
        <v>125</v>
      </c>
      <c r="E22" s="156" t="s">
        <v>126</v>
      </c>
      <c r="F22" s="156" t="s">
        <v>231</v>
      </c>
      <c r="G22" s="156" t="s">
        <v>126</v>
      </c>
      <c r="H22" s="158">
        <v>58965.12</v>
      </c>
      <c r="I22" s="158">
        <v>58965.12</v>
      </c>
      <c r="J22" s="158"/>
      <c r="K22" s="158"/>
      <c r="L22" s="158">
        <v>58965.12</v>
      </c>
      <c r="M22" s="156"/>
      <c r="N22" s="158"/>
      <c r="O22" s="158"/>
      <c r="P22" s="158"/>
      <c r="Q22" s="158"/>
      <c r="R22" s="158"/>
      <c r="S22" s="158"/>
      <c r="T22" s="158"/>
      <c r="U22" s="158"/>
      <c r="V22" s="158"/>
      <c r="W22" s="158"/>
    </row>
    <row r="23" ht="53.25" customHeight="1" outlineLevel="1" spans="1:23">
      <c r="A23" s="156" t="s">
        <v>55</v>
      </c>
      <c r="B23" s="156" t="s">
        <v>232</v>
      </c>
      <c r="C23" s="156" t="s">
        <v>233</v>
      </c>
      <c r="D23" s="156" t="s">
        <v>91</v>
      </c>
      <c r="E23" s="156" t="s">
        <v>90</v>
      </c>
      <c r="F23" s="156" t="s">
        <v>234</v>
      </c>
      <c r="G23" s="156" t="s">
        <v>235</v>
      </c>
      <c r="H23" s="158">
        <v>750</v>
      </c>
      <c r="I23" s="158">
        <v>750</v>
      </c>
      <c r="J23" s="158"/>
      <c r="K23" s="158"/>
      <c r="L23" s="158">
        <v>750</v>
      </c>
      <c r="M23" s="156"/>
      <c r="N23" s="158"/>
      <c r="O23" s="158"/>
      <c r="P23" s="158"/>
      <c r="Q23" s="158"/>
      <c r="R23" s="158"/>
      <c r="S23" s="158"/>
      <c r="T23" s="158"/>
      <c r="U23" s="158"/>
      <c r="V23" s="158"/>
      <c r="W23" s="158"/>
    </row>
    <row r="24" ht="53.25" customHeight="1" outlineLevel="1" spans="1:23">
      <c r="A24" s="156" t="s">
        <v>55</v>
      </c>
      <c r="B24" s="156" t="s">
        <v>236</v>
      </c>
      <c r="C24" s="156" t="s">
        <v>237</v>
      </c>
      <c r="D24" s="156" t="s">
        <v>102</v>
      </c>
      <c r="E24" s="156" t="s">
        <v>103</v>
      </c>
      <c r="F24" s="156" t="s">
        <v>238</v>
      </c>
      <c r="G24" s="156" t="s">
        <v>239</v>
      </c>
      <c r="H24" s="158">
        <v>3689</v>
      </c>
      <c r="I24" s="158">
        <v>3689</v>
      </c>
      <c r="J24" s="158"/>
      <c r="K24" s="158"/>
      <c r="L24" s="158">
        <v>3689</v>
      </c>
      <c r="M24" s="156"/>
      <c r="N24" s="158"/>
      <c r="O24" s="158"/>
      <c r="P24" s="158"/>
      <c r="Q24" s="158"/>
      <c r="R24" s="158"/>
      <c r="S24" s="158"/>
      <c r="T24" s="158"/>
      <c r="U24" s="158"/>
      <c r="V24" s="158"/>
      <c r="W24" s="158"/>
    </row>
    <row r="25" ht="53.25" customHeight="1" outlineLevel="1" spans="1:23">
      <c r="A25" s="156" t="s">
        <v>55</v>
      </c>
      <c r="B25" s="156" t="s">
        <v>240</v>
      </c>
      <c r="C25" s="156" t="s">
        <v>241</v>
      </c>
      <c r="D25" s="156" t="s">
        <v>102</v>
      </c>
      <c r="E25" s="156" t="s">
        <v>103</v>
      </c>
      <c r="F25" s="156" t="s">
        <v>242</v>
      </c>
      <c r="G25" s="156" t="s">
        <v>243</v>
      </c>
      <c r="H25" s="158">
        <v>4575</v>
      </c>
      <c r="I25" s="158">
        <v>4575</v>
      </c>
      <c r="J25" s="158"/>
      <c r="K25" s="158"/>
      <c r="L25" s="158">
        <v>4575</v>
      </c>
      <c r="M25" s="156"/>
      <c r="N25" s="158"/>
      <c r="O25" s="158"/>
      <c r="P25" s="158"/>
      <c r="Q25" s="158"/>
      <c r="R25" s="158"/>
      <c r="S25" s="158"/>
      <c r="T25" s="158"/>
      <c r="U25" s="158"/>
      <c r="V25" s="158"/>
      <c r="W25" s="158"/>
    </row>
    <row r="26" ht="53.25" customHeight="1" outlineLevel="1" spans="1:23">
      <c r="A26" s="156" t="s">
        <v>55</v>
      </c>
      <c r="B26" s="156" t="s">
        <v>240</v>
      </c>
      <c r="C26" s="156" t="s">
        <v>241</v>
      </c>
      <c r="D26" s="156" t="s">
        <v>102</v>
      </c>
      <c r="E26" s="156" t="s">
        <v>103</v>
      </c>
      <c r="F26" s="156" t="s">
        <v>244</v>
      </c>
      <c r="G26" s="156" t="s">
        <v>245</v>
      </c>
      <c r="H26" s="158">
        <v>5000</v>
      </c>
      <c r="I26" s="158">
        <v>5000</v>
      </c>
      <c r="J26" s="158"/>
      <c r="K26" s="158"/>
      <c r="L26" s="158">
        <v>5000</v>
      </c>
      <c r="M26" s="156"/>
      <c r="N26" s="158"/>
      <c r="O26" s="158"/>
      <c r="P26" s="158"/>
      <c r="Q26" s="158"/>
      <c r="R26" s="158"/>
      <c r="S26" s="158"/>
      <c r="T26" s="158"/>
      <c r="U26" s="158"/>
      <c r="V26" s="158"/>
      <c r="W26" s="158"/>
    </row>
    <row r="27" ht="53.25" customHeight="1" outlineLevel="1" spans="1:23">
      <c r="A27" s="156" t="s">
        <v>55</v>
      </c>
      <c r="B27" s="156" t="s">
        <v>246</v>
      </c>
      <c r="C27" s="156" t="s">
        <v>247</v>
      </c>
      <c r="D27" s="156" t="s">
        <v>102</v>
      </c>
      <c r="E27" s="156" t="s">
        <v>103</v>
      </c>
      <c r="F27" s="156" t="s">
        <v>248</v>
      </c>
      <c r="G27" s="156" t="s">
        <v>174</v>
      </c>
      <c r="H27" s="158">
        <v>1000</v>
      </c>
      <c r="I27" s="158">
        <v>1000</v>
      </c>
      <c r="J27" s="158"/>
      <c r="K27" s="158"/>
      <c r="L27" s="158">
        <v>1000</v>
      </c>
      <c r="M27" s="156"/>
      <c r="N27" s="158"/>
      <c r="O27" s="158"/>
      <c r="P27" s="158"/>
      <c r="Q27" s="158"/>
      <c r="R27" s="158"/>
      <c r="S27" s="158"/>
      <c r="T27" s="158"/>
      <c r="U27" s="158"/>
      <c r="V27" s="158"/>
      <c r="W27" s="158"/>
    </row>
    <row r="28" ht="53.25" customHeight="1" outlineLevel="1" spans="1:23">
      <c r="A28" s="156" t="s">
        <v>55</v>
      </c>
      <c r="B28" s="156" t="s">
        <v>249</v>
      </c>
      <c r="C28" s="156" t="s">
        <v>250</v>
      </c>
      <c r="D28" s="156" t="s">
        <v>102</v>
      </c>
      <c r="E28" s="156" t="s">
        <v>103</v>
      </c>
      <c r="F28" s="156" t="s">
        <v>251</v>
      </c>
      <c r="G28" s="156" t="s">
        <v>252</v>
      </c>
      <c r="H28" s="158">
        <v>3180</v>
      </c>
      <c r="I28" s="158">
        <v>3180</v>
      </c>
      <c r="J28" s="158"/>
      <c r="K28" s="158"/>
      <c r="L28" s="158">
        <v>3180</v>
      </c>
      <c r="M28" s="156"/>
      <c r="N28" s="158"/>
      <c r="O28" s="158"/>
      <c r="P28" s="158"/>
      <c r="Q28" s="158"/>
      <c r="R28" s="158"/>
      <c r="S28" s="158"/>
      <c r="T28" s="158"/>
      <c r="U28" s="158"/>
      <c r="V28" s="158"/>
      <c r="W28" s="158"/>
    </row>
    <row r="29" ht="53.25" customHeight="1" outlineLevel="1" spans="1:23">
      <c r="A29" s="156" t="s">
        <v>55</v>
      </c>
      <c r="B29" s="156" t="s">
        <v>240</v>
      </c>
      <c r="C29" s="156" t="s">
        <v>241</v>
      </c>
      <c r="D29" s="156" t="s">
        <v>102</v>
      </c>
      <c r="E29" s="156" t="s">
        <v>103</v>
      </c>
      <c r="F29" s="156" t="s">
        <v>238</v>
      </c>
      <c r="G29" s="156" t="s">
        <v>239</v>
      </c>
      <c r="H29" s="158">
        <v>495</v>
      </c>
      <c r="I29" s="158">
        <v>495</v>
      </c>
      <c r="J29" s="158"/>
      <c r="K29" s="158"/>
      <c r="L29" s="158">
        <v>495</v>
      </c>
      <c r="M29" s="156"/>
      <c r="N29" s="158"/>
      <c r="O29" s="158"/>
      <c r="P29" s="158"/>
      <c r="Q29" s="158"/>
      <c r="R29" s="158"/>
      <c r="S29" s="158"/>
      <c r="T29" s="158"/>
      <c r="U29" s="158"/>
      <c r="V29" s="158"/>
      <c r="W29" s="158"/>
    </row>
    <row r="30" ht="53.25" customHeight="1" outlineLevel="1" spans="1:23">
      <c r="A30" s="156" t="s">
        <v>55</v>
      </c>
      <c r="B30" s="156" t="s">
        <v>253</v>
      </c>
      <c r="C30" s="156" t="s">
        <v>254</v>
      </c>
      <c r="D30" s="156" t="s">
        <v>96</v>
      </c>
      <c r="E30" s="156" t="s">
        <v>97</v>
      </c>
      <c r="F30" s="156" t="s">
        <v>234</v>
      </c>
      <c r="G30" s="156" t="s">
        <v>235</v>
      </c>
      <c r="H30" s="158">
        <v>600</v>
      </c>
      <c r="I30" s="158">
        <v>600</v>
      </c>
      <c r="J30" s="158"/>
      <c r="K30" s="158"/>
      <c r="L30" s="158">
        <v>600</v>
      </c>
      <c r="M30" s="156"/>
      <c r="N30" s="158"/>
      <c r="O30" s="158"/>
      <c r="P30" s="158"/>
      <c r="Q30" s="158"/>
      <c r="R30" s="158"/>
      <c r="S30" s="158"/>
      <c r="T30" s="158"/>
      <c r="U30" s="158"/>
      <c r="V30" s="158"/>
      <c r="W30" s="158"/>
    </row>
    <row r="31" ht="53.25" customHeight="1" outlineLevel="1" spans="1:23">
      <c r="A31" s="156" t="s">
        <v>55</v>
      </c>
      <c r="B31" s="156" t="s">
        <v>255</v>
      </c>
      <c r="C31" s="156" t="s">
        <v>256</v>
      </c>
      <c r="D31" s="156" t="s">
        <v>102</v>
      </c>
      <c r="E31" s="156" t="s">
        <v>103</v>
      </c>
      <c r="F31" s="156" t="s">
        <v>257</v>
      </c>
      <c r="G31" s="156" t="s">
        <v>256</v>
      </c>
      <c r="H31" s="158">
        <v>9827.52</v>
      </c>
      <c r="I31" s="158">
        <v>9827.52</v>
      </c>
      <c r="J31" s="158"/>
      <c r="K31" s="158"/>
      <c r="L31" s="158">
        <v>9827.52</v>
      </c>
      <c r="M31" s="156"/>
      <c r="N31" s="158"/>
      <c r="O31" s="158"/>
      <c r="P31" s="158"/>
      <c r="Q31" s="158"/>
      <c r="R31" s="158"/>
      <c r="S31" s="158"/>
      <c r="T31" s="158"/>
      <c r="U31" s="158"/>
      <c r="V31" s="158"/>
      <c r="W31" s="158"/>
    </row>
    <row r="32" ht="53.25" customHeight="1" outlineLevel="1" spans="1:23">
      <c r="A32" s="156" t="s">
        <v>55</v>
      </c>
      <c r="B32" s="156" t="s">
        <v>258</v>
      </c>
      <c r="C32" s="156" t="s">
        <v>259</v>
      </c>
      <c r="D32" s="156" t="s">
        <v>102</v>
      </c>
      <c r="E32" s="156" t="s">
        <v>103</v>
      </c>
      <c r="F32" s="156" t="s">
        <v>242</v>
      </c>
      <c r="G32" s="156" t="s">
        <v>243</v>
      </c>
      <c r="H32" s="158">
        <v>43800</v>
      </c>
      <c r="I32" s="158">
        <v>43800</v>
      </c>
      <c r="J32" s="158"/>
      <c r="K32" s="158"/>
      <c r="L32" s="158">
        <v>43800</v>
      </c>
      <c r="M32" s="156"/>
      <c r="N32" s="158"/>
      <c r="O32" s="158"/>
      <c r="P32" s="158"/>
      <c r="Q32" s="158"/>
      <c r="R32" s="158"/>
      <c r="S32" s="158"/>
      <c r="T32" s="158"/>
      <c r="U32" s="158"/>
      <c r="V32" s="158"/>
      <c r="W32" s="158"/>
    </row>
    <row r="33" ht="53.25" customHeight="1" outlineLevel="1" spans="1:23">
      <c r="A33" s="156" t="s">
        <v>55</v>
      </c>
      <c r="B33" s="156" t="s">
        <v>260</v>
      </c>
      <c r="C33" s="156" t="s">
        <v>261</v>
      </c>
      <c r="D33" s="156" t="s">
        <v>87</v>
      </c>
      <c r="E33" s="156" t="s">
        <v>88</v>
      </c>
      <c r="F33" s="156" t="s">
        <v>234</v>
      </c>
      <c r="G33" s="156" t="s">
        <v>235</v>
      </c>
      <c r="H33" s="158">
        <v>1000</v>
      </c>
      <c r="I33" s="158">
        <v>1000</v>
      </c>
      <c r="J33" s="158"/>
      <c r="K33" s="158"/>
      <c r="L33" s="158">
        <v>1000</v>
      </c>
      <c r="M33" s="156"/>
      <c r="N33" s="158"/>
      <c r="O33" s="158"/>
      <c r="P33" s="158"/>
      <c r="Q33" s="158"/>
      <c r="R33" s="158"/>
      <c r="S33" s="158"/>
      <c r="T33" s="158"/>
      <c r="U33" s="158"/>
      <c r="V33" s="158"/>
      <c r="W33" s="158"/>
    </row>
    <row r="34" ht="30.75" customHeight="1" spans="1:23">
      <c r="A34" s="162" t="s">
        <v>39</v>
      </c>
      <c r="B34" s="162"/>
      <c r="C34" s="162"/>
      <c r="D34" s="162"/>
      <c r="E34" s="162"/>
      <c r="F34" s="162"/>
      <c r="G34" s="162"/>
      <c r="H34" s="158">
        <v>826300.41</v>
      </c>
      <c r="I34" s="158">
        <v>826300.41</v>
      </c>
      <c r="J34" s="158"/>
      <c r="K34" s="158"/>
      <c r="L34" s="158">
        <v>826300.41</v>
      </c>
      <c r="M34" s="158"/>
      <c r="N34" s="158"/>
      <c r="O34" s="158"/>
      <c r="P34" s="158"/>
      <c r="Q34" s="158"/>
      <c r="R34" s="158"/>
      <c r="S34" s="158"/>
      <c r="T34" s="158"/>
      <c r="U34" s="158"/>
      <c r="V34" s="158"/>
      <c r="W34" s="158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4:G34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W31"/>
  <sheetViews>
    <sheetView showZeros="0" workbookViewId="0">
      <selection activeCell="A1" sqref="A1:W1"/>
    </sheetView>
  </sheetViews>
  <sheetFormatPr defaultColWidth="10.2777777777778" defaultRowHeight="15" customHeight="1"/>
  <cols>
    <col min="1" max="1" width="5.71296296296296" customWidth="1"/>
    <col min="2" max="2" width="7.71296296296296" customWidth="1"/>
    <col min="3" max="3" width="9.85185185185185" customWidth="1"/>
    <col min="4" max="4" width="10.5740740740741" customWidth="1"/>
    <col min="5" max="5" width="6" customWidth="1"/>
    <col min="6" max="6" width="7.27777777777778" customWidth="1"/>
    <col min="7" max="7" width="5.27777777777778" customWidth="1"/>
    <col min="8" max="8" width="5.85185185185185" customWidth="1"/>
    <col min="9" max="11" width="12.8518518518519" customWidth="1"/>
    <col min="12" max="12" width="7.27777777777778" customWidth="1"/>
    <col min="13" max="13" width="5.85185185185185" customWidth="1"/>
    <col min="14" max="16" width="4.71296296296296" customWidth="1"/>
    <col min="17" max="17" width="8" customWidth="1"/>
    <col min="18" max="18" width="11" customWidth="1"/>
    <col min="19" max="20" width="9.85185185185185" customWidth="1"/>
    <col min="21" max="21" width="7.57407407407407" customWidth="1"/>
    <col min="22" max="22" width="5" customWidth="1"/>
    <col min="23" max="23" width="11" customWidth="1"/>
  </cols>
  <sheetData>
    <row r="1" ht="18.75" customHeight="1" spans="1:23">
      <c r="A1" s="152" t="s">
        <v>262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</row>
    <row r="2" ht="26.25" customHeight="1" spans="1:23">
      <c r="A2" s="148" t="s">
        <v>263</v>
      </c>
      <c r="B2" s="148"/>
      <c r="C2" s="148" t="s">
        <v>68</v>
      </c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</row>
    <row r="3" ht="18.75" customHeight="1" spans="1:23">
      <c r="A3" s="153" t="str">
        <f>"单位名称："&amp;"梁河县红十字会"</f>
        <v>单位名称：梁河县红十字会</v>
      </c>
      <c r="B3" s="153"/>
      <c r="C3" s="153"/>
      <c r="D3" s="153"/>
      <c r="E3" s="153"/>
      <c r="F3" s="153"/>
      <c r="G3" s="153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2" t="s">
        <v>36</v>
      </c>
      <c r="W3" s="152"/>
    </row>
    <row r="4" ht="26.25" customHeight="1" spans="1:23">
      <c r="A4" s="155" t="s">
        <v>264</v>
      </c>
      <c r="B4" s="155" t="s">
        <v>180</v>
      </c>
      <c r="C4" s="155" t="s">
        <v>181</v>
      </c>
      <c r="D4" s="155" t="s">
        <v>265</v>
      </c>
      <c r="E4" s="155" t="s">
        <v>182</v>
      </c>
      <c r="F4" s="155" t="s">
        <v>183</v>
      </c>
      <c r="G4" s="155" t="s">
        <v>266</v>
      </c>
      <c r="H4" s="155" t="s">
        <v>267</v>
      </c>
      <c r="I4" s="155" t="s">
        <v>39</v>
      </c>
      <c r="J4" s="155" t="s">
        <v>268</v>
      </c>
      <c r="K4" s="155"/>
      <c r="L4" s="155"/>
      <c r="M4" s="155"/>
      <c r="N4" s="155" t="s">
        <v>192</v>
      </c>
      <c r="O4" s="155"/>
      <c r="P4" s="155"/>
      <c r="Q4" s="155" t="s">
        <v>46</v>
      </c>
      <c r="R4" s="155" t="s">
        <v>60</v>
      </c>
      <c r="S4" s="155"/>
      <c r="T4" s="155"/>
      <c r="U4" s="155"/>
      <c r="V4" s="155"/>
      <c r="W4" s="155"/>
    </row>
    <row r="5" ht="26.25" customHeight="1" spans="1:23">
      <c r="A5" s="155"/>
      <c r="B5" s="155"/>
      <c r="C5" s="155"/>
      <c r="D5" s="155"/>
      <c r="E5" s="155"/>
      <c r="F5" s="155"/>
      <c r="G5" s="155"/>
      <c r="H5" s="155"/>
      <c r="I5" s="155"/>
      <c r="J5" s="155" t="s">
        <v>43</v>
      </c>
      <c r="K5" s="155"/>
      <c r="L5" s="155" t="s">
        <v>44</v>
      </c>
      <c r="M5" s="155" t="s">
        <v>45</v>
      </c>
      <c r="N5" s="155" t="s">
        <v>43</v>
      </c>
      <c r="O5" s="155" t="s">
        <v>44</v>
      </c>
      <c r="P5" s="155" t="s">
        <v>45</v>
      </c>
      <c r="Q5" s="155"/>
      <c r="R5" s="155" t="s">
        <v>42</v>
      </c>
      <c r="S5" s="155" t="s">
        <v>49</v>
      </c>
      <c r="T5" s="155" t="s">
        <v>50</v>
      </c>
      <c r="U5" s="155" t="s">
        <v>51</v>
      </c>
      <c r="V5" s="155" t="s">
        <v>52</v>
      </c>
      <c r="W5" s="155" t="s">
        <v>53</v>
      </c>
    </row>
    <row r="6" ht="26.25" customHeight="1" spans="1:23">
      <c r="A6" s="155"/>
      <c r="B6" s="155"/>
      <c r="C6" s="155"/>
      <c r="D6" s="155"/>
      <c r="E6" s="155"/>
      <c r="F6" s="155"/>
      <c r="G6" s="155"/>
      <c r="H6" s="155"/>
      <c r="I6" s="155"/>
      <c r="J6" s="155" t="s">
        <v>42</v>
      </c>
      <c r="K6" s="155" t="s">
        <v>269</v>
      </c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</row>
    <row r="7" ht="18.75" customHeight="1" spans="1:23">
      <c r="A7" s="155" t="s">
        <v>68</v>
      </c>
      <c r="B7" s="155" t="s">
        <v>69</v>
      </c>
      <c r="C7" s="155" t="s">
        <v>70</v>
      </c>
      <c r="D7" s="155" t="s">
        <v>71</v>
      </c>
      <c r="E7" s="155" t="s">
        <v>72</v>
      </c>
      <c r="F7" s="155" t="s">
        <v>73</v>
      </c>
      <c r="G7" s="155" t="s">
        <v>74</v>
      </c>
      <c r="H7" s="155" t="s">
        <v>75</v>
      </c>
      <c r="I7" s="155" t="s">
        <v>76</v>
      </c>
      <c r="J7" s="155" t="s">
        <v>77</v>
      </c>
      <c r="K7" s="155" t="s">
        <v>78</v>
      </c>
      <c r="L7" s="155" t="s">
        <v>79</v>
      </c>
      <c r="M7" s="155" t="s">
        <v>80</v>
      </c>
      <c r="N7" s="155" t="s">
        <v>81</v>
      </c>
      <c r="O7" s="155" t="s">
        <v>82</v>
      </c>
      <c r="P7" s="155" t="s">
        <v>194</v>
      </c>
      <c r="Q7" s="155" t="s">
        <v>195</v>
      </c>
      <c r="R7" s="155" t="s">
        <v>196</v>
      </c>
      <c r="S7" s="155" t="s">
        <v>197</v>
      </c>
      <c r="T7" s="155" t="s">
        <v>198</v>
      </c>
      <c r="U7" s="155" t="s">
        <v>199</v>
      </c>
      <c r="V7" s="155" t="s">
        <v>200</v>
      </c>
      <c r="W7" s="155" t="s">
        <v>201</v>
      </c>
    </row>
    <row r="8" ht="52.5" customHeight="1" spans="1:23">
      <c r="A8" s="156"/>
      <c r="B8" s="156"/>
      <c r="C8" s="156" t="s">
        <v>270</v>
      </c>
      <c r="D8" s="156"/>
      <c r="E8" s="156"/>
      <c r="F8" s="156"/>
      <c r="G8" s="156"/>
      <c r="H8" s="156"/>
      <c r="I8" s="158">
        <v>30000</v>
      </c>
      <c r="J8" s="158">
        <v>30000</v>
      </c>
      <c r="K8" s="158">
        <v>30000</v>
      </c>
      <c r="L8" s="158"/>
      <c r="M8" s="158"/>
      <c r="N8" s="158"/>
      <c r="O8" s="158"/>
      <c r="P8" s="158"/>
      <c r="Q8" s="158"/>
      <c r="R8" s="158"/>
      <c r="S8" s="158"/>
      <c r="T8" s="158"/>
      <c r="U8" s="158"/>
      <c r="V8" s="158"/>
      <c r="W8" s="158"/>
    </row>
    <row r="9" ht="52.5" customHeight="1" outlineLevel="1" spans="1:23">
      <c r="A9" s="156" t="s">
        <v>271</v>
      </c>
      <c r="B9" s="156" t="s">
        <v>272</v>
      </c>
      <c r="C9" s="156" t="s">
        <v>270</v>
      </c>
      <c r="D9" s="156" t="s">
        <v>55</v>
      </c>
      <c r="E9" s="156" t="s">
        <v>104</v>
      </c>
      <c r="F9" s="156" t="s">
        <v>105</v>
      </c>
      <c r="G9" s="156" t="s">
        <v>238</v>
      </c>
      <c r="H9" s="156" t="s">
        <v>239</v>
      </c>
      <c r="I9" s="158">
        <v>5000</v>
      </c>
      <c r="J9" s="158">
        <v>5000</v>
      </c>
      <c r="K9" s="158">
        <v>5000</v>
      </c>
      <c r="L9" s="158"/>
      <c r="M9" s="158"/>
      <c r="N9" s="158"/>
      <c r="O9" s="158"/>
      <c r="P9" s="158"/>
      <c r="Q9" s="158"/>
      <c r="R9" s="158"/>
      <c r="S9" s="158"/>
      <c r="T9" s="158"/>
      <c r="U9" s="158"/>
      <c r="V9" s="158"/>
      <c r="W9" s="158"/>
    </row>
    <row r="10" ht="52.5" customHeight="1" outlineLevel="1" spans="1:23">
      <c r="A10" s="156" t="s">
        <v>271</v>
      </c>
      <c r="B10" s="156" t="s">
        <v>272</v>
      </c>
      <c r="C10" s="156" t="s">
        <v>270</v>
      </c>
      <c r="D10" s="156" t="s">
        <v>55</v>
      </c>
      <c r="E10" s="156" t="s">
        <v>104</v>
      </c>
      <c r="F10" s="156" t="s">
        <v>105</v>
      </c>
      <c r="G10" s="156" t="s">
        <v>273</v>
      </c>
      <c r="H10" s="156" t="s">
        <v>274</v>
      </c>
      <c r="I10" s="158">
        <v>15000</v>
      </c>
      <c r="J10" s="158">
        <v>15000</v>
      </c>
      <c r="K10" s="158">
        <v>15000</v>
      </c>
      <c r="L10" s="158"/>
      <c r="M10" s="158"/>
      <c r="N10" s="156"/>
      <c r="O10" s="156"/>
      <c r="P10" s="156"/>
      <c r="Q10" s="158"/>
      <c r="R10" s="158"/>
      <c r="S10" s="158"/>
      <c r="T10" s="158"/>
      <c r="U10" s="158"/>
      <c r="V10" s="158"/>
      <c r="W10" s="158"/>
    </row>
    <row r="11" ht="52.5" customHeight="1" outlineLevel="1" spans="1:23">
      <c r="A11" s="156" t="s">
        <v>271</v>
      </c>
      <c r="B11" s="156" t="s">
        <v>272</v>
      </c>
      <c r="C11" s="156" t="s">
        <v>270</v>
      </c>
      <c r="D11" s="156" t="s">
        <v>55</v>
      </c>
      <c r="E11" s="156" t="s">
        <v>104</v>
      </c>
      <c r="F11" s="156" t="s">
        <v>105</v>
      </c>
      <c r="G11" s="156" t="s">
        <v>275</v>
      </c>
      <c r="H11" s="156" t="s">
        <v>276</v>
      </c>
      <c r="I11" s="158">
        <v>10000</v>
      </c>
      <c r="J11" s="158">
        <v>10000</v>
      </c>
      <c r="K11" s="158">
        <v>10000</v>
      </c>
      <c r="L11" s="158"/>
      <c r="M11" s="158"/>
      <c r="N11" s="156"/>
      <c r="O11" s="156"/>
      <c r="P11" s="156"/>
      <c r="Q11" s="158"/>
      <c r="R11" s="158"/>
      <c r="S11" s="158"/>
      <c r="T11" s="158"/>
      <c r="U11" s="158"/>
      <c r="V11" s="158"/>
      <c r="W11" s="158"/>
    </row>
    <row r="12" ht="52.5" customHeight="1" spans="1:23">
      <c r="A12" s="156"/>
      <c r="B12" s="156"/>
      <c r="C12" s="156" t="s">
        <v>277</v>
      </c>
      <c r="D12" s="156"/>
      <c r="E12" s="156"/>
      <c r="F12" s="156"/>
      <c r="G12" s="156"/>
      <c r="H12" s="156"/>
      <c r="I12" s="158">
        <v>113000</v>
      </c>
      <c r="J12" s="158"/>
      <c r="K12" s="158"/>
      <c r="L12" s="158"/>
      <c r="M12" s="158"/>
      <c r="N12" s="156"/>
      <c r="O12" s="156"/>
      <c r="P12" s="156"/>
      <c r="Q12" s="158"/>
      <c r="R12" s="158">
        <v>113000</v>
      </c>
      <c r="S12" s="158"/>
      <c r="T12" s="158"/>
      <c r="U12" s="158"/>
      <c r="V12" s="158"/>
      <c r="W12" s="158">
        <v>113000</v>
      </c>
    </row>
    <row r="13" ht="52.5" customHeight="1" outlineLevel="1" spans="1:23">
      <c r="A13" s="156" t="s">
        <v>271</v>
      </c>
      <c r="B13" s="156" t="s">
        <v>278</v>
      </c>
      <c r="C13" s="156" t="s">
        <v>277</v>
      </c>
      <c r="D13" s="156" t="s">
        <v>55</v>
      </c>
      <c r="E13" s="156" t="s">
        <v>106</v>
      </c>
      <c r="F13" s="156" t="s">
        <v>107</v>
      </c>
      <c r="G13" s="156" t="s">
        <v>238</v>
      </c>
      <c r="H13" s="156" t="s">
        <v>239</v>
      </c>
      <c r="I13" s="158">
        <v>80000</v>
      </c>
      <c r="J13" s="158"/>
      <c r="K13" s="158"/>
      <c r="L13" s="158"/>
      <c r="M13" s="158"/>
      <c r="N13" s="156"/>
      <c r="O13" s="156"/>
      <c r="P13" s="156"/>
      <c r="Q13" s="158"/>
      <c r="R13" s="158">
        <v>80000</v>
      </c>
      <c r="S13" s="158"/>
      <c r="T13" s="158"/>
      <c r="U13" s="158"/>
      <c r="V13" s="158"/>
      <c r="W13" s="158">
        <v>80000</v>
      </c>
    </row>
    <row r="14" ht="52.5" customHeight="1" outlineLevel="1" spans="1:23">
      <c r="A14" s="156" t="s">
        <v>271</v>
      </c>
      <c r="B14" s="156" t="s">
        <v>278</v>
      </c>
      <c r="C14" s="156" t="s">
        <v>277</v>
      </c>
      <c r="D14" s="156" t="s">
        <v>55</v>
      </c>
      <c r="E14" s="156" t="s">
        <v>106</v>
      </c>
      <c r="F14" s="156" t="s">
        <v>107</v>
      </c>
      <c r="G14" s="156" t="s">
        <v>279</v>
      </c>
      <c r="H14" s="156" t="s">
        <v>280</v>
      </c>
      <c r="I14" s="158">
        <v>10000</v>
      </c>
      <c r="J14" s="158"/>
      <c r="K14" s="158"/>
      <c r="L14" s="158"/>
      <c r="M14" s="158"/>
      <c r="N14" s="156"/>
      <c r="O14" s="156"/>
      <c r="P14" s="156"/>
      <c r="Q14" s="158"/>
      <c r="R14" s="158">
        <v>10000</v>
      </c>
      <c r="S14" s="158"/>
      <c r="T14" s="158"/>
      <c r="U14" s="158"/>
      <c r="V14" s="158"/>
      <c r="W14" s="158">
        <v>10000</v>
      </c>
    </row>
    <row r="15" ht="52.5" customHeight="1" outlineLevel="1" spans="1:23">
      <c r="A15" s="156" t="s">
        <v>271</v>
      </c>
      <c r="B15" s="156" t="s">
        <v>278</v>
      </c>
      <c r="C15" s="156" t="s">
        <v>277</v>
      </c>
      <c r="D15" s="156" t="s">
        <v>55</v>
      </c>
      <c r="E15" s="156" t="s">
        <v>106</v>
      </c>
      <c r="F15" s="156" t="s">
        <v>107</v>
      </c>
      <c r="G15" s="156" t="s">
        <v>281</v>
      </c>
      <c r="H15" s="156" t="s">
        <v>282</v>
      </c>
      <c r="I15" s="158">
        <v>20000</v>
      </c>
      <c r="J15" s="158"/>
      <c r="K15" s="158"/>
      <c r="L15" s="158"/>
      <c r="M15" s="158"/>
      <c r="N15" s="156"/>
      <c r="O15" s="156"/>
      <c r="P15" s="156"/>
      <c r="Q15" s="158"/>
      <c r="R15" s="158">
        <v>20000</v>
      </c>
      <c r="S15" s="158"/>
      <c r="T15" s="158"/>
      <c r="U15" s="158"/>
      <c r="V15" s="158"/>
      <c r="W15" s="158">
        <v>20000</v>
      </c>
    </row>
    <row r="16" ht="52.5" customHeight="1" outlineLevel="1" spans="1:23">
      <c r="A16" s="156" t="s">
        <v>271</v>
      </c>
      <c r="B16" s="156" t="s">
        <v>278</v>
      </c>
      <c r="C16" s="156" t="s">
        <v>277</v>
      </c>
      <c r="D16" s="156" t="s">
        <v>55</v>
      </c>
      <c r="E16" s="156" t="s">
        <v>106</v>
      </c>
      <c r="F16" s="156" t="s">
        <v>107</v>
      </c>
      <c r="G16" s="156" t="s">
        <v>283</v>
      </c>
      <c r="H16" s="156" t="s">
        <v>284</v>
      </c>
      <c r="I16" s="158">
        <v>3000</v>
      </c>
      <c r="J16" s="158"/>
      <c r="K16" s="158"/>
      <c r="L16" s="158"/>
      <c r="M16" s="158"/>
      <c r="N16" s="156"/>
      <c r="O16" s="156"/>
      <c r="P16" s="156"/>
      <c r="Q16" s="158"/>
      <c r="R16" s="158">
        <v>3000</v>
      </c>
      <c r="S16" s="158"/>
      <c r="T16" s="158"/>
      <c r="U16" s="158"/>
      <c r="V16" s="158"/>
      <c r="W16" s="158">
        <v>3000</v>
      </c>
    </row>
    <row r="17" ht="52.5" customHeight="1" spans="1:23">
      <c r="A17" s="156"/>
      <c r="B17" s="156"/>
      <c r="C17" s="156" t="s">
        <v>285</v>
      </c>
      <c r="D17" s="156"/>
      <c r="E17" s="156"/>
      <c r="F17" s="156"/>
      <c r="G17" s="156"/>
      <c r="H17" s="156"/>
      <c r="I17" s="158">
        <v>20000</v>
      </c>
      <c r="J17" s="158">
        <v>20000</v>
      </c>
      <c r="K17" s="158">
        <v>20000</v>
      </c>
      <c r="L17" s="158"/>
      <c r="M17" s="158"/>
      <c r="N17" s="156"/>
      <c r="O17" s="156"/>
      <c r="P17" s="156"/>
      <c r="Q17" s="158"/>
      <c r="R17" s="158"/>
      <c r="S17" s="158"/>
      <c r="T17" s="158"/>
      <c r="U17" s="158"/>
      <c r="V17" s="158"/>
      <c r="W17" s="158"/>
    </row>
    <row r="18" ht="52.5" customHeight="1" outlineLevel="1" spans="1:23">
      <c r="A18" s="156" t="s">
        <v>271</v>
      </c>
      <c r="B18" s="156" t="s">
        <v>286</v>
      </c>
      <c r="C18" s="156" t="s">
        <v>285</v>
      </c>
      <c r="D18" s="156" t="s">
        <v>55</v>
      </c>
      <c r="E18" s="156" t="s">
        <v>106</v>
      </c>
      <c r="F18" s="156" t="s">
        <v>107</v>
      </c>
      <c r="G18" s="156" t="s">
        <v>287</v>
      </c>
      <c r="H18" s="156" t="s">
        <v>288</v>
      </c>
      <c r="I18" s="158">
        <v>20000</v>
      </c>
      <c r="J18" s="158">
        <v>20000</v>
      </c>
      <c r="K18" s="158">
        <v>20000</v>
      </c>
      <c r="L18" s="158"/>
      <c r="M18" s="158"/>
      <c r="N18" s="156"/>
      <c r="O18" s="156"/>
      <c r="P18" s="156"/>
      <c r="Q18" s="158"/>
      <c r="R18" s="158"/>
      <c r="S18" s="158"/>
      <c r="T18" s="158"/>
      <c r="U18" s="158"/>
      <c r="V18" s="158"/>
      <c r="W18" s="158"/>
    </row>
    <row r="19" ht="52.5" customHeight="1" spans="1:23">
      <c r="A19" s="156"/>
      <c r="B19" s="156"/>
      <c r="C19" s="156" t="s">
        <v>289</v>
      </c>
      <c r="D19" s="156"/>
      <c r="E19" s="156"/>
      <c r="F19" s="156"/>
      <c r="G19" s="156"/>
      <c r="H19" s="156"/>
      <c r="I19" s="158">
        <v>50000</v>
      </c>
      <c r="J19" s="158">
        <v>50000</v>
      </c>
      <c r="K19" s="158">
        <v>50000</v>
      </c>
      <c r="L19" s="158"/>
      <c r="M19" s="158"/>
      <c r="N19" s="156"/>
      <c r="O19" s="156"/>
      <c r="P19" s="156"/>
      <c r="Q19" s="158"/>
      <c r="R19" s="158"/>
      <c r="S19" s="158"/>
      <c r="T19" s="158"/>
      <c r="U19" s="158"/>
      <c r="V19" s="158"/>
      <c r="W19" s="158"/>
    </row>
    <row r="20" ht="52.5" customHeight="1" outlineLevel="1" spans="1:23">
      <c r="A20" s="156" t="s">
        <v>290</v>
      </c>
      <c r="B20" s="156" t="s">
        <v>291</v>
      </c>
      <c r="C20" s="156" t="s">
        <v>289</v>
      </c>
      <c r="D20" s="156" t="s">
        <v>55</v>
      </c>
      <c r="E20" s="156" t="s">
        <v>104</v>
      </c>
      <c r="F20" s="156" t="s">
        <v>105</v>
      </c>
      <c r="G20" s="156" t="s">
        <v>238</v>
      </c>
      <c r="H20" s="156" t="s">
        <v>239</v>
      </c>
      <c r="I20" s="158">
        <v>6600</v>
      </c>
      <c r="J20" s="158">
        <v>6600</v>
      </c>
      <c r="K20" s="158">
        <v>6600</v>
      </c>
      <c r="L20" s="158"/>
      <c r="M20" s="158"/>
      <c r="N20" s="156"/>
      <c r="O20" s="156"/>
      <c r="P20" s="156"/>
      <c r="Q20" s="158"/>
      <c r="R20" s="158"/>
      <c r="S20" s="158"/>
      <c r="T20" s="158"/>
      <c r="U20" s="158"/>
      <c r="V20" s="158"/>
      <c r="W20" s="158"/>
    </row>
    <row r="21" ht="52.5" customHeight="1" outlineLevel="1" spans="1:23">
      <c r="A21" s="156" t="s">
        <v>290</v>
      </c>
      <c r="B21" s="156" t="s">
        <v>291</v>
      </c>
      <c r="C21" s="156" t="s">
        <v>289</v>
      </c>
      <c r="D21" s="156" t="s">
        <v>55</v>
      </c>
      <c r="E21" s="156" t="s">
        <v>104</v>
      </c>
      <c r="F21" s="156" t="s">
        <v>105</v>
      </c>
      <c r="G21" s="156" t="s">
        <v>292</v>
      </c>
      <c r="H21" s="156" t="s">
        <v>293</v>
      </c>
      <c r="I21" s="158">
        <v>15600</v>
      </c>
      <c r="J21" s="158">
        <v>15600</v>
      </c>
      <c r="K21" s="158">
        <v>15600</v>
      </c>
      <c r="L21" s="158"/>
      <c r="M21" s="158"/>
      <c r="N21" s="156"/>
      <c r="O21" s="156"/>
      <c r="P21" s="156"/>
      <c r="Q21" s="158"/>
      <c r="R21" s="158"/>
      <c r="S21" s="158"/>
      <c r="T21" s="158"/>
      <c r="U21" s="158"/>
      <c r="V21" s="158"/>
      <c r="W21" s="158"/>
    </row>
    <row r="22" ht="52.5" customHeight="1" outlineLevel="1" spans="1:23">
      <c r="A22" s="156" t="s">
        <v>290</v>
      </c>
      <c r="B22" s="156" t="s">
        <v>291</v>
      </c>
      <c r="C22" s="156" t="s">
        <v>289</v>
      </c>
      <c r="D22" s="156" t="s">
        <v>55</v>
      </c>
      <c r="E22" s="156" t="s">
        <v>104</v>
      </c>
      <c r="F22" s="156" t="s">
        <v>105</v>
      </c>
      <c r="G22" s="156" t="s">
        <v>294</v>
      </c>
      <c r="H22" s="156" t="s">
        <v>295</v>
      </c>
      <c r="I22" s="158">
        <v>8000</v>
      </c>
      <c r="J22" s="158">
        <v>8000</v>
      </c>
      <c r="K22" s="158">
        <v>8000</v>
      </c>
      <c r="L22" s="158"/>
      <c r="M22" s="158"/>
      <c r="N22" s="156"/>
      <c r="O22" s="156"/>
      <c r="P22" s="156"/>
      <c r="Q22" s="158"/>
      <c r="R22" s="158"/>
      <c r="S22" s="158"/>
      <c r="T22" s="158"/>
      <c r="U22" s="158"/>
      <c r="V22" s="158"/>
      <c r="W22" s="158"/>
    </row>
    <row r="23" ht="52.5" customHeight="1" outlineLevel="1" spans="1:23">
      <c r="A23" s="156" t="s">
        <v>290</v>
      </c>
      <c r="B23" s="156" t="s">
        <v>291</v>
      </c>
      <c r="C23" s="156" t="s">
        <v>289</v>
      </c>
      <c r="D23" s="156" t="s">
        <v>55</v>
      </c>
      <c r="E23" s="156" t="s">
        <v>104</v>
      </c>
      <c r="F23" s="156" t="s">
        <v>105</v>
      </c>
      <c r="G23" s="156" t="s">
        <v>287</v>
      </c>
      <c r="H23" s="156" t="s">
        <v>288</v>
      </c>
      <c r="I23" s="158">
        <v>17520</v>
      </c>
      <c r="J23" s="158">
        <v>17520</v>
      </c>
      <c r="K23" s="158">
        <v>17520</v>
      </c>
      <c r="L23" s="158"/>
      <c r="M23" s="158"/>
      <c r="N23" s="156"/>
      <c r="O23" s="156"/>
      <c r="P23" s="156"/>
      <c r="Q23" s="158"/>
      <c r="R23" s="158"/>
      <c r="S23" s="158"/>
      <c r="T23" s="158"/>
      <c r="U23" s="158"/>
      <c r="V23" s="158"/>
      <c r="W23" s="158"/>
    </row>
    <row r="24" ht="52.5" customHeight="1" outlineLevel="1" spans="1:23">
      <c r="A24" s="156" t="s">
        <v>290</v>
      </c>
      <c r="B24" s="156" t="s">
        <v>291</v>
      </c>
      <c r="C24" s="156" t="s">
        <v>289</v>
      </c>
      <c r="D24" s="156" t="s">
        <v>55</v>
      </c>
      <c r="E24" s="156" t="s">
        <v>104</v>
      </c>
      <c r="F24" s="156" t="s">
        <v>105</v>
      </c>
      <c r="G24" s="156" t="s">
        <v>296</v>
      </c>
      <c r="H24" s="156" t="s">
        <v>297</v>
      </c>
      <c r="I24" s="158">
        <v>2280</v>
      </c>
      <c r="J24" s="158">
        <v>2280</v>
      </c>
      <c r="K24" s="158">
        <v>2280</v>
      </c>
      <c r="L24" s="158"/>
      <c r="M24" s="158"/>
      <c r="N24" s="156"/>
      <c r="O24" s="156"/>
      <c r="P24" s="156"/>
      <c r="Q24" s="158"/>
      <c r="R24" s="158"/>
      <c r="S24" s="158"/>
      <c r="T24" s="158"/>
      <c r="U24" s="158"/>
      <c r="V24" s="158"/>
      <c r="W24" s="158"/>
    </row>
    <row r="25" ht="52.5" customHeight="1" spans="1:23">
      <c r="A25" s="156"/>
      <c r="B25" s="156"/>
      <c r="C25" s="156" t="s">
        <v>298</v>
      </c>
      <c r="D25" s="156"/>
      <c r="E25" s="156"/>
      <c r="F25" s="156"/>
      <c r="G25" s="156"/>
      <c r="H25" s="156"/>
      <c r="I25" s="158">
        <v>30000</v>
      </c>
      <c r="J25" s="158">
        <v>30000</v>
      </c>
      <c r="K25" s="158">
        <v>30000</v>
      </c>
      <c r="L25" s="158"/>
      <c r="M25" s="158"/>
      <c r="N25" s="156"/>
      <c r="O25" s="156"/>
      <c r="P25" s="156"/>
      <c r="Q25" s="158"/>
      <c r="R25" s="158"/>
      <c r="S25" s="158"/>
      <c r="T25" s="158"/>
      <c r="U25" s="158"/>
      <c r="V25" s="158"/>
      <c r="W25" s="158"/>
    </row>
    <row r="26" ht="52.5" customHeight="1" outlineLevel="1" spans="1:23">
      <c r="A26" s="156" t="s">
        <v>271</v>
      </c>
      <c r="B26" s="156" t="s">
        <v>299</v>
      </c>
      <c r="C26" s="156" t="s">
        <v>298</v>
      </c>
      <c r="D26" s="156" t="s">
        <v>55</v>
      </c>
      <c r="E26" s="156" t="s">
        <v>104</v>
      </c>
      <c r="F26" s="156" t="s">
        <v>105</v>
      </c>
      <c r="G26" s="156" t="s">
        <v>279</v>
      </c>
      <c r="H26" s="156" t="s">
        <v>280</v>
      </c>
      <c r="I26" s="158">
        <v>5000</v>
      </c>
      <c r="J26" s="158">
        <v>5000</v>
      </c>
      <c r="K26" s="158">
        <v>5000</v>
      </c>
      <c r="L26" s="158"/>
      <c r="M26" s="158"/>
      <c r="N26" s="156"/>
      <c r="O26" s="156"/>
      <c r="P26" s="156"/>
      <c r="Q26" s="158"/>
      <c r="R26" s="158"/>
      <c r="S26" s="158"/>
      <c r="T26" s="158"/>
      <c r="U26" s="158"/>
      <c r="V26" s="158"/>
      <c r="W26" s="158"/>
    </row>
    <row r="27" ht="52.5" customHeight="1" outlineLevel="1" spans="1:23">
      <c r="A27" s="156" t="s">
        <v>271</v>
      </c>
      <c r="B27" s="156" t="s">
        <v>299</v>
      </c>
      <c r="C27" s="156" t="s">
        <v>298</v>
      </c>
      <c r="D27" s="156" t="s">
        <v>55</v>
      </c>
      <c r="E27" s="156" t="s">
        <v>104</v>
      </c>
      <c r="F27" s="156" t="s">
        <v>105</v>
      </c>
      <c r="G27" s="156" t="s">
        <v>251</v>
      </c>
      <c r="H27" s="156" t="s">
        <v>252</v>
      </c>
      <c r="I27" s="158">
        <v>5800</v>
      </c>
      <c r="J27" s="158">
        <v>5800</v>
      </c>
      <c r="K27" s="158">
        <v>5800</v>
      </c>
      <c r="L27" s="158"/>
      <c r="M27" s="158"/>
      <c r="N27" s="156"/>
      <c r="O27" s="156"/>
      <c r="P27" s="156"/>
      <c r="Q27" s="158"/>
      <c r="R27" s="158"/>
      <c r="S27" s="158"/>
      <c r="T27" s="158"/>
      <c r="U27" s="158"/>
      <c r="V27" s="158"/>
      <c r="W27" s="158"/>
    </row>
    <row r="28" ht="52.5" customHeight="1" outlineLevel="1" spans="1:23">
      <c r="A28" s="156" t="s">
        <v>271</v>
      </c>
      <c r="B28" s="156" t="s">
        <v>299</v>
      </c>
      <c r="C28" s="156" t="s">
        <v>298</v>
      </c>
      <c r="D28" s="156" t="s">
        <v>55</v>
      </c>
      <c r="E28" s="156" t="s">
        <v>104</v>
      </c>
      <c r="F28" s="156" t="s">
        <v>105</v>
      </c>
      <c r="G28" s="156" t="s">
        <v>234</v>
      </c>
      <c r="H28" s="156" t="s">
        <v>235</v>
      </c>
      <c r="I28" s="158">
        <v>19200</v>
      </c>
      <c r="J28" s="158">
        <v>19200</v>
      </c>
      <c r="K28" s="158">
        <v>19200</v>
      </c>
      <c r="L28" s="158"/>
      <c r="M28" s="158"/>
      <c r="N28" s="156"/>
      <c r="O28" s="156"/>
      <c r="P28" s="156"/>
      <c r="Q28" s="158"/>
      <c r="R28" s="158"/>
      <c r="S28" s="158"/>
      <c r="T28" s="158"/>
      <c r="U28" s="158"/>
      <c r="V28" s="158"/>
      <c r="W28" s="158"/>
    </row>
    <row r="29" ht="52.5" customHeight="1" spans="1:23">
      <c r="A29" s="156"/>
      <c r="B29" s="156"/>
      <c r="C29" s="156" t="s">
        <v>300</v>
      </c>
      <c r="D29" s="156"/>
      <c r="E29" s="156"/>
      <c r="F29" s="156"/>
      <c r="G29" s="156"/>
      <c r="H29" s="156"/>
      <c r="I29" s="158">
        <v>3763200</v>
      </c>
      <c r="J29" s="158">
        <v>3763200</v>
      </c>
      <c r="K29" s="158">
        <v>3763200</v>
      </c>
      <c r="L29" s="158"/>
      <c r="M29" s="158"/>
      <c r="N29" s="156"/>
      <c r="O29" s="156"/>
      <c r="P29" s="156"/>
      <c r="Q29" s="158"/>
      <c r="R29" s="158"/>
      <c r="S29" s="158"/>
      <c r="T29" s="158"/>
      <c r="U29" s="158"/>
      <c r="V29" s="158"/>
      <c r="W29" s="158"/>
    </row>
    <row r="30" ht="52.5" customHeight="1" outlineLevel="1" spans="1:23">
      <c r="A30" s="156" t="s">
        <v>271</v>
      </c>
      <c r="B30" s="156" t="s">
        <v>301</v>
      </c>
      <c r="C30" s="156" t="s">
        <v>300</v>
      </c>
      <c r="D30" s="156" t="s">
        <v>55</v>
      </c>
      <c r="E30" s="156" t="s">
        <v>106</v>
      </c>
      <c r="F30" s="156" t="s">
        <v>107</v>
      </c>
      <c r="G30" s="156" t="s">
        <v>302</v>
      </c>
      <c r="H30" s="156" t="s">
        <v>303</v>
      </c>
      <c r="I30" s="158">
        <v>3763200</v>
      </c>
      <c r="J30" s="158">
        <v>3763200</v>
      </c>
      <c r="K30" s="158">
        <v>3763200</v>
      </c>
      <c r="L30" s="158"/>
      <c r="M30" s="158"/>
      <c r="N30" s="156"/>
      <c r="O30" s="156"/>
      <c r="P30" s="156"/>
      <c r="Q30" s="158"/>
      <c r="R30" s="158"/>
      <c r="S30" s="158"/>
      <c r="T30" s="158"/>
      <c r="U30" s="158"/>
      <c r="V30" s="158"/>
      <c r="W30" s="158"/>
    </row>
    <row r="31" ht="30" customHeight="1" spans="1:23">
      <c r="A31" s="157" t="s">
        <v>39</v>
      </c>
      <c r="B31" s="157"/>
      <c r="C31" s="157"/>
      <c r="D31" s="157"/>
      <c r="E31" s="157"/>
      <c r="F31" s="157"/>
      <c r="G31" s="157"/>
      <c r="H31" s="157"/>
      <c r="I31" s="158">
        <v>4006200</v>
      </c>
      <c r="J31" s="158">
        <v>3893200</v>
      </c>
      <c r="K31" s="158">
        <v>3893200</v>
      </c>
      <c r="L31" s="158"/>
      <c r="M31" s="158"/>
      <c r="N31" s="158"/>
      <c r="O31" s="158"/>
      <c r="P31" s="158"/>
      <c r="Q31" s="158"/>
      <c r="R31" s="158">
        <v>113000</v>
      </c>
      <c r="S31" s="158"/>
      <c r="T31" s="158"/>
      <c r="U31" s="158"/>
      <c r="V31" s="158"/>
      <c r="W31" s="158">
        <v>113000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31:H3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封面（梁河）</vt:lpstr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部门项目支出绩效目标表05-2</vt:lpstr>
      <vt:lpstr>政府性基金预算支出预算表06（梁河）</vt:lpstr>
      <vt:lpstr>部门政府采购预算表07</vt:lpstr>
      <vt:lpstr>政府购买服务预算表08</vt:lpstr>
      <vt:lpstr>县对下转移支付预算表09-1（梁河）</vt:lpstr>
      <vt:lpstr>县对下转移支付绩效目标表09-2（梁河）</vt:lpstr>
      <vt:lpstr>新增资产配置表10（梁河）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2025-02-25T08:23:00Z</dcterms:created>
  <dcterms:modified xsi:type="dcterms:W3CDTF">2025-09-12T00:25:06Z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0895D3C10F444BA9A334662802057D6D_13</vt:lpwstr>
  </property>
  <property fmtid="{D5CDD505-2E9C-101B-9397-08002B2CF9AE}" pid="3" name="KSOProductBuildVer">
    <vt:lpwstr>2052-10.8.0.6018</vt:lpwstr>
  </property>
</Properties>
</file>