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tabRatio="819" firstSheet="29" activeTab="31"/>
  </bookViews>
  <sheets>
    <sheet name="1-1梁河县一般公共预算收入情况表" sheetId="1" r:id="rId1"/>
    <sheet name="1-2梁河县一般公共预算支出情况表" sheetId="2" r:id="rId2"/>
    <sheet name="1-3梁河县一般公共预算收入情况表" sheetId="3" r:id="rId3"/>
    <sheet name="1-4梁河县一般公共预算支出情况表（公开到项级）" sheetId="4" r:id="rId4"/>
    <sheet name="1-5梁河县一般公共预算基本支出情况表（公开到款级）" sheetId="5" r:id="rId5"/>
    <sheet name="1-6梁河县一般公共预算支出表（州、市对下转移支付项目）" sheetId="6" r:id="rId6"/>
    <sheet name="1-7梁河县分地区税收返还和转移支付预算表" sheetId="7" r:id="rId7"/>
    <sheet name="1-8梁河县“三公”经费预算财政拨款情况统计表" sheetId="8" r:id="rId8"/>
    <sheet name="2-1梁河县政府性基金预算收入情况表" sheetId="9" r:id="rId9"/>
    <sheet name="2-2梁河县政府性基金预算支出情况表" sheetId="10" r:id="rId10"/>
    <sheet name="2-3梁河县本级政府性基金预算收入情况表" sheetId="11" r:id="rId11"/>
    <sheet name="2-4梁河县本级政府性基金预算支出情况表（公开到项级）" sheetId="12" r:id="rId12"/>
    <sheet name="2-5梁河县本级政府性基金支出表（州、市对下转移支付）" sheetId="13" r:id="rId13"/>
    <sheet name="3-1梁河县国有资本经营收入预算情况表" sheetId="14" r:id="rId14"/>
    <sheet name="3-2梁河县国有资本经营支出预算情况表" sheetId="15" r:id="rId15"/>
    <sheet name="3-3梁河县本级国有资本经营收入预算情况表" sheetId="16" r:id="rId16"/>
    <sheet name="3-4梁河县本级国有资本经营支出预算情况表（公开到项级）" sheetId="17" r:id="rId17"/>
    <sheet name="3-5 梁河县国有资本经营预算转移支付表 （分地区）" sheetId="18" r:id="rId18"/>
    <sheet name="3-6 国有资本经营预算转移支付表（分项目）" sheetId="19" r:id="rId19"/>
    <sheet name="4-1梁河县社会保险基金收入预算情况表" sheetId="20" r:id="rId20"/>
    <sheet name="4-2梁河县社会保险基金支出预算情况表" sheetId="21" r:id="rId21"/>
    <sheet name="4-3梁河县本级社会保险基金收入预算情况表" sheetId="22" r:id="rId22"/>
    <sheet name="4-4梁河县本级社会保险基金支出预算情况表" sheetId="23" r:id="rId23"/>
    <sheet name="5-1   2020年地方政府债务限额及余额预算情况表" sheetId="24" r:id="rId24"/>
    <sheet name="5-2  2020年地方政府一般债务余额情况表" sheetId="25" r:id="rId25"/>
    <sheet name="5-3  梁河县本级2020年地方政府一般债务余额情况表" sheetId="26" r:id="rId26"/>
    <sheet name="5-4 2020年地方政府专项债务余额情况表" sheetId="27" r:id="rId27"/>
    <sheet name="5-5 梁河县本级2020年地方政府专项债务余额情况表（本级）" sheetId="28" r:id="rId28"/>
    <sheet name="5-6 地方政府债券发行及还本付息情况表" sheetId="29" r:id="rId29"/>
    <sheet name="5-7  梁河县2021年地方政府债务限额提前下达情况表" sheetId="30" r:id="rId30"/>
    <sheet name="5-8 2020年年初新增地方政府债券资金安排表" sheetId="31" r:id="rId31"/>
    <sheet name="6-1重大政策和重点项目绩效目标表" sheetId="32" r:id="rId32"/>
    <sheet name="6-2重点工作情况解释说明汇总表" sheetId="33" r:id="rId33"/>
  </sheets>
  <externalReferences>
    <externalReference r:id="rId34"/>
    <externalReference r:id="rId35"/>
  </externalReferences>
  <definedNames>
    <definedName name="_xlnm._FilterDatabase" localSheetId="10" hidden="1">'2-3梁河县本级政府性基金预算收入情况表'!$A$3:$E$37</definedName>
    <definedName name="_xlnm._FilterDatabase" localSheetId="0" hidden="1">'1-1梁河县一般公共预算收入情况表'!$A$3:$E$39</definedName>
    <definedName name="_xlnm._FilterDatabase" localSheetId="9" hidden="1">'2-2梁河县政府性基金预算支出情况表'!$A$3:$E$269</definedName>
    <definedName name="_xlnm._FilterDatabase" localSheetId="11" hidden="1">'2-4梁河县本级政府性基金预算支出情况表（公开到项级）'!$A$3:$E$271</definedName>
    <definedName name="_xlnm._FilterDatabase" localSheetId="13" hidden="1">'3-1梁河县国有资本经营收入预算情况表'!$A$3:$D$41</definedName>
    <definedName name="_xlnm._FilterDatabase" localSheetId="14" hidden="1">'3-2梁河县国有资本经营支出预算情况表'!$A$3:$D$28</definedName>
    <definedName name="_xlnm._FilterDatabase" localSheetId="15" hidden="1">'3-3梁河县本级国有资本经营收入预算情况表'!$A$3:$D$35</definedName>
    <definedName name="_xlnm._FilterDatabase" localSheetId="16" hidden="1">'3-4梁河县本级国有资本经营支出预算情况表（公开到项级）'!$A$3:$D$21</definedName>
    <definedName name="_xlnm._FilterDatabase" localSheetId="19" hidden="1">'4-1梁河县社会保险基金收入预算情况表'!$A$3:$D$46</definedName>
    <definedName name="_xlnm._FilterDatabase" localSheetId="20" hidden="1">'4-2梁河县社会保险基金支出预算情况表'!$A$3:$D$22</definedName>
    <definedName name="_xlnm._FilterDatabase" localSheetId="21" hidden="1">'4-3梁河县本级社会保险基金收入预算情况表'!$A$3:$D$46</definedName>
    <definedName name="_xlnm._FilterDatabase" localSheetId="22" hidden="1">'4-4梁河县本级社会保险基金支出预算情况表'!$A$3:$D$22</definedName>
    <definedName name="_xlnm._FilterDatabase" localSheetId="3" hidden="1">'1-4梁河县一般公共预算支出情况表（公开到项级）'!$A$3:$E$1436</definedName>
    <definedName name="_xlnm._FilterDatabase" localSheetId="12" hidden="1">'2-5梁河县本级政府性基金支出表（州、市对下转移支付）'!$C$4:$C$15</definedName>
    <definedName name="_xlnm._FilterDatabase" localSheetId="2" hidden="1">'1-3梁河县一般公共预算收入情况表'!$A$3:$E$40</definedName>
    <definedName name="_xlnm._FilterDatabase" localSheetId="1" hidden="1">'1-2梁河县一般公共预算支出情况表'!$A$3:$E$39</definedName>
    <definedName name="_xlnm._FilterDatabase" localSheetId="4" hidden="1">'1-5梁河县一般公共预算基本支出情况表（公开到款级）'!$A$3:$B$38</definedName>
    <definedName name="_xlnm._FilterDatabase" localSheetId="5" hidden="1">'1-6梁河县一般公共预算支出表（州、市对下转移支付项目）'!$A$3:$D$24</definedName>
    <definedName name="_xlnm._FilterDatabase" localSheetId="8" hidden="1">'2-1梁河县政府性基金预算收入情况表'!$A$3:$E$37</definedName>
    <definedName name="_lst_r_地方财政预算表2015年全省汇总_10_科目编码名称">[2]_ESList!$A$1:$A$27</definedName>
    <definedName name="_xlnm.Print_Area" localSheetId="0">'1-1梁河县一般公共预算收入情况表'!$B$1:$E$39</definedName>
    <definedName name="_xlnm.Print_Area" localSheetId="1">'1-2梁河县一般公共预算支出情况表'!$B$1:$E$38</definedName>
    <definedName name="_xlnm.Print_Area" localSheetId="2">'1-3梁河县一般公共预算收入情况表'!$B$1:$E$40</definedName>
    <definedName name="_xlnm.Print_Area" localSheetId="3">'1-4梁河县一般公共预算支出情况表（公开到项级）'!$B$1:$E$1436</definedName>
    <definedName name="_xlnm.Print_Area" localSheetId="5">'1-6梁河县一般公共预算支出表（州、市对下转移支付项目）'!$A$1:$C$24</definedName>
    <definedName name="_xlnm.Print_Area" localSheetId="6">'1-7梁河县分地区税收返还和转移支付预算表'!$A$1:$D$14</definedName>
    <definedName name="_xlnm.Print_Area" localSheetId="8">'2-1梁河县政府性基金预算收入情况表'!$B$1:$E$37</definedName>
    <definedName name="_xlnm.Print_Area" localSheetId="9">'2-2梁河县政府性基金预算支出情况表'!$B$1:$E$269</definedName>
    <definedName name="_xlnm.Print_Area" localSheetId="10">'2-3梁河县本级政府性基金预算收入情况表'!$B$1:$E$37</definedName>
    <definedName name="_xlnm.Print_Area" localSheetId="11">'2-4梁河县本级政府性基金预算支出情况表（公开到项级）'!$B$1:$E$271</definedName>
    <definedName name="_xlnm.Print_Area" localSheetId="12">'2-5梁河县本级政府性基金支出表（州、市对下转移支付）'!$A$1:$D$15</definedName>
    <definedName name="_xlnm.Print_Titles" localSheetId="0">'1-1梁河县一般公共预算收入情况表'!$1:$3</definedName>
    <definedName name="_xlnm.Print_Titles" localSheetId="1">'1-2梁河县一般公共预算支出情况表'!$1:$3</definedName>
    <definedName name="_xlnm.Print_Titles" localSheetId="2">'1-3梁河县一般公共预算收入情况表'!$1:$3</definedName>
    <definedName name="_xlnm.Print_Titles" localSheetId="3">'1-4梁河县一般公共预算支出情况表（公开到项级）'!$1:$3</definedName>
    <definedName name="_xlnm.Print_Titles" localSheetId="5">'1-6梁河县一般公共预算支出表（州、市对下转移支付项目）'!$1:$3</definedName>
    <definedName name="_xlnm.Print_Titles" localSheetId="6">'1-7梁河县分地区税收返还和转移支付预算表'!$1:$3</definedName>
    <definedName name="_xlnm.Print_Titles" localSheetId="8">'2-1梁河县政府性基金预算收入情况表'!$1:$3</definedName>
    <definedName name="_xlnm.Print_Titles" localSheetId="9">'2-2梁河县政府性基金预算支出情况表'!$1:$3</definedName>
    <definedName name="_xlnm.Print_Titles" localSheetId="10">'2-3梁河县本级政府性基金预算收入情况表'!$1:$3</definedName>
    <definedName name="_xlnm.Print_Titles" localSheetId="11">'2-4梁河县本级政府性基金预算支出情况表（公开到项级）'!$1:$3</definedName>
    <definedName name="_xlnm.Print_Titles" localSheetId="12">'2-5梁河县本级政府性基金支出表（州、市对下转移支付）'!$1:$3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'3-1梁河县国有资本经营收入预算情况表'!$A$1:$D$41</definedName>
    <definedName name="_xlnm.Print_Titles" localSheetId="13">'3-1梁河县国有资本经营收入预算情况表'!$1:$3</definedName>
    <definedName name="专项收入年初预算数" localSheetId="13">#REF!</definedName>
    <definedName name="专项收入全年预计数" localSheetId="13">#REF!</definedName>
    <definedName name="_xlnm.Print_Area" localSheetId="14">'3-2梁河县国有资本经营支出预算情况表'!$A$1:$D$28</definedName>
    <definedName name="_xlnm.Print_Titles" localSheetId="14">'3-2梁河县国有资本经营支出预算情况表'!$1:$3</definedName>
    <definedName name="专项收入年初预算数" localSheetId="14">#REF!</definedName>
    <definedName name="专项收入全年预计数" localSheetId="14">#REF!</definedName>
    <definedName name="_xlnm.Print_Area" localSheetId="15">'3-3梁河县本级国有资本经营收入预算情况表'!$A$1:$D$35</definedName>
    <definedName name="_xlnm.Print_Titles" localSheetId="15">'3-3梁河县本级国有资本经营收入预算情况表'!$1:$3</definedName>
    <definedName name="专项收入年初预算数" localSheetId="15">#REF!</definedName>
    <definedName name="专项收入全年预计数" localSheetId="15">#REF!</definedName>
    <definedName name="_xlnm.Print_Area" localSheetId="16">'3-4梁河县本级国有资本经营支出预算情况表（公开到项级）'!$A$1:$D$21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'4-1梁河县社会保险基金收入预算情况表'!$A$1:$D$46</definedName>
    <definedName name="_xlnm.Print_Titles" localSheetId="19">'4-1梁河县社会保险基金收入预算情况表'!$1:$3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'4-2梁河县社会保险基金支出预算情况表'!$A$1:$D$22</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'4-3梁河县本级社会保险基金收入预算情况表'!$A$1:$D$46</definedName>
    <definedName name="_xlnm.Print_Titles" localSheetId="21">'4-3梁河县本级社会保险基金收入预算情况表'!$1:$3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'4-4梁河县本级社会保险基金支出预算情况表'!$A$1:$D$22</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'1-5梁河县一般公共预算基本支出情况表（公开到款级）'!$A$1:$B$38</definedName>
    <definedName name="_xlnm.Print_Titles" localSheetId="4">'1-5梁河县一般公共预算基本支出情况表（公开到款级）'!$1:$3</definedName>
  </definedNames>
  <calcPr calcId="144525" fullPrecision="0"/>
</workbook>
</file>

<file path=xl/sharedStrings.xml><?xml version="1.0" encoding="utf-8"?>
<sst xmlns="http://schemas.openxmlformats.org/spreadsheetml/2006/main" count="3688">
  <si>
    <t>1-1  2021年梁河县一般公共预算收入情况表</t>
  </si>
  <si>
    <t>单位：万元</t>
  </si>
  <si>
    <t>科目编码</t>
  </si>
  <si>
    <t>项目</t>
  </si>
  <si>
    <t>2020年执行数</t>
  </si>
  <si>
    <t>2021年预算数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</si>
  <si>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</si>
  <si>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</si>
  <si>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</si>
  <si>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</si>
  <si>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</si>
  <si>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</si>
  <si>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</si>
  <si>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</si>
  <si>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</si>
  <si>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</si>
  <si>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</si>
  <si>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</si>
  <si>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</si>
  <si>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</si>
  <si>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</si>
  <si>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</si>
  <si>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</si>
  <si>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</si>
  <si>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</si>
  <si>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</si>
  <si>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</si>
  <si>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</si>
  <si>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</si>
  <si>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</si>
  <si>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</si>
  <si>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</si>
  <si>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</si>
  <si>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</si>
  <si>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</si>
  <si>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</si>
  <si>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</si>
  <si>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</si>
  <si>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</si>
  <si>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</si>
  <si>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</si>
  <si>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</si>
  <si>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</si>
  <si>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</si>
  <si>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</si>
  <si>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</si>
  <si>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</si>
  <si>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</si>
  <si>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</si>
  <si>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</si>
  <si>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</si>
  <si>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</si>
  <si>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</si>
  <si>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</si>
  <si>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</si>
  <si>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</si>
  <si>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</si>
  <si>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</si>
  <si>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</si>
  <si>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</si>
  <si>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</si>
  <si>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</si>
  <si>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</si>
  <si>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</si>
  <si>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</si>
  <si>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</si>
  <si>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</si>
  <si>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2021年梁河县一般公共预算支出情况表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</si>
  <si>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</si>
  <si>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</si>
  <si>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</si>
  <si>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</si>
  <si>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</si>
  <si>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</si>
  <si>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</si>
  <si>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</si>
  <si>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</si>
  <si>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</si>
  <si>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</si>
  <si>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</si>
  <si>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</si>
  <si>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</si>
  <si>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</si>
  <si>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</si>
  <si>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</si>
  <si>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</si>
  <si>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</si>
  <si>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</si>
  <si>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</si>
  <si>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</si>
  <si>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</si>
  <si>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</si>
  <si>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</si>
  <si>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</si>
  <si>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</si>
  <si>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</si>
  <si>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</si>
  <si>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</si>
  <si>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</si>
  <si>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</si>
  <si>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</si>
  <si>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</si>
  <si>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</si>
  <si>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</si>
  <si>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</si>
  <si>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</si>
  <si>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</si>
  <si>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</si>
  <si>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</si>
  <si>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</si>
  <si>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</si>
  <si>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</si>
  <si>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</si>
  <si>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</si>
  <si>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</si>
  <si>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</si>
  <si>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</si>
  <si>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</si>
  <si>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</si>
  <si>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</si>
  <si>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</si>
  <si>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</si>
  <si>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</si>
  <si>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</si>
  <si>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</si>
  <si>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</si>
  <si>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</si>
  <si>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2021年梁河县一般公共预算收入情况表</t>
  </si>
  <si>
    <t>2020年预算数</t>
  </si>
  <si>
    <t>比上年预算数增长%</t>
  </si>
  <si>
    <r>
      <rPr>
        <sz val="14"/>
        <rFont val="宋体"/>
        <charset val="134"/>
      </rPr>
      <t>10199</t>
    </r>
  </si>
  <si>
    <t>梁河县一般公共预算收入</t>
  </si>
  <si>
    <t xml:space="preserve">   上解收入</t>
  </si>
  <si>
    <t>1-4  2021年梁河县一般公共预算支出情况表</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</si>
  <si>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</si>
  <si>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</si>
  <si>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</si>
  <si>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</si>
  <si>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</si>
  <si>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</si>
  <si>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</si>
  <si>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</si>
  <si>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</si>
  <si>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</si>
  <si>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</si>
  <si>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</si>
  <si>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</si>
  <si>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</si>
  <si>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</si>
  <si>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</si>
  <si>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</si>
  <si>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</si>
  <si>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</si>
  <si>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</si>
  <si>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</si>
  <si>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</si>
  <si>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</si>
  <si>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</si>
  <si>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</si>
  <si>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</si>
  <si>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</si>
  <si>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</si>
  <si>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</si>
  <si>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</si>
  <si>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</si>
  <si>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</si>
  <si>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</si>
  <si>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</si>
  <si>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</si>
  <si>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</si>
  <si>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</si>
  <si>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</si>
  <si>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</si>
  <si>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</si>
  <si>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</si>
  <si>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</si>
  <si>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</si>
  <si>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</si>
  <si>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</si>
  <si>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</si>
  <si>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</si>
  <si>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</si>
  <si>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</si>
  <si>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</si>
  <si>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</si>
  <si>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</si>
  <si>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</si>
  <si>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</si>
  <si>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</si>
  <si>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</si>
  <si>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</si>
  <si>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</si>
  <si>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</si>
  <si>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</si>
  <si>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</si>
  <si>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</si>
  <si>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</si>
  <si>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</si>
  <si>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</si>
  <si>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</si>
  <si>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</si>
  <si>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</si>
  <si>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</si>
  <si>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</si>
  <si>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</si>
  <si>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</si>
  <si>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</si>
  <si>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</si>
  <si>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</si>
  <si>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</si>
  <si>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</si>
  <si>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</si>
  <si>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</si>
  <si>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</si>
  <si>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</si>
  <si>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</si>
  <si>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</si>
  <si>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</si>
  <si>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</si>
  <si>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</si>
  <si>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</si>
  <si>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</si>
  <si>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</si>
  <si>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</si>
  <si>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</si>
  <si>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</si>
  <si>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</si>
  <si>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</si>
  <si>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</si>
  <si>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</si>
  <si>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</si>
  <si>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</si>
  <si>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</si>
  <si>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</si>
  <si>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</si>
  <si>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</si>
  <si>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</si>
  <si>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</si>
  <si>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</si>
  <si>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</si>
  <si>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</si>
  <si>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</si>
  <si>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</si>
  <si>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</si>
  <si>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</si>
  <si>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</si>
  <si>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</si>
  <si>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</si>
  <si>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</si>
  <si>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</si>
  <si>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</si>
  <si>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</si>
  <si>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</si>
  <si>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</si>
  <si>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</si>
  <si>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</si>
  <si>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</si>
  <si>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</si>
  <si>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</si>
  <si>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</si>
  <si>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</si>
  <si>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</si>
  <si>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</si>
  <si>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</si>
  <si>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</si>
  <si>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</si>
  <si>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</si>
  <si>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</si>
  <si>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</si>
  <si>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</si>
  <si>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</si>
  <si>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</si>
  <si>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</si>
  <si>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</si>
  <si>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</si>
  <si>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</si>
  <si>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</si>
  <si>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</si>
  <si>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</si>
  <si>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</si>
  <si>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</si>
  <si>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</si>
  <si>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</si>
  <si>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</si>
  <si>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</si>
  <si>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</si>
  <si>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</si>
  <si>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</si>
  <si>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</si>
  <si>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</si>
  <si>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</si>
  <si>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</si>
  <si>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</si>
  <si>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</si>
  <si>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</si>
  <si>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</si>
  <si>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</si>
  <si>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</si>
  <si>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</si>
  <si>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</si>
  <si>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</si>
  <si>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</si>
  <si>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</si>
  <si>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</si>
  <si>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</si>
  <si>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</si>
  <si>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</si>
  <si>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</si>
  <si>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</si>
  <si>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</si>
  <si>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</si>
  <si>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</si>
  <si>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</si>
  <si>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</si>
  <si>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</si>
  <si>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</si>
  <si>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</si>
  <si>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</si>
  <si>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</si>
  <si>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</si>
  <si>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</si>
  <si>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</si>
  <si>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</si>
  <si>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</si>
  <si>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</si>
  <si>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</si>
  <si>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</si>
  <si>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</si>
  <si>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</si>
  <si>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</si>
  <si>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</si>
  <si>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</si>
  <si>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</si>
  <si>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</si>
  <si>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</si>
  <si>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</si>
  <si>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</si>
  <si>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</si>
  <si>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</si>
  <si>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</si>
  <si>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</si>
  <si>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</si>
  <si>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</si>
  <si>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</si>
  <si>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</si>
  <si>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</si>
  <si>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</si>
  <si>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</si>
  <si>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</si>
  <si>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</si>
  <si>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</si>
  <si>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</si>
  <si>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</si>
  <si>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</si>
  <si>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</si>
  <si>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</si>
  <si>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</si>
  <si>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</si>
  <si>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</si>
  <si>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</si>
  <si>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</si>
  <si>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</si>
  <si>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</si>
  <si>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</si>
  <si>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</si>
  <si>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</si>
  <si>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</si>
  <si>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</si>
  <si>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</si>
  <si>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</si>
  <si>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</si>
  <si>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</si>
  <si>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</si>
  <si>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</si>
  <si>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</si>
  <si>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</si>
  <si>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</si>
  <si>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</si>
  <si>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</si>
  <si>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</si>
  <si>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</si>
  <si>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</si>
  <si>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</si>
  <si>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</si>
  <si>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</si>
  <si>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</si>
  <si>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</si>
  <si>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</si>
  <si>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</si>
  <si>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</si>
  <si>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</si>
  <si>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</si>
  <si>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</si>
  <si>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</si>
  <si>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</si>
  <si>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</si>
  <si>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</si>
  <si>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</si>
  <si>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</si>
  <si>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</si>
  <si>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</si>
  <si>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</si>
  <si>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</si>
  <si>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</si>
  <si>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</si>
  <si>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</si>
  <si>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</si>
  <si>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</si>
  <si>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</si>
  <si>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</si>
  <si>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</si>
  <si>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</si>
  <si>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</si>
  <si>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</si>
  <si>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</si>
  <si>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</si>
  <si>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</si>
  <si>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</si>
  <si>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</si>
  <si>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</si>
  <si>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</si>
  <si>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</si>
  <si>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</si>
  <si>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</si>
  <si>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</si>
  <si>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</si>
  <si>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</si>
  <si>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</si>
  <si>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</si>
  <si>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</si>
  <si>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</si>
  <si>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</si>
  <si>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</si>
  <si>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</si>
  <si>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</si>
  <si>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</si>
  <si>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</si>
  <si>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</si>
  <si>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</si>
  <si>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</si>
  <si>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</si>
  <si>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</si>
  <si>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</si>
  <si>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</si>
  <si>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</si>
  <si>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</si>
  <si>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</si>
  <si>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</si>
  <si>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</si>
  <si>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</si>
  <si>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</si>
  <si>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</si>
  <si>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</si>
  <si>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</si>
  <si>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</si>
  <si>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</si>
  <si>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</si>
  <si>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</si>
  <si>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</si>
  <si>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</si>
  <si>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</si>
  <si>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</si>
  <si>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</si>
  <si>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</si>
  <si>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</si>
  <si>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</si>
  <si>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</si>
  <si>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</si>
  <si>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</si>
  <si>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</si>
  <si>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</si>
  <si>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</si>
  <si>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</si>
  <si>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</si>
  <si>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</si>
  <si>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</si>
  <si>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</si>
  <si>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</si>
  <si>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</si>
  <si>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</si>
  <si>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</si>
  <si>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</si>
  <si>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</si>
  <si>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</si>
  <si>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</si>
  <si>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</si>
  <si>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</si>
  <si>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</si>
  <si>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</si>
  <si>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</si>
  <si>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</si>
  <si>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</si>
  <si>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</si>
  <si>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</si>
  <si>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</si>
  <si>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</si>
  <si>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</si>
  <si>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</si>
  <si>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</si>
  <si>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</si>
  <si>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</si>
  <si>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</si>
  <si>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</si>
  <si>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</si>
  <si>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</si>
  <si>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</si>
  <si>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</si>
  <si>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</si>
  <si>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</si>
  <si>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</si>
  <si>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</si>
  <si>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</si>
  <si>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</si>
  <si>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</si>
  <si>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</si>
  <si>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</si>
  <si>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</si>
  <si>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省对下专项转移支付补助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</si>
  <si>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</si>
  <si>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</si>
  <si>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</si>
  <si>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</si>
  <si>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</si>
  <si>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</si>
  <si>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</si>
  <si>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</si>
  <si>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</si>
  <si>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</si>
  <si>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</si>
  <si>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</si>
  <si>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</si>
  <si>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</si>
  <si>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</si>
  <si>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</si>
  <si>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</si>
  <si>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</si>
  <si>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</si>
  <si>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</si>
  <si>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</si>
  <si>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</si>
  <si>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</si>
  <si>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</si>
  <si>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</si>
  <si>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</si>
  <si>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</si>
  <si>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</si>
  <si>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</si>
  <si>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</si>
  <si>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</si>
  <si>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</si>
  <si>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</si>
  <si>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</si>
  <si>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</si>
  <si>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</si>
  <si>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</si>
  <si>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</si>
  <si>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</si>
  <si>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</si>
  <si>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</si>
  <si>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</si>
  <si>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</si>
  <si>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</si>
  <si>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</si>
  <si>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</si>
  <si>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</si>
  <si>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</si>
  <si>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</si>
  <si>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</si>
  <si>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</si>
  <si>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</si>
  <si>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</si>
  <si>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</si>
  <si>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</si>
  <si>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</si>
  <si>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</si>
  <si>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</si>
  <si>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</si>
  <si>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</si>
  <si>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</si>
  <si>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</si>
  <si>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</si>
  <si>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</si>
  <si>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</si>
  <si>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</si>
  <si>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</si>
  <si>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</si>
  <si>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</si>
  <si>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</si>
  <si>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</si>
  <si>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</si>
  <si>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</si>
  <si>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</si>
  <si>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</si>
  <si>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</si>
  <si>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</si>
  <si>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</si>
  <si>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</si>
  <si>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</si>
  <si>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</si>
  <si>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</si>
  <si>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</si>
  <si>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</si>
  <si>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</si>
  <si>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</si>
  <si>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</si>
  <si>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</si>
  <si>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</si>
  <si>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</si>
  <si>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</si>
  <si>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</si>
  <si>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</si>
  <si>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</si>
  <si>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</si>
  <si>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</si>
  <si>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</si>
  <si>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</si>
  <si>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</si>
  <si>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</si>
  <si>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</si>
  <si>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</si>
  <si>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</si>
  <si>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</si>
  <si>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</si>
  <si>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</si>
  <si>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</si>
  <si>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</si>
  <si>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</si>
  <si>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</si>
  <si>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</si>
  <si>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</si>
  <si>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</si>
  <si>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</si>
  <si>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</si>
  <si>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</si>
  <si>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</si>
  <si>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</si>
  <si>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</si>
  <si>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</si>
  <si>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</si>
  <si>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</si>
  <si>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</si>
  <si>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</si>
  <si>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</si>
  <si>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</si>
  <si>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</si>
  <si>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</si>
  <si>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</si>
  <si>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</si>
  <si>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</si>
  <si>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</si>
  <si>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</si>
  <si>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</si>
  <si>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</si>
  <si>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</si>
  <si>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</si>
  <si>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</si>
  <si>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</si>
  <si>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</si>
  <si>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</si>
  <si>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</si>
  <si>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</si>
  <si>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</si>
  <si>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</si>
  <si>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</si>
  <si>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</si>
  <si>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</si>
  <si>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</si>
  <si>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</si>
  <si>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</si>
  <si>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</si>
  <si>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</si>
  <si>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</si>
  <si>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</si>
  <si>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</si>
  <si>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</si>
  <si>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</si>
  <si>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</si>
  <si>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</si>
  <si>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</si>
  <si>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</si>
  <si>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</si>
  <si>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</si>
  <si>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</si>
  <si>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</si>
  <si>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</si>
  <si>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</si>
  <si>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</si>
  <si>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</si>
  <si>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</si>
  <si>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</si>
  <si>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</si>
  <si>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</si>
  <si>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</si>
  <si>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</si>
  <si>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</si>
  <si>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</si>
  <si>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</si>
  <si>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</si>
  <si>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</si>
  <si>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</si>
  <si>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</si>
  <si>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</si>
  <si>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</si>
  <si>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省对下一般性转移支付补助</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</si>
  <si>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</si>
  <si>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</si>
  <si>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</si>
  <si>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</si>
  <si>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</si>
  <si>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</si>
  <si>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</si>
  <si>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</si>
  <si>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</si>
  <si>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</si>
  <si>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</si>
  <si>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</si>
  <si>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</si>
  <si>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</si>
  <si>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</si>
  <si>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</si>
  <si>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</si>
  <si>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</si>
  <si>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</si>
  <si>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</si>
  <si>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</si>
  <si>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</si>
  <si>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</si>
  <si>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</si>
  <si>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</si>
  <si>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</si>
  <si>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</si>
  <si>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</si>
  <si>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</si>
  <si>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</si>
  <si>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</si>
  <si>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</si>
  <si>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</si>
  <si>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</si>
  <si>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</si>
  <si>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</si>
  <si>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</si>
  <si>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</si>
  <si>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</si>
  <si>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</si>
  <si>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</si>
  <si>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</si>
  <si>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</si>
  <si>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</si>
  <si>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</si>
  <si>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</si>
  <si>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</si>
  <si>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</si>
  <si>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</si>
  <si>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</si>
  <si>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</si>
  <si>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</si>
  <si>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</si>
  <si>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</si>
  <si>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</si>
  <si>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</si>
  <si>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</si>
  <si>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</si>
  <si>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</si>
  <si>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</si>
  <si>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</si>
  <si>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</si>
  <si>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</si>
  <si>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</si>
  <si>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</si>
  <si>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</si>
  <si>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</si>
  <si>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</si>
  <si>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</si>
  <si>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</si>
  <si>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</si>
  <si>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</si>
  <si>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</si>
  <si>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</si>
  <si>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</si>
  <si>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</si>
  <si>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</si>
  <si>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</si>
  <si>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</si>
  <si>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</si>
  <si>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</si>
  <si>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</si>
  <si>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</si>
  <si>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</si>
  <si>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</si>
  <si>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</si>
  <si>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</si>
  <si>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</si>
  <si>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</si>
  <si>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</si>
  <si>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</si>
  <si>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</si>
  <si>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</si>
  <si>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</si>
  <si>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</si>
  <si>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</si>
  <si>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</si>
  <si>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</si>
  <si>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</si>
  <si>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</si>
  <si>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</si>
  <si>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</si>
  <si>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</si>
  <si>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</si>
  <si>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省对下一般性转移支付补助（义务教育）</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</si>
  <si>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</si>
  <si>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</si>
  <si>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</si>
  <si>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</si>
  <si>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</si>
  <si>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</si>
  <si>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</si>
  <si>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</si>
  <si>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</si>
  <si>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</si>
  <si>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</si>
  <si>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</si>
  <si>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</si>
  <si>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</si>
  <si>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</si>
  <si>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</si>
  <si>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</si>
  <si>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</si>
  <si>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</si>
  <si>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</si>
  <si>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</si>
  <si>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</si>
  <si>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</si>
  <si>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</si>
  <si>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</si>
  <si>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</si>
  <si>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</si>
  <si>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</si>
  <si>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</si>
  <si>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</si>
  <si>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</si>
  <si>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</si>
  <si>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</si>
  <si>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</si>
  <si>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</si>
  <si>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</si>
  <si>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</si>
  <si>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</si>
  <si>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</si>
  <si>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</si>
  <si>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</si>
  <si>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</si>
  <si>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</si>
  <si>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</si>
  <si>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</si>
  <si>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</si>
  <si>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</si>
  <si>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</si>
  <si>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</si>
  <si>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</si>
  <si>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</si>
  <si>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</si>
  <si>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</si>
  <si>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</si>
  <si>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</si>
  <si>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</si>
  <si>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</si>
  <si>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</si>
  <si>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</si>
  <si>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</si>
  <si>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</si>
  <si>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</si>
  <si>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</si>
  <si>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</si>
  <si>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</si>
  <si>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</si>
  <si>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</si>
  <si>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</si>
  <si>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</si>
  <si>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</si>
  <si>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</si>
  <si>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</si>
  <si>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</si>
  <si>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</si>
  <si>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</si>
  <si>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</si>
  <si>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</si>
  <si>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</si>
  <si>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</si>
  <si>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</si>
  <si>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</si>
  <si>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</si>
  <si>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</si>
  <si>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</si>
  <si>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</si>
  <si>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</si>
  <si>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</si>
  <si>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</si>
  <si>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</si>
  <si>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</si>
  <si>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</si>
  <si>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</si>
  <si>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</si>
  <si>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</si>
  <si>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</si>
  <si>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</si>
  <si>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</si>
  <si>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</si>
  <si>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</si>
  <si>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</si>
  <si>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</si>
  <si>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</si>
  <si>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</si>
  <si>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</si>
  <si>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</si>
  <si>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</si>
  <si>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</si>
  <si>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</si>
  <si>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</si>
  <si>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</si>
  <si>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</si>
  <si>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</si>
  <si>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</si>
  <si>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</si>
  <si>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</si>
  <si>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</si>
  <si>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</si>
  <si>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</si>
  <si>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</si>
  <si>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</si>
  <si>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</si>
  <si>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</si>
  <si>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</si>
  <si>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</si>
  <si>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</si>
  <si>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</si>
  <si>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</si>
  <si>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</si>
  <si>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</si>
  <si>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</si>
  <si>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</si>
  <si>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</si>
  <si>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</si>
  <si>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</si>
  <si>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</si>
  <si>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</si>
  <si>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</si>
  <si>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</si>
  <si>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</si>
  <si>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</si>
  <si>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</si>
  <si>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</si>
  <si>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</si>
  <si>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</si>
  <si>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</si>
  <si>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</si>
  <si>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</si>
  <si>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</si>
  <si>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</si>
  <si>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</si>
  <si>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</si>
  <si>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</si>
  <si>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</si>
  <si>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</si>
  <si>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</si>
  <si>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</si>
  <si>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</si>
  <si>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</si>
  <si>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</si>
  <si>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</si>
  <si>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</si>
  <si>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</si>
  <si>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</si>
  <si>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</si>
  <si>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</si>
  <si>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</si>
  <si>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</si>
  <si>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</si>
  <si>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</si>
  <si>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</si>
  <si>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</si>
  <si>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</si>
  <si>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</si>
  <si>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</si>
  <si>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</si>
  <si>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</si>
  <si>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</si>
  <si>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</si>
  <si>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</si>
  <si>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</si>
  <si>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</si>
  <si>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</si>
  <si>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</si>
  <si>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</si>
  <si>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</si>
  <si>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</si>
  <si>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</si>
  <si>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</si>
  <si>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</si>
  <si>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</si>
  <si>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</si>
  <si>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</si>
  <si>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</si>
  <si>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</si>
  <si>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</si>
  <si>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</si>
  <si>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</si>
  <si>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</si>
  <si>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</si>
  <si>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</si>
  <si>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</si>
  <si>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</si>
  <si>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</si>
  <si>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</si>
  <si>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</si>
  <si>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</si>
  <si>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</si>
  <si>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</si>
  <si>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</si>
  <si>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</si>
  <si>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</si>
  <si>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</si>
  <si>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</si>
  <si>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</si>
  <si>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</si>
  <si>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</si>
  <si>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</si>
  <si>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</si>
  <si>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</si>
  <si>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</si>
  <si>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</si>
  <si>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</si>
  <si>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</si>
  <si>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</si>
  <si>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</si>
  <si>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</si>
  <si>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</si>
  <si>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</si>
  <si>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</si>
  <si>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</si>
  <si>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</si>
  <si>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</si>
  <si>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</si>
  <si>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</si>
  <si>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</si>
  <si>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</si>
  <si>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</si>
  <si>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</si>
  <si>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</si>
  <si>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</si>
  <si>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</si>
  <si>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</si>
  <si>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</si>
  <si>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</si>
  <si>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</si>
  <si>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</si>
  <si>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</si>
  <si>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</si>
  <si>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</si>
  <si>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</si>
  <si>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</si>
  <si>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</si>
  <si>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</si>
  <si>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</si>
  <si>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</si>
  <si>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</si>
  <si>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</si>
  <si>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</si>
  <si>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</si>
  <si>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</si>
  <si>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</si>
  <si>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</si>
  <si>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</si>
  <si>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</si>
  <si>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</si>
  <si>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</si>
  <si>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</si>
  <si>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</si>
  <si>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</si>
  <si>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</si>
  <si>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</si>
  <si>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</si>
  <si>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</si>
  <si>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</si>
  <si>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</si>
  <si>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</si>
  <si>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</si>
  <si>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</si>
  <si>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</si>
  <si>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</si>
  <si>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</si>
  <si>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</si>
  <si>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</si>
  <si>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</si>
  <si>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</si>
  <si>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</si>
  <si>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</si>
  <si>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</si>
  <si>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</si>
  <si>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</si>
  <si>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</si>
  <si>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</si>
  <si>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</si>
  <si>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</si>
  <si>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</si>
  <si>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</si>
  <si>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</si>
  <si>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</si>
  <si>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</si>
  <si>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</si>
  <si>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</si>
  <si>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</si>
  <si>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</si>
  <si>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</si>
  <si>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</si>
  <si>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</si>
  <si>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</si>
  <si>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</si>
  <si>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</si>
  <si>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</si>
  <si>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</si>
  <si>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</si>
  <si>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</si>
  <si>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</si>
  <si>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</si>
  <si>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</si>
  <si>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</si>
  <si>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</si>
  <si>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</si>
  <si>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</si>
  <si>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</si>
  <si>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</si>
  <si>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</si>
  <si>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</si>
  <si>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</si>
  <si>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</si>
  <si>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</si>
  <si>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</si>
  <si>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</si>
  <si>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</si>
  <si>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</si>
  <si>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</si>
  <si>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</si>
  <si>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</si>
  <si>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</si>
  <si>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</si>
  <si>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</si>
  <si>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</si>
  <si>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</si>
  <si>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</si>
  <si>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</si>
  <si>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</si>
  <si>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</si>
  <si>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</si>
  <si>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</si>
  <si>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</si>
  <si>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</si>
  <si>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</si>
  <si>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</si>
  <si>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</si>
  <si>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</si>
  <si>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</si>
  <si>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</si>
  <si>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</si>
  <si>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</si>
  <si>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</si>
  <si>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</si>
  <si>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</si>
  <si>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</si>
  <si>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</si>
  <si>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</si>
  <si>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</si>
  <si>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</si>
  <si>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</si>
  <si>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</si>
  <si>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</si>
  <si>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</si>
  <si>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</si>
  <si>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</si>
  <si>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</si>
  <si>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</si>
  <si>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</si>
  <si>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</si>
  <si>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</si>
  <si>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</si>
  <si>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</si>
  <si>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</si>
  <si>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</si>
  <si>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</si>
  <si>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</si>
  <si>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</si>
  <si>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</si>
  <si>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</si>
  <si>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</si>
  <si>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</si>
  <si>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</si>
  <si>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</si>
  <si>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</si>
  <si>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</si>
  <si>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</si>
  <si>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</si>
  <si>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</si>
  <si>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</si>
  <si>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</si>
  <si>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</si>
  <si>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</si>
  <si>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</si>
  <si>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</si>
  <si>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</si>
  <si>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</si>
  <si>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</si>
  <si>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</si>
  <si>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</si>
  <si>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</si>
  <si>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</si>
  <si>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</si>
  <si>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</si>
  <si>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</si>
  <si>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</si>
  <si>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</si>
  <si>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</si>
  <si>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</si>
  <si>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</si>
  <si>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</si>
  <si>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</si>
  <si>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</si>
  <si>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</si>
  <si>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</si>
  <si>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</si>
  <si>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</si>
  <si>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</si>
  <si>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</si>
  <si>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</si>
  <si>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</si>
  <si>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</si>
  <si>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</si>
  <si>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</si>
  <si>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</si>
  <si>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</si>
  <si>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省对下一般性转移支付补助（基本养老保险和低保）</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</si>
  <si>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</si>
  <si>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</si>
  <si>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</si>
  <si>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</si>
  <si>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</si>
  <si>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</si>
  <si>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</si>
  <si>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</si>
  <si>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</si>
  <si>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</si>
  <si>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</si>
  <si>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</si>
  <si>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</si>
  <si>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</si>
  <si>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</si>
  <si>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</si>
  <si>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</si>
  <si>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</si>
  <si>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</si>
  <si>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</si>
  <si>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</si>
  <si>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</si>
  <si>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</si>
  <si>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</si>
  <si>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</si>
  <si>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</si>
  <si>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</si>
  <si>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</si>
  <si>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</si>
  <si>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</si>
  <si>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</si>
  <si>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</si>
  <si>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</si>
  <si>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</si>
  <si>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</si>
  <si>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</si>
  <si>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</si>
  <si>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</si>
  <si>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</si>
  <si>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</si>
  <si>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</si>
  <si>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</si>
  <si>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</si>
  <si>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</si>
  <si>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</si>
  <si>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</si>
  <si>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</si>
  <si>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</si>
  <si>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</si>
  <si>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</si>
  <si>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</si>
  <si>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</si>
  <si>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</si>
  <si>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</si>
  <si>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</si>
  <si>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</si>
  <si>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</si>
  <si>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</si>
  <si>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</si>
  <si>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</si>
  <si>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</si>
  <si>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</si>
  <si>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</si>
  <si>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</si>
  <si>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</si>
  <si>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</si>
  <si>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</si>
  <si>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</si>
  <si>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</si>
  <si>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</si>
  <si>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</si>
  <si>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</si>
  <si>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</si>
  <si>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</si>
  <si>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</si>
  <si>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</si>
  <si>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</si>
  <si>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</si>
  <si>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</si>
  <si>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</si>
  <si>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</si>
  <si>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</si>
  <si>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</si>
  <si>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</si>
  <si>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</si>
  <si>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</si>
  <si>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</si>
  <si>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</si>
  <si>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</si>
  <si>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</si>
  <si>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</si>
  <si>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</si>
  <si>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</si>
  <si>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</si>
  <si>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</si>
  <si>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</si>
  <si>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</si>
  <si>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</si>
  <si>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</si>
  <si>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</si>
  <si>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</si>
  <si>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</si>
  <si>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</si>
  <si>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</si>
  <si>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</si>
  <si>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</si>
  <si>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</si>
  <si>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</si>
  <si>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</si>
  <si>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</si>
  <si>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</si>
  <si>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</si>
  <si>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</si>
  <si>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</si>
  <si>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</si>
  <si>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</si>
  <si>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</si>
  <si>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</si>
  <si>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</si>
  <si>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</si>
  <si>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</si>
  <si>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</si>
  <si>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</si>
  <si>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</si>
  <si>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</si>
  <si>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</si>
  <si>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</si>
  <si>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</si>
  <si>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</si>
  <si>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</si>
  <si>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</si>
  <si>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</si>
  <si>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</si>
  <si>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</si>
  <si>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</si>
  <si>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</si>
  <si>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</si>
  <si>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</si>
  <si>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</si>
  <si>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</si>
  <si>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</si>
  <si>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</si>
  <si>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</si>
  <si>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</si>
  <si>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</si>
  <si>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</si>
  <si>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</si>
  <si>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</si>
  <si>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</si>
  <si>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</si>
  <si>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</si>
  <si>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</si>
  <si>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</si>
  <si>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</si>
  <si>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</si>
  <si>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</si>
  <si>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</si>
  <si>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</si>
  <si>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</si>
  <si>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</si>
  <si>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</si>
  <si>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</si>
  <si>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</si>
  <si>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</si>
  <si>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</si>
  <si>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</si>
  <si>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</si>
  <si>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</si>
  <si>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</si>
  <si>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</si>
  <si>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</si>
  <si>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</si>
  <si>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</si>
  <si>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</si>
  <si>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</si>
  <si>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</si>
  <si>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</si>
  <si>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</si>
  <si>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</si>
  <si>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</si>
  <si>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</si>
  <si>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</si>
  <si>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</si>
  <si>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</si>
  <si>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</si>
  <si>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</si>
  <si>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</si>
  <si>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</si>
  <si>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</si>
  <si>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</si>
  <si>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</si>
  <si>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</si>
  <si>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</si>
  <si>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</si>
  <si>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</si>
  <si>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</si>
  <si>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</si>
  <si>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</si>
  <si>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</si>
  <si>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</si>
  <si>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</si>
  <si>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</si>
  <si>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</si>
  <si>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</si>
  <si>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</si>
  <si>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</si>
  <si>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</si>
  <si>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</si>
  <si>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</si>
  <si>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</si>
  <si>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</si>
  <si>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</si>
  <si>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</si>
  <si>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</si>
  <si>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</si>
  <si>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</si>
  <si>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</si>
  <si>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</si>
  <si>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</si>
  <si>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</si>
  <si>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</si>
  <si>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</si>
  <si>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</si>
  <si>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</si>
  <si>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</si>
  <si>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</si>
  <si>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</si>
  <si>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</si>
  <si>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</si>
  <si>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</si>
  <si>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</si>
  <si>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</si>
  <si>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</si>
  <si>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</si>
  <si>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</si>
  <si>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</si>
  <si>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</si>
  <si>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</si>
  <si>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</si>
  <si>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</si>
  <si>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</si>
  <si>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</si>
  <si>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</si>
  <si>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</si>
  <si>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</si>
  <si>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</si>
  <si>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</si>
  <si>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</si>
  <si>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</si>
  <si>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</si>
  <si>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</si>
  <si>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</si>
  <si>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</si>
  <si>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</si>
  <si>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</si>
  <si>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</si>
  <si>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</si>
  <si>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</si>
  <si>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</si>
  <si>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</si>
  <si>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</si>
  <si>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</si>
  <si>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</si>
  <si>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</si>
  <si>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</si>
  <si>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</si>
  <si>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</si>
  <si>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</si>
  <si>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</si>
  <si>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</si>
  <si>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</si>
  <si>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</si>
  <si>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</si>
  <si>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</si>
  <si>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</si>
  <si>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</si>
  <si>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</si>
  <si>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</si>
  <si>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</si>
  <si>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</si>
  <si>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</si>
  <si>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</si>
  <si>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</si>
  <si>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</si>
  <si>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</si>
  <si>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</si>
  <si>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</si>
  <si>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</si>
  <si>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</si>
  <si>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</si>
  <si>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</si>
  <si>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</si>
  <si>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</si>
  <si>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</si>
  <si>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</si>
  <si>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</si>
  <si>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</si>
  <si>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</si>
  <si>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</si>
  <si>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</si>
  <si>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</si>
  <si>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</si>
  <si>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</si>
  <si>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</si>
  <si>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</si>
  <si>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</si>
  <si>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</si>
  <si>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</si>
  <si>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</si>
  <si>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</si>
  <si>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</si>
  <si>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</si>
  <si>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</si>
  <si>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</si>
  <si>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</si>
  <si>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</si>
  <si>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</si>
  <si>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</si>
  <si>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</si>
  <si>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</si>
  <si>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</si>
  <si>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</si>
  <si>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</si>
  <si>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</si>
  <si>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</si>
  <si>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</si>
  <si>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</si>
  <si>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</si>
  <si>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</si>
  <si>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</si>
  <si>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</si>
  <si>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</si>
  <si>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</si>
  <si>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</si>
  <si>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</si>
  <si>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</si>
  <si>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</si>
  <si>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</si>
  <si>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</si>
  <si>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</si>
  <si>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</si>
  <si>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</si>
  <si>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</si>
  <si>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</si>
  <si>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</si>
  <si>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</si>
  <si>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</si>
  <si>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</si>
  <si>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</si>
  <si>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</si>
  <si>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</si>
  <si>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</si>
  <si>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</si>
  <si>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</si>
  <si>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</si>
  <si>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</si>
  <si>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</si>
  <si>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</si>
  <si>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</si>
  <si>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</si>
  <si>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</si>
  <si>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</si>
  <si>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</si>
  <si>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</si>
  <si>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</si>
  <si>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</si>
  <si>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</si>
  <si>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</si>
  <si>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</si>
  <si>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</si>
  <si>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</si>
  <si>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</si>
  <si>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</si>
  <si>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</si>
  <si>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</si>
  <si>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</si>
  <si>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</si>
  <si>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</si>
  <si>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</si>
  <si>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</si>
  <si>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</si>
  <si>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</si>
  <si>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</si>
  <si>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</si>
  <si>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</si>
  <si>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</si>
  <si>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</si>
  <si>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</si>
  <si>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</si>
  <si>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</si>
  <si>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</si>
  <si>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</si>
  <si>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</si>
  <si>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</si>
  <si>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</si>
  <si>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</si>
  <si>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</si>
  <si>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</si>
  <si>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</si>
  <si>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</si>
  <si>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</si>
  <si>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</si>
  <si>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</si>
  <si>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</si>
  <si>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</si>
  <si>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</si>
  <si>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</si>
  <si>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</si>
  <si>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</si>
  <si>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</si>
  <si>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</si>
  <si>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</si>
  <si>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</si>
  <si>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</si>
  <si>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</si>
  <si>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</si>
  <si>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</si>
  <si>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</si>
  <si>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</si>
  <si>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</si>
  <si>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</si>
  <si>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</si>
  <si>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</si>
  <si>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</si>
  <si>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</si>
  <si>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</si>
  <si>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</si>
  <si>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</si>
  <si>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</si>
  <si>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</si>
  <si>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</si>
  <si>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</si>
  <si>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</si>
  <si>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</si>
  <si>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</si>
  <si>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</si>
  <si>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</si>
  <si>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</si>
  <si>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</si>
  <si>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</si>
  <si>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</si>
  <si>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</si>
  <si>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</si>
  <si>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</si>
  <si>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</si>
  <si>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</si>
  <si>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</si>
  <si>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</si>
  <si>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</si>
  <si>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</si>
  <si>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</si>
  <si>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</si>
  <si>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</si>
  <si>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</si>
  <si>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</si>
  <si>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</si>
  <si>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</si>
  <si>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</si>
  <si>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</si>
  <si>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</si>
  <si>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</si>
  <si>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</si>
  <si>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</si>
  <si>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</si>
  <si>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</si>
  <si>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</si>
  <si>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</si>
  <si>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</si>
  <si>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</si>
  <si>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</si>
  <si>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</si>
  <si>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</si>
  <si>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</si>
  <si>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</si>
  <si>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</si>
  <si>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</si>
  <si>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</si>
  <si>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</si>
  <si>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</si>
  <si>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</si>
  <si>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</si>
  <si>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</si>
  <si>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</si>
  <si>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</si>
  <si>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</si>
  <si>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</si>
  <si>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</si>
  <si>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</si>
  <si>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</si>
  <si>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</si>
  <si>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</si>
  <si>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</si>
  <si>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</si>
  <si>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</si>
  <si>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</si>
  <si>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</si>
  <si>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</si>
  <si>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</si>
  <si>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</si>
  <si>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</si>
  <si>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</si>
  <si>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</si>
  <si>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</si>
  <si>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</si>
  <si>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</si>
  <si>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</si>
  <si>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</si>
  <si>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</si>
  <si>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</si>
  <si>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</si>
  <si>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</si>
  <si>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</si>
  <si>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</si>
  <si>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</si>
  <si>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</si>
  <si>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</si>
  <si>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</si>
  <si>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</si>
  <si>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</si>
  <si>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</si>
  <si>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</si>
  <si>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</si>
  <si>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</si>
  <si>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</si>
  <si>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</si>
  <si>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</si>
  <si>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</si>
  <si>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省对下一般性转移支付补助（农村综合改革）</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</si>
  <si>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</si>
  <si>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</si>
  <si>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</si>
  <si>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</si>
  <si>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</si>
  <si>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</si>
  <si>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</si>
  <si>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</si>
  <si>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</si>
  <si>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</si>
  <si>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</si>
  <si>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</si>
  <si>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</si>
  <si>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</si>
  <si>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</si>
  <si>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</si>
  <si>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</si>
  <si>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</si>
  <si>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</si>
  <si>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</si>
  <si>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</si>
  <si>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</si>
  <si>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</si>
  <si>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</si>
  <si>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</si>
  <si>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</si>
  <si>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</si>
  <si>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</si>
  <si>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</si>
  <si>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</si>
  <si>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</si>
  <si>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</si>
  <si>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</si>
  <si>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</si>
  <si>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</si>
  <si>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</si>
  <si>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</si>
  <si>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</si>
  <si>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</si>
  <si>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</si>
  <si>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</si>
  <si>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</si>
  <si>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</si>
  <si>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</si>
  <si>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</si>
  <si>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</si>
  <si>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</si>
  <si>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</si>
  <si>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</si>
  <si>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</si>
  <si>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</si>
  <si>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</si>
  <si>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</si>
  <si>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</si>
  <si>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</si>
  <si>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</si>
  <si>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</si>
  <si>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</si>
  <si>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</si>
  <si>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</si>
  <si>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</si>
  <si>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</si>
  <si>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</si>
  <si>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</si>
  <si>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</si>
  <si>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</si>
  <si>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</si>
  <si>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</si>
  <si>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</si>
  <si>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</si>
  <si>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</si>
  <si>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</si>
  <si>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</si>
  <si>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</si>
  <si>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</si>
  <si>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</si>
  <si>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</si>
  <si>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</si>
  <si>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</si>
  <si>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</si>
  <si>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</si>
  <si>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</si>
  <si>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</si>
  <si>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</si>
  <si>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</si>
  <si>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</si>
  <si>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</si>
  <si>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</si>
  <si>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</si>
  <si>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</si>
  <si>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</si>
  <si>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</si>
  <si>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</si>
  <si>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</si>
  <si>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</si>
  <si>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</si>
  <si>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</si>
  <si>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</si>
  <si>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</si>
  <si>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</si>
  <si>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</si>
  <si>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</si>
  <si>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</si>
  <si>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</si>
  <si>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</si>
  <si>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</si>
  <si>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</si>
  <si>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</si>
  <si>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</si>
  <si>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</si>
  <si>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</si>
  <si>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</si>
  <si>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</si>
  <si>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</si>
  <si>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</si>
  <si>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</si>
  <si>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</si>
  <si>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</si>
  <si>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</si>
  <si>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</si>
  <si>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</si>
  <si>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</si>
  <si>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</si>
  <si>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</si>
  <si>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</si>
  <si>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</si>
  <si>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</si>
  <si>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</si>
  <si>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</si>
  <si>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</si>
  <si>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</si>
  <si>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</si>
  <si>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</si>
  <si>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</si>
  <si>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</si>
  <si>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</si>
  <si>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</si>
  <si>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</si>
  <si>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</si>
  <si>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</si>
  <si>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</si>
  <si>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</si>
  <si>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</si>
  <si>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</si>
  <si>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</si>
  <si>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</si>
  <si>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</si>
  <si>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</si>
  <si>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</si>
  <si>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</si>
  <si>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</si>
  <si>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</si>
  <si>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</si>
  <si>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</si>
  <si>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</si>
  <si>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</si>
  <si>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</si>
  <si>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</si>
  <si>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</si>
  <si>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</si>
  <si>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</si>
  <si>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</si>
  <si>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</si>
  <si>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</si>
  <si>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</si>
  <si>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</si>
  <si>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</si>
  <si>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</si>
  <si>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</si>
  <si>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</si>
  <si>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</si>
  <si>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</si>
  <si>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</si>
  <si>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</si>
  <si>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</si>
  <si>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</si>
  <si>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</si>
  <si>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</si>
  <si>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</si>
  <si>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</si>
  <si>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</si>
  <si>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</si>
  <si>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</si>
  <si>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</si>
  <si>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</si>
  <si>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</si>
  <si>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</si>
  <si>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</si>
  <si>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</si>
  <si>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</si>
  <si>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</si>
  <si>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</si>
  <si>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</si>
  <si>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</si>
  <si>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</si>
  <si>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</si>
  <si>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</si>
  <si>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</si>
  <si>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</si>
  <si>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</si>
  <si>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</si>
  <si>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</si>
  <si>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</si>
  <si>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</si>
  <si>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</si>
  <si>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</si>
  <si>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</si>
  <si>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</si>
  <si>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</si>
  <si>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</si>
  <si>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</si>
  <si>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</si>
  <si>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</si>
  <si>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</si>
  <si>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</si>
  <si>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</si>
  <si>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</si>
  <si>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</si>
  <si>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</si>
  <si>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</si>
  <si>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</si>
  <si>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</si>
  <si>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</si>
  <si>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</si>
  <si>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</si>
  <si>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</si>
  <si>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</si>
  <si>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</si>
  <si>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</si>
  <si>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</si>
  <si>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</si>
  <si>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</si>
  <si>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</si>
  <si>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</si>
  <si>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</si>
  <si>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</si>
  <si>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</si>
  <si>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</si>
  <si>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</si>
  <si>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</si>
  <si>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</si>
  <si>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</si>
  <si>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</si>
  <si>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</si>
  <si>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</si>
  <si>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</si>
  <si>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</si>
  <si>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</si>
  <si>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</si>
  <si>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</si>
  <si>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</si>
  <si>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</si>
  <si>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</si>
  <si>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</si>
  <si>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</si>
  <si>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</si>
  <si>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</si>
  <si>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</si>
  <si>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</si>
  <si>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</si>
  <si>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</si>
  <si>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</si>
  <si>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</si>
  <si>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</si>
  <si>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</si>
  <si>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</si>
  <si>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</si>
  <si>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</si>
  <si>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</si>
  <si>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</si>
  <si>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</si>
  <si>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</si>
  <si>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</si>
  <si>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</si>
  <si>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</si>
  <si>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</si>
  <si>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</si>
  <si>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</si>
  <si>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</si>
  <si>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</si>
  <si>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</si>
  <si>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</si>
  <si>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</si>
  <si>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</si>
  <si>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</si>
  <si>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</si>
  <si>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</si>
  <si>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</si>
  <si>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</si>
  <si>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</si>
  <si>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</si>
  <si>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</si>
  <si>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</si>
  <si>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</si>
  <si>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</si>
  <si>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</si>
  <si>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</si>
  <si>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</si>
  <si>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</si>
  <si>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</si>
  <si>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</si>
  <si>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</si>
  <si>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</si>
  <si>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</si>
  <si>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</si>
  <si>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</si>
  <si>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</si>
  <si>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</si>
  <si>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</si>
  <si>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</si>
  <si>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</si>
  <si>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</si>
  <si>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</si>
  <si>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</si>
  <si>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</si>
  <si>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</si>
  <si>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</si>
  <si>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</si>
  <si>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</si>
  <si>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</si>
  <si>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</si>
  <si>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</si>
  <si>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</si>
  <si>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</si>
  <si>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</si>
  <si>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</si>
  <si>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</si>
  <si>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</si>
  <si>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</si>
  <si>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</si>
  <si>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</si>
  <si>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</si>
  <si>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</si>
  <si>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</si>
  <si>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</si>
  <si>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</si>
  <si>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</si>
  <si>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</si>
  <si>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</si>
  <si>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</si>
  <si>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</si>
  <si>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</si>
  <si>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</si>
  <si>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</si>
  <si>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</si>
  <si>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</si>
  <si>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</si>
  <si>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</si>
  <si>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</si>
  <si>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</si>
  <si>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</si>
  <si>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</si>
  <si>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</si>
  <si>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</si>
  <si>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</si>
  <si>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</si>
  <si>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</si>
  <si>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</si>
  <si>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</si>
  <si>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</si>
  <si>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</si>
  <si>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</si>
  <si>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</si>
  <si>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</si>
  <si>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</si>
  <si>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</si>
  <si>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</si>
  <si>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</si>
  <si>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</si>
  <si>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</si>
  <si>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</si>
  <si>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</si>
  <si>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</si>
  <si>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</si>
  <si>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</si>
  <si>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</si>
  <si>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</si>
  <si>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</si>
  <si>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</si>
  <si>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</si>
  <si>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</si>
  <si>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</si>
  <si>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</si>
  <si>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</si>
  <si>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</si>
  <si>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</si>
  <si>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</si>
  <si>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</si>
  <si>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</si>
  <si>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</si>
  <si>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</si>
  <si>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</si>
  <si>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</si>
  <si>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</si>
  <si>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</si>
  <si>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</si>
  <si>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</si>
  <si>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</si>
  <si>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</si>
  <si>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</si>
  <si>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</si>
  <si>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</si>
  <si>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</si>
  <si>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</si>
  <si>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</si>
  <si>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</si>
  <si>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</si>
  <si>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</si>
  <si>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</si>
  <si>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</si>
  <si>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</si>
  <si>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</si>
  <si>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</si>
  <si>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</si>
  <si>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</si>
  <si>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</si>
  <si>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</si>
  <si>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</si>
  <si>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</si>
  <si>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</si>
  <si>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</si>
  <si>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</si>
  <si>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</si>
  <si>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</si>
  <si>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</si>
  <si>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</si>
  <si>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</si>
  <si>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</si>
  <si>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</si>
  <si>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</si>
  <si>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</si>
  <si>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</si>
  <si>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</si>
  <si>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</si>
  <si>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</si>
  <si>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</si>
  <si>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</si>
  <si>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</si>
  <si>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</si>
  <si>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</si>
  <si>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</si>
  <si>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</si>
  <si>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</si>
  <si>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</si>
  <si>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</si>
  <si>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</si>
  <si>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</si>
  <si>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</si>
  <si>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</si>
  <si>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</si>
  <si>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</si>
  <si>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</si>
  <si>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</si>
  <si>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</si>
  <si>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</si>
  <si>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</si>
  <si>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</si>
  <si>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</si>
  <si>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</si>
  <si>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</si>
  <si>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</si>
  <si>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</si>
  <si>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</si>
  <si>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</si>
  <si>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</si>
  <si>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</si>
  <si>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</si>
  <si>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</si>
  <si>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</si>
  <si>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</si>
  <si>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</si>
  <si>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</si>
  <si>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</si>
  <si>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</si>
  <si>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</si>
  <si>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</si>
  <si>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</si>
  <si>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</si>
  <si>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</si>
  <si>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</si>
  <si>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</si>
  <si>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</si>
  <si>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</si>
  <si>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</si>
  <si>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</si>
  <si>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</si>
  <si>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</si>
  <si>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</si>
  <si>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</si>
  <si>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</si>
  <si>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</si>
  <si>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</si>
  <si>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</si>
  <si>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</si>
  <si>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</si>
  <si>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</si>
  <si>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</si>
  <si>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</si>
  <si>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</si>
  <si>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</si>
  <si>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</si>
  <si>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</si>
  <si>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</si>
  <si>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</si>
  <si>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</si>
  <si>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</si>
  <si>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</si>
  <si>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</si>
  <si>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</si>
  <si>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</si>
  <si>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</si>
  <si>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</si>
  <si>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</si>
  <si>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</si>
  <si>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</si>
  <si>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</si>
  <si>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</si>
  <si>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</si>
  <si>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</si>
  <si>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</si>
  <si>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</si>
  <si>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</si>
  <si>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</si>
  <si>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</si>
  <si>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</si>
  <si>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</si>
  <si>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</si>
  <si>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</si>
  <si>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</si>
  <si>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</si>
  <si>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</si>
  <si>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</si>
  <si>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</si>
  <si>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</si>
  <si>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</si>
  <si>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</si>
  <si>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</si>
  <si>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</si>
  <si>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</si>
  <si>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</si>
  <si>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</si>
  <si>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</si>
  <si>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</si>
  <si>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</si>
  <si>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</si>
  <si>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</si>
  <si>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</si>
  <si>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</si>
  <si>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</si>
  <si>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</si>
  <si>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</si>
  <si>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</si>
  <si>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</si>
  <si>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</si>
  <si>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</si>
  <si>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</si>
  <si>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</si>
  <si>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</si>
  <si>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</si>
  <si>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</si>
  <si>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</si>
  <si>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</si>
  <si>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</si>
  <si>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</si>
  <si>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</si>
  <si>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</si>
  <si>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</si>
  <si>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</si>
  <si>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</si>
  <si>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</si>
  <si>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</si>
  <si>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</si>
  <si>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</si>
  <si>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</si>
  <si>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</si>
  <si>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</si>
  <si>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</si>
  <si>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</si>
  <si>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</si>
  <si>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</si>
  <si>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</si>
  <si>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</si>
  <si>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</si>
  <si>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</si>
  <si>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</si>
  <si>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</si>
  <si>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</si>
  <si>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</si>
  <si>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</si>
  <si>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</si>
  <si>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</si>
  <si>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</si>
  <si>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</si>
  <si>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</si>
  <si>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</si>
  <si>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</si>
  <si>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</si>
  <si>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</si>
  <si>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</si>
  <si>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</si>
  <si>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</si>
  <si>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</si>
  <si>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</si>
  <si>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</si>
  <si>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</si>
  <si>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</si>
  <si>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</si>
  <si>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</si>
  <si>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</si>
  <si>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</si>
  <si>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</si>
  <si>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</si>
  <si>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</si>
  <si>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</si>
  <si>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</si>
  <si>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</si>
  <si>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</si>
  <si>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</si>
  <si>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</si>
  <si>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</si>
  <si>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</si>
  <si>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</si>
  <si>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</si>
  <si>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</si>
  <si>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</si>
  <si>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</si>
  <si>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</si>
  <si>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</si>
  <si>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</si>
  <si>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</si>
  <si>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</si>
  <si>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</si>
  <si>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</si>
  <si>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</si>
  <si>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</si>
  <si>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</si>
  <si>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</si>
  <si>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</si>
  <si>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</si>
  <si>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</si>
  <si>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</si>
  <si>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</si>
  <si>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</si>
  <si>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</si>
  <si>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</si>
  <si>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</si>
  <si>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</si>
  <si>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</si>
  <si>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</si>
  <si>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</si>
  <si>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</si>
  <si>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梁河县一般公共预算支出</t>
  </si>
  <si>
    <t>230</t>
  </si>
  <si>
    <t>23001</t>
  </si>
  <si>
    <t xml:space="preserve">     返还性支出</t>
  </si>
  <si>
    <t>2300102</t>
  </si>
  <si>
    <t xml:space="preserve">       所得税基数返还支出</t>
  </si>
  <si>
    <t>2300103</t>
  </si>
  <si>
    <t xml:space="preserve">       成品油税费改革税收返还支出</t>
  </si>
  <si>
    <t>2300104</t>
  </si>
  <si>
    <t xml:space="preserve">       增值税税收返还支出</t>
  </si>
  <si>
    <t>2300105</t>
  </si>
  <si>
    <t xml:space="preserve">       消费税税收返还支出</t>
  </si>
  <si>
    <t>2300106</t>
  </si>
  <si>
    <t xml:space="preserve">       增值税五五分享税收返还支出</t>
  </si>
  <si>
    <t>2300199</t>
  </si>
  <si>
    <t xml:space="preserve">       其他税收返还支出</t>
  </si>
  <si>
    <t>23002</t>
  </si>
  <si>
    <t xml:space="preserve">     一般性转移支付支出</t>
  </si>
  <si>
    <t>2300201</t>
  </si>
  <si>
    <t xml:space="preserve">       体制补助支出</t>
  </si>
  <si>
    <t>2300202</t>
  </si>
  <si>
    <t xml:space="preserve">       均衡性转移支付支出</t>
  </si>
  <si>
    <t>2300207</t>
  </si>
  <si>
    <t xml:space="preserve">       县级基本财力保障机制奖补资金支出</t>
  </si>
  <si>
    <t>2300208</t>
  </si>
  <si>
    <t xml:space="preserve">       结算补助支出</t>
  </si>
  <si>
    <t>2300212</t>
  </si>
  <si>
    <t xml:space="preserve">       资源枯竭型城市转移支付补助支出</t>
  </si>
  <si>
    <t>2300214</t>
  </si>
  <si>
    <t xml:space="preserve">       企业事业单位划转补助支出</t>
  </si>
  <si>
    <t>2300225</t>
  </si>
  <si>
    <t xml:space="preserve">       产粮（油）大县奖励资金支出</t>
  </si>
  <si>
    <t>2300226</t>
  </si>
  <si>
    <t xml:space="preserve">       重点生态功能区转移支付支出</t>
  </si>
  <si>
    <t>2300227</t>
  </si>
  <si>
    <t xml:space="preserve">       固定数额补助支出</t>
  </si>
  <si>
    <t>2300228</t>
  </si>
  <si>
    <t xml:space="preserve">       革命老区转移支付支出</t>
  </si>
  <si>
    <t>2300229</t>
  </si>
  <si>
    <t xml:space="preserve">       民族地区转移支付支出</t>
  </si>
  <si>
    <t>2300230</t>
  </si>
  <si>
    <t xml:space="preserve">       边境地区转移支付支出</t>
  </si>
  <si>
    <t>2300231</t>
  </si>
  <si>
    <t xml:space="preserve">       贫困地区转移支付支出</t>
  </si>
  <si>
    <t>2300241</t>
  </si>
  <si>
    <t xml:space="preserve">       一般公共服务共同财政事权转移支付支出</t>
  </si>
  <si>
    <t>2300242</t>
  </si>
  <si>
    <t xml:space="preserve">       外交共同财政事权转移支付支出</t>
  </si>
  <si>
    <t>2300243</t>
  </si>
  <si>
    <t xml:space="preserve">       国防共同财政事权转移支付支出</t>
  </si>
  <si>
    <t>2300244</t>
  </si>
  <si>
    <t xml:space="preserve">       公共安全共同财政事权转移支付支出</t>
  </si>
  <si>
    <t>2300245</t>
  </si>
  <si>
    <t xml:space="preserve">       教育共同财政事权转移支付支出</t>
  </si>
  <si>
    <t>2300246</t>
  </si>
  <si>
    <t xml:space="preserve">       科学技术共同财政事权转移支付支出</t>
  </si>
  <si>
    <t>2300247</t>
  </si>
  <si>
    <t xml:space="preserve">       文化旅游体育与传媒共同财政事权转移支付支出</t>
  </si>
  <si>
    <t>2300248</t>
  </si>
  <si>
    <t xml:space="preserve">       社会保障和就业共同财政事权转移支付支出</t>
  </si>
  <si>
    <t>2300249</t>
  </si>
  <si>
    <t xml:space="preserve">       医疗卫生共同财政事权转移支付支出</t>
  </si>
  <si>
    <t>2300250</t>
  </si>
  <si>
    <t xml:space="preserve">       节能环保共同财政事权转移支付支出</t>
  </si>
  <si>
    <t>2300251</t>
  </si>
  <si>
    <t xml:space="preserve">       城乡社区共同财政事权转移支付支出</t>
  </si>
  <si>
    <t>2300252</t>
  </si>
  <si>
    <t xml:space="preserve">       农林水共同财政事权转移支付支出</t>
  </si>
  <si>
    <t>2300253</t>
  </si>
  <si>
    <t xml:space="preserve">       交通运输共同财政事权转移支付支出</t>
  </si>
  <si>
    <t>2300254</t>
  </si>
  <si>
    <t xml:space="preserve">       资源勘探工业信息等共同财政事权转移支付支出</t>
  </si>
  <si>
    <t>2300255</t>
  </si>
  <si>
    <t xml:space="preserve">       商业服务业等共同财政事权转移支付支出</t>
  </si>
  <si>
    <t>2300256</t>
  </si>
  <si>
    <t xml:space="preserve">       金融共同财政事权转移支付支出</t>
  </si>
  <si>
    <t>2300257</t>
  </si>
  <si>
    <t xml:space="preserve">       自然资源海洋气象等共同财政事权转移支付支出</t>
  </si>
  <si>
    <t>2300258</t>
  </si>
  <si>
    <t xml:space="preserve">       住房保障共同财政事权转移支付支出</t>
  </si>
  <si>
    <t>2300259</t>
  </si>
  <si>
    <t xml:space="preserve">       粮油物资储备共同财政事权转移支付支出</t>
  </si>
  <si>
    <t xml:space="preserve">       灾害防治及应急管理共同财政事权转移支付支出</t>
  </si>
  <si>
    <t>2300269</t>
  </si>
  <si>
    <t xml:space="preserve">       其他共同财政事权转移支付支出</t>
  </si>
  <si>
    <t>2300299</t>
  </si>
  <si>
    <t xml:space="preserve">       其他一般性转移支付支出</t>
  </si>
  <si>
    <t>23003</t>
  </si>
  <si>
    <t xml:space="preserve">     专项转移支付支出</t>
  </si>
  <si>
    <t>2300301</t>
  </si>
  <si>
    <t xml:space="preserve">       一般公共服务</t>
  </si>
  <si>
    <t>2300302</t>
  </si>
  <si>
    <t xml:space="preserve">       外交</t>
  </si>
  <si>
    <t>2300303</t>
  </si>
  <si>
    <t xml:space="preserve">       国防</t>
  </si>
  <si>
    <t>2300304</t>
  </si>
  <si>
    <t xml:space="preserve">       公共安全</t>
  </si>
  <si>
    <t>2300305</t>
  </si>
  <si>
    <t xml:space="preserve">       教育</t>
  </si>
  <si>
    <t>2300306</t>
  </si>
  <si>
    <t xml:space="preserve">       科学技术</t>
  </si>
  <si>
    <t>2300307</t>
  </si>
  <si>
    <t xml:space="preserve">       文化旅游体育与传媒</t>
  </si>
  <si>
    <t>2300308</t>
  </si>
  <si>
    <t xml:space="preserve">       社会保障和就业</t>
  </si>
  <si>
    <t>2300310</t>
  </si>
  <si>
    <t xml:space="preserve">       卫生健康</t>
  </si>
  <si>
    <t>2300311</t>
  </si>
  <si>
    <t xml:space="preserve">       节能环保</t>
  </si>
  <si>
    <t>2300312</t>
  </si>
  <si>
    <t xml:space="preserve">       城乡社区</t>
  </si>
  <si>
    <t>2300313</t>
  </si>
  <si>
    <t xml:space="preserve">       农林水</t>
  </si>
  <si>
    <t>2300314</t>
  </si>
  <si>
    <t xml:space="preserve">       交通运输</t>
  </si>
  <si>
    <t>2300315</t>
  </si>
  <si>
    <t xml:space="preserve">       资源勘探工业信息等</t>
  </si>
  <si>
    <t>2300316</t>
  </si>
  <si>
    <t xml:space="preserve">       商业服务业等</t>
  </si>
  <si>
    <t>2300317</t>
  </si>
  <si>
    <t xml:space="preserve">       金融</t>
  </si>
  <si>
    <t>2300320</t>
  </si>
  <si>
    <t xml:space="preserve">       自然资源海洋气象</t>
  </si>
  <si>
    <t>2300321</t>
  </si>
  <si>
    <t xml:space="preserve">       住房保障</t>
  </si>
  <si>
    <t>2300322</t>
  </si>
  <si>
    <t xml:space="preserve">       粮油物资储备</t>
  </si>
  <si>
    <t xml:space="preserve">       灾害防治及应急管理</t>
  </si>
  <si>
    <t>2300399</t>
  </si>
  <si>
    <t xml:space="preserve">       其他支出</t>
  </si>
  <si>
    <t>23006</t>
  </si>
  <si>
    <t xml:space="preserve">   上解上级支出</t>
  </si>
  <si>
    <t>2300601</t>
  </si>
  <si>
    <t xml:space="preserve">       体制上解支出</t>
  </si>
  <si>
    <t>2300602</t>
  </si>
  <si>
    <t xml:space="preserve">       专项上解支出</t>
  </si>
  <si>
    <t xml:space="preserve">   调出资金</t>
  </si>
  <si>
    <t xml:space="preserve">   年终结转</t>
  </si>
  <si>
    <t>23009A</t>
  </si>
  <si>
    <t xml:space="preserve">   上年结转对应安排支出</t>
  </si>
  <si>
    <t xml:space="preserve">   地方政府一般债务转贷支出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</si>
  <si>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</si>
  <si>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</si>
  <si>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</si>
  <si>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</si>
  <si>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援助其他地区支出</t>
  </si>
  <si>
    <t xml:space="preserve">   安排预算稳定调节基金</t>
  </si>
  <si>
    <t xml:space="preserve">   补充预算周转金</t>
  </si>
  <si>
    <t>支出总计</t>
  </si>
  <si>
    <t>1-5  2021年梁河县一般公共预算政府预算经济分类表（基本支出）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</si>
  <si>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</si>
  <si>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</si>
  <si>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</si>
  <si>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</si>
  <si>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</si>
  <si>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</si>
  <si>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</si>
  <si>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</si>
  <si>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</si>
  <si>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</si>
  <si>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</si>
  <si>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</si>
  <si>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</si>
  <si>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</si>
  <si>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</si>
  <si>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</si>
  <si>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</si>
  <si>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</si>
  <si>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机关资本性支出（一）</t>
  </si>
  <si>
    <t>机关资本性支出（二）</t>
  </si>
  <si>
    <t>对事业单位经常性补助</t>
  </si>
  <si>
    <t xml:space="preserve">  工资福利支出</t>
  </si>
  <si>
    <t xml:space="preserve">  商品和服务支出</t>
  </si>
  <si>
    <t>对事业单位资本性补助</t>
  </si>
  <si>
    <t xml:space="preserve">  资本性支出(一)</t>
  </si>
  <si>
    <t>对企业补助</t>
  </si>
  <si>
    <t xml:space="preserve">  其他对企业补助</t>
  </si>
  <si>
    <t>对个人和家庭的补助</t>
  </si>
  <si>
    <t xml:space="preserve">  社会福利和救助</t>
  </si>
  <si>
    <t xml:space="preserve">  助学金</t>
  </si>
  <si>
    <t xml:space="preserve">  离退休费</t>
  </si>
  <si>
    <t xml:space="preserve">  个人农业生产补贴</t>
  </si>
  <si>
    <t xml:space="preserve">  其他对个人和家庭的补助</t>
  </si>
  <si>
    <t>对社会保障基金补助</t>
  </si>
  <si>
    <t xml:space="preserve">  对社会保障基金补助</t>
  </si>
  <si>
    <t>支  出  合  计</t>
  </si>
  <si>
    <t>1-6  梁河县一般公共预算支出表（州、市对下转移支付项目）</t>
  </si>
  <si>
    <t>项       目</t>
  </si>
  <si>
    <t>其中：延续项目</t>
  </si>
  <si>
    <t>其中：新增项目</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</si>
  <si>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</si>
  <si>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</si>
  <si>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</si>
  <si>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</si>
  <si>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</si>
  <si>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</si>
  <si>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</si>
  <si>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</si>
  <si>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</si>
  <si>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</si>
  <si>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</si>
  <si>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</si>
  <si>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</si>
  <si>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</si>
  <si>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t>
  </si>
  <si>
    <t>自然资源海洋气象等支出</t>
  </si>
  <si>
    <t>住房保障支出</t>
  </si>
  <si>
    <t>粮油物资储备支出</t>
  </si>
  <si>
    <t>灾害防治及应急管理支出</t>
  </si>
  <si>
    <t>其他支出</t>
  </si>
  <si>
    <t>合计</t>
  </si>
  <si>
    <t>1-7  2021年梁河县分地区税收返还和转移支付预算表</t>
  </si>
  <si>
    <t>县（市）</t>
  </si>
  <si>
    <t>税收返还</t>
  </si>
  <si>
    <t>转移支付</t>
  </si>
  <si>
    <t>一、提前下达数</t>
  </si>
  <si>
    <t>勐养镇</t>
  </si>
  <si>
    <t xml:space="preserve"> </t>
  </si>
  <si>
    <t>芒东镇</t>
  </si>
  <si>
    <t>遮岛镇</t>
  </si>
  <si>
    <t>九保乡</t>
  </si>
  <si>
    <t>曩宋乡</t>
  </si>
  <si>
    <t>河西乡</t>
  </si>
  <si>
    <t>大厂乡</t>
  </si>
  <si>
    <t>小厂乡</t>
  </si>
  <si>
    <t>平山乡</t>
  </si>
  <si>
    <t>二、预算数</t>
  </si>
  <si>
    <t>1-8  2021年梁河县“三公”经费预算财政拨款情况统计表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</si>
  <si>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</si>
  <si>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</si>
  <si>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</si>
  <si>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</si>
  <si>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</si>
  <si>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</si>
  <si>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</si>
  <si>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</si>
  <si>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2021年梁河县“三公”经费预算安排数539.44万元。其中，因公出国（境）费0.3万元，公务接待费151.44万元，公务用车购置和运行维护费387.7万元（其中：公务用车运行费317.7万元，公务用车购置70万元）。与2020年“三公”经费预算数496.6万元相比，增加42.84万元，增加8.63%。其中，因公出国（境）费减少5.13万元，减少94.48%；公务接待费减少22.73万元,减少13.05%；减少原因主要是各单位严格执行中央八项规定，结合本单位实际，完善相关制度，厉行节约，严控支出，有效地控制行政成本，根据目标控制数，减少不必要的开支；公务用车购置及运行费增加70.7万元，增长22.3%（其中，公务用车运行费增加13.28万元，增长4.36%；公务用车购置增加57.42万元，增长456.44%，增加的原因是2021年公车办预计购置公务用车一辆）。公务用车费总体增加原因:梁河县严格执行公车管理制度，杜绝公车私用，合理安排公务用车的出行，但2021年是乡村振兴和疫情防控的关键之年，单位到乡、村开展乡村振兴工作及到卡点疫情防控频繁，公务用车运行费增加。</t>
  </si>
  <si>
    <t>2-1  2021年梁河县政府性基金预算收入情况表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</si>
  <si>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</si>
  <si>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</si>
  <si>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</si>
  <si>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</si>
  <si>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</si>
  <si>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</si>
  <si>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</si>
  <si>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</si>
  <si>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</si>
  <si>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</si>
  <si>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</si>
  <si>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</si>
  <si>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</si>
  <si>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</si>
  <si>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</si>
  <si>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</si>
  <si>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</si>
  <si>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</si>
  <si>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</si>
  <si>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</si>
  <si>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</si>
  <si>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</si>
  <si>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</si>
  <si>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</si>
  <si>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</si>
  <si>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</si>
  <si>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</si>
  <si>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</si>
  <si>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</si>
  <si>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</si>
  <si>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</si>
  <si>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</si>
  <si>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</si>
  <si>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</si>
  <si>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</si>
  <si>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</si>
  <si>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</si>
  <si>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</si>
  <si>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</si>
  <si>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</si>
  <si>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</si>
  <si>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</si>
  <si>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</si>
  <si>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</si>
  <si>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</si>
  <si>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</si>
  <si>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</si>
  <si>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</si>
  <si>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</si>
  <si>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</si>
  <si>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</si>
  <si>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</si>
  <si>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</si>
  <si>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2021年梁河县政府性基金预算支出情况表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</si>
  <si>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</si>
  <si>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</si>
  <si>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</si>
  <si>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</si>
  <si>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</si>
  <si>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</si>
  <si>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</si>
  <si>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</si>
  <si>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</si>
  <si>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</si>
  <si>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</si>
  <si>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</si>
  <si>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</si>
  <si>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</si>
  <si>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</si>
  <si>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</si>
  <si>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</si>
  <si>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</si>
  <si>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</si>
  <si>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</si>
  <si>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</si>
  <si>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</si>
  <si>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</si>
  <si>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</si>
  <si>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</si>
  <si>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</si>
  <si>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</si>
  <si>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</si>
  <si>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</si>
  <si>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</si>
  <si>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</si>
  <si>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</si>
  <si>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</si>
  <si>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</si>
  <si>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</si>
  <si>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</si>
  <si>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</si>
  <si>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</si>
  <si>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</si>
  <si>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</si>
  <si>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</si>
  <si>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</si>
  <si>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</si>
  <si>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</si>
  <si>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</si>
  <si>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</si>
  <si>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</si>
  <si>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</si>
  <si>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</si>
  <si>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</si>
  <si>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</si>
  <si>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</si>
  <si>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</si>
  <si>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</si>
  <si>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</si>
  <si>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</si>
  <si>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</si>
  <si>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</si>
  <si>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</si>
  <si>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</si>
  <si>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</si>
  <si>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</si>
  <si>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</si>
  <si>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</si>
  <si>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</si>
  <si>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</si>
  <si>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</si>
  <si>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</si>
  <si>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</si>
  <si>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</si>
  <si>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</si>
  <si>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</si>
  <si>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</si>
  <si>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</si>
  <si>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</si>
  <si>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</si>
  <si>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</si>
  <si>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</si>
  <si>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</si>
  <si>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</si>
  <si>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</si>
  <si>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</si>
  <si>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</si>
  <si>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</si>
  <si>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</si>
  <si>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</si>
  <si>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</si>
  <si>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</si>
  <si>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</si>
  <si>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</si>
  <si>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</si>
  <si>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</si>
  <si>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</si>
  <si>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</si>
  <si>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</si>
  <si>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</si>
  <si>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</si>
  <si>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</si>
  <si>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</si>
  <si>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</si>
  <si>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</si>
  <si>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</si>
  <si>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</si>
  <si>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</si>
  <si>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</si>
  <si>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</si>
  <si>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</si>
  <si>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</si>
  <si>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</si>
  <si>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</si>
  <si>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</si>
  <si>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</si>
  <si>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</si>
  <si>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</si>
  <si>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</si>
  <si>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</si>
  <si>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</si>
  <si>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</si>
  <si>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</si>
  <si>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</si>
  <si>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</si>
  <si>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</si>
  <si>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</si>
  <si>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</si>
  <si>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</si>
  <si>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</si>
  <si>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</si>
  <si>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</si>
  <si>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</si>
  <si>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</si>
  <si>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</si>
  <si>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</si>
  <si>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</si>
  <si>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</si>
  <si>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</si>
  <si>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</si>
  <si>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</si>
  <si>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</si>
  <si>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</si>
  <si>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</si>
  <si>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</si>
  <si>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</si>
  <si>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</si>
  <si>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</si>
  <si>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</si>
  <si>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</si>
  <si>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</si>
  <si>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</si>
  <si>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</si>
  <si>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</si>
  <si>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</si>
  <si>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</si>
  <si>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</si>
  <si>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</si>
  <si>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</si>
  <si>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</si>
  <si>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</si>
  <si>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</si>
  <si>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</si>
  <si>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</si>
  <si>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</si>
  <si>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</si>
  <si>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</si>
  <si>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</si>
  <si>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</si>
  <si>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</si>
  <si>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</si>
  <si>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</si>
  <si>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</si>
  <si>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</si>
  <si>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</si>
  <si>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</si>
  <si>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</si>
  <si>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</si>
  <si>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</si>
  <si>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</si>
  <si>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</si>
  <si>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</si>
  <si>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</si>
  <si>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</si>
  <si>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</si>
  <si>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</si>
  <si>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</si>
  <si>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</si>
  <si>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</si>
  <si>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</si>
  <si>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</si>
  <si>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</si>
  <si>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</si>
  <si>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</si>
  <si>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</si>
  <si>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</si>
  <si>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</si>
  <si>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</si>
  <si>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</si>
  <si>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</si>
  <si>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</si>
  <si>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</si>
  <si>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</si>
  <si>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</si>
  <si>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</si>
  <si>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</si>
  <si>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</si>
  <si>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</si>
  <si>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</si>
  <si>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</si>
  <si>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</si>
  <si>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</si>
  <si>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</si>
  <si>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</si>
  <si>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</si>
  <si>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</si>
  <si>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</si>
  <si>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</si>
  <si>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</si>
  <si>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</si>
  <si>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</si>
  <si>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</si>
  <si>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</si>
  <si>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</si>
  <si>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</si>
  <si>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</si>
  <si>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</si>
  <si>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</si>
  <si>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</si>
  <si>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</si>
  <si>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</si>
  <si>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</si>
  <si>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</si>
  <si>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</si>
  <si>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</si>
  <si>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</si>
  <si>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</si>
  <si>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</si>
  <si>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</si>
  <si>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</si>
  <si>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</si>
  <si>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</si>
  <si>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</si>
  <si>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</si>
  <si>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</si>
  <si>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</si>
  <si>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</si>
  <si>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</si>
  <si>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</si>
  <si>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</si>
  <si>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</si>
  <si>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</si>
  <si>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</si>
  <si>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</si>
  <si>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</si>
  <si>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</si>
  <si>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</si>
  <si>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</si>
  <si>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</si>
  <si>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</si>
  <si>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</si>
  <si>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</si>
  <si>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</si>
  <si>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</si>
  <si>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</si>
  <si>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</si>
  <si>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</si>
  <si>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</si>
  <si>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</si>
  <si>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</si>
  <si>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</si>
  <si>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</si>
  <si>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</si>
  <si>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</si>
  <si>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</si>
  <si>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</si>
  <si>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</si>
  <si>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</si>
  <si>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</si>
  <si>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</si>
  <si>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</si>
  <si>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</si>
  <si>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</si>
  <si>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</si>
  <si>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</si>
  <si>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</si>
  <si>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</si>
  <si>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</si>
  <si>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</si>
  <si>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</si>
  <si>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</si>
  <si>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</si>
  <si>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</si>
  <si>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</si>
  <si>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</si>
  <si>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</si>
  <si>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</si>
  <si>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</si>
  <si>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</si>
  <si>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</si>
  <si>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</si>
  <si>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</si>
  <si>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</si>
  <si>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</si>
  <si>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</si>
  <si>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</si>
  <si>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</si>
  <si>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</si>
  <si>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</si>
  <si>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</si>
  <si>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</si>
  <si>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</si>
  <si>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</si>
  <si>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</si>
  <si>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</si>
  <si>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</si>
  <si>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</si>
  <si>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</si>
  <si>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</si>
  <si>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</si>
  <si>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</si>
  <si>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</si>
  <si>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</si>
  <si>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</si>
  <si>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</si>
  <si>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</si>
  <si>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</si>
  <si>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</si>
  <si>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</si>
  <si>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</si>
  <si>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</si>
  <si>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</si>
  <si>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</si>
  <si>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</si>
  <si>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</si>
  <si>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</si>
  <si>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</si>
  <si>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</si>
  <si>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</si>
  <si>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</si>
  <si>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</si>
  <si>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</si>
  <si>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</si>
  <si>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</si>
  <si>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</si>
  <si>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</si>
  <si>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</si>
  <si>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</si>
  <si>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</si>
  <si>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</si>
  <si>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</si>
  <si>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</si>
  <si>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</si>
  <si>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</si>
  <si>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</si>
  <si>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</si>
  <si>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</si>
  <si>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</si>
  <si>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</si>
  <si>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</si>
  <si>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</si>
  <si>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</si>
  <si>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</si>
  <si>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</si>
  <si>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</si>
  <si>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</si>
  <si>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</si>
  <si>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</si>
  <si>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</si>
  <si>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</si>
  <si>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</si>
  <si>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</si>
  <si>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</si>
  <si>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</si>
  <si>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</si>
  <si>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</si>
  <si>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</si>
  <si>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</si>
  <si>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</si>
  <si>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</si>
  <si>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</si>
  <si>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</si>
  <si>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</si>
  <si>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</si>
  <si>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</si>
  <si>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</si>
  <si>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</si>
  <si>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</si>
  <si>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</si>
  <si>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</si>
  <si>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</si>
  <si>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</si>
  <si>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</si>
  <si>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</si>
  <si>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</si>
  <si>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</si>
  <si>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</si>
  <si>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</si>
  <si>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</si>
  <si>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</si>
  <si>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</si>
  <si>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</si>
  <si>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</si>
  <si>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</si>
  <si>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</si>
  <si>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</si>
  <si>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</si>
  <si>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</si>
  <si>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</si>
  <si>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</si>
  <si>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</si>
  <si>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</si>
  <si>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</si>
  <si>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</si>
  <si>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</si>
  <si>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</si>
  <si>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</si>
  <si>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</si>
  <si>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</si>
  <si>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</si>
  <si>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</si>
  <si>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</si>
  <si>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</si>
  <si>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</si>
  <si>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</si>
  <si>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</si>
  <si>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</si>
  <si>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</si>
  <si>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</si>
  <si>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</si>
  <si>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</si>
  <si>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</si>
  <si>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</si>
  <si>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</si>
  <si>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</si>
  <si>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</si>
  <si>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</si>
  <si>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</si>
  <si>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</si>
  <si>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</si>
  <si>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</si>
  <si>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</si>
  <si>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</si>
  <si>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</si>
  <si>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</si>
  <si>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</si>
  <si>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</si>
  <si>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</si>
  <si>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</si>
  <si>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</si>
  <si>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</si>
  <si>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</si>
  <si>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</si>
  <si>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</si>
  <si>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</si>
  <si>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</si>
  <si>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23004</t>
  </si>
  <si>
    <t xml:space="preserve">   政府性基金转移支付</t>
  </si>
  <si>
    <t>2300402</t>
  </si>
  <si>
    <t xml:space="preserve">     政府性基金上解支出</t>
  </si>
  <si>
    <t>2300403</t>
  </si>
  <si>
    <t xml:space="preserve">     抗疫特别国债转移支付支出</t>
  </si>
  <si>
    <t>23008</t>
  </si>
  <si>
    <t>23009</t>
  </si>
  <si>
    <t xml:space="preserve">   年终结余</t>
  </si>
  <si>
    <t>231</t>
  </si>
  <si>
    <t>地方政府专项债务还本支出</t>
  </si>
  <si>
    <t>2-3  梁河县本级政府性基金预算收入情况表</t>
  </si>
  <si>
    <t>梁河县政府性基金预算收入</t>
  </si>
  <si>
    <t xml:space="preserve">   政府性基金补助收入</t>
  </si>
  <si>
    <t xml:space="preserve">     政府性基金上解收入</t>
  </si>
  <si>
    <t>2-4  梁河县本级政府性基金预算支出情况表（公开到项级）</t>
  </si>
  <si>
    <t>梁河县政府性基金支出</t>
  </si>
  <si>
    <t>2300401</t>
  </si>
  <si>
    <t xml:space="preserve">     政府性基金补助支出</t>
  </si>
  <si>
    <t>203308</t>
  </si>
  <si>
    <t>23011</t>
  </si>
  <si>
    <t xml:space="preserve">   地方政府专项债务转贷支出</t>
  </si>
  <si>
    <t>上年结转对应安排支出</t>
  </si>
  <si>
    <t>2-5  梁河县本级政府性基金支出表（州、市对下转移支付）</t>
  </si>
  <si>
    <t>本年支出小计</t>
  </si>
  <si>
    <t>3-1  2021年梁河县国有资本经营收入预算情况表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</si>
  <si>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</si>
  <si>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</si>
  <si>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</si>
  <si>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</si>
  <si>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</si>
  <si>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</si>
  <si>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</si>
  <si>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</si>
  <si>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</si>
  <si>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</si>
  <si>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</si>
  <si>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</si>
  <si>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</si>
  <si>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</si>
  <si>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</si>
  <si>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</si>
  <si>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</si>
  <si>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</si>
  <si>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</si>
  <si>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</si>
  <si>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</si>
  <si>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</si>
  <si>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</si>
  <si>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</si>
  <si>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</si>
  <si>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</si>
  <si>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</si>
  <si>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</si>
  <si>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</si>
  <si>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</si>
  <si>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</si>
  <si>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</si>
  <si>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</si>
  <si>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</si>
  <si>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</si>
  <si>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梁河县国有资本经营收入</t>
  </si>
  <si>
    <t>上年结转</t>
  </si>
  <si>
    <t>账务调整收入</t>
  </si>
  <si>
    <t>3-2  2021年梁河县国有资本经营支出预算情况表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</si>
  <si>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</si>
  <si>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</si>
  <si>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</si>
  <si>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</si>
  <si>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</si>
  <si>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</si>
  <si>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</si>
  <si>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</si>
  <si>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</si>
  <si>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</si>
  <si>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</si>
  <si>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</si>
  <si>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</si>
  <si>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</si>
  <si>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</si>
  <si>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</si>
  <si>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</si>
  <si>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</si>
  <si>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</si>
  <si>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梁河县国有资本经营支出</t>
  </si>
  <si>
    <t>国有资本经营预算转移支付</t>
  </si>
  <si>
    <t>调出资金</t>
  </si>
  <si>
    <t>结转下年</t>
  </si>
  <si>
    <t>3-3  梁河县本级国有资本经营收入预算情况表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</si>
  <si>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</si>
  <si>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</si>
  <si>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</si>
  <si>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</si>
  <si>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</si>
  <si>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</si>
  <si>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</si>
  <si>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</si>
  <si>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</si>
  <si>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3-4  梁河县本级国有资本经营支出预算情况表（公开到项级）</t>
  </si>
  <si>
    <t>项   目</t>
  </si>
  <si>
    <t xml:space="preserve">    "三供一业"移交补助支出</t>
  </si>
  <si>
    <t xml:space="preserve">   其他金融国有资本经营预算支出</t>
  </si>
  <si>
    <t>3-5  2021年梁河县国有资本经营预算转移支付表（分地区）</t>
  </si>
  <si>
    <t>地  区</t>
  </si>
  <si>
    <t>预算数</t>
  </si>
  <si>
    <t>合  计</t>
  </si>
  <si>
    <t>3-6  2021年梁河县国有资本经营预算转移支付表（分项目）</t>
  </si>
  <si>
    <t>项目名称</t>
  </si>
  <si>
    <t>4-1  2021年梁河县社会保险基金收入预算情况表</t>
  </si>
  <si>
    <t>项     目</t>
  </si>
  <si>
    <t>一、企业职工基本养老保险基金收入</t>
  </si>
  <si>
    <t xml:space="preserve">    其中：保险费收入</t>
  </si>
  <si>
    <t xml:space="preserve">          利息收入</t>
  </si>
  <si>
    <t xml:space="preserve">          财政补贴收入</t>
  </si>
  <si>
    <t xml:space="preserve">    其他企业职工基本养老保险基金收入</t>
  </si>
  <si>
    <t>二、机关事业单位基本养老保险基金收入</t>
  </si>
  <si>
    <t xml:space="preserve">   其他机关事业单位基本养老保险基金收入</t>
  </si>
  <si>
    <t>三、失业保险基金收入</t>
  </si>
  <si>
    <t>四、城镇职工基本医疗保险基金收入</t>
  </si>
  <si>
    <t>五、工伤保险基金收入</t>
  </si>
  <si>
    <t>六、城乡居民基本养老保险基金收入</t>
  </si>
  <si>
    <t xml:space="preserve">   其他城乡居民基本养老保险基金收入</t>
  </si>
  <si>
    <t>七、居民基本医疗保险基金收入</t>
  </si>
  <si>
    <t>收入小计</t>
  </si>
  <si>
    <t xml:space="preserve">    社会保险基金预算上年结余收入</t>
  </si>
  <si>
    <t xml:space="preserve">       企业职工基本养老保险基金上年结余收入</t>
  </si>
  <si>
    <t xml:space="preserve">       失业保险基金上年结余收入</t>
  </si>
  <si>
    <t xml:space="preserve">       职工基本医疗保险基金上年结余收入</t>
  </si>
  <si>
    <t xml:space="preserve">       工伤保险基金上年结余收入</t>
  </si>
  <si>
    <t xml:space="preserve">       城乡居民基本养老保险基金上年结余收入</t>
  </si>
  <si>
    <t xml:space="preserve">       机关事业单位基本养老保险基金上年结余收入</t>
  </si>
  <si>
    <t xml:space="preserve">       城乡居民基本医疗保险基金上年结余收入</t>
  </si>
  <si>
    <t>上级补助收入</t>
  </si>
  <si>
    <t>下级上解收入</t>
  </si>
  <si>
    <t>收入合计</t>
  </si>
  <si>
    <t>4-2  2021年梁河县社会保险基金支出预算情况表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</si>
  <si>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</si>
  <si>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</si>
  <si>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</si>
  <si>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</si>
  <si>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</si>
  <si>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</si>
  <si>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</si>
  <si>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</si>
  <si>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</si>
  <si>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</si>
  <si>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年终结余</t>
  </si>
  <si>
    <t>补助下级支出</t>
  </si>
  <si>
    <t>上解上级支出</t>
  </si>
  <si>
    <t>支出合计</t>
  </si>
  <si>
    <t>4-3  梁河县本级社会保险基金收入预算情况表</t>
  </si>
  <si>
    <t>预算数比上年预算数增长%</t>
  </si>
  <si>
    <t>4-4  梁河县本级社会保险基金支出预算情况表</t>
  </si>
  <si>
    <t>5-1  梁河县2020年地方政府债务限额及余额预算情况表</t>
  </si>
  <si>
    <t>地   区</t>
  </si>
  <si>
    <t>2020年债务限额</t>
  </si>
  <si>
    <t>2020年债务余额预计执行数</t>
  </si>
  <si>
    <t>一般债务</t>
  </si>
  <si>
    <t>专项债务</t>
  </si>
  <si>
    <t>公  式</t>
  </si>
  <si>
    <t>A=B+C</t>
  </si>
  <si>
    <t>B</t>
  </si>
  <si>
    <t>C</t>
  </si>
  <si>
    <t>D=E+F</t>
  </si>
  <si>
    <t>E</t>
  </si>
  <si>
    <t>F</t>
  </si>
  <si>
    <t>梁河县</t>
  </si>
  <si>
    <t>梁河县本级</t>
  </si>
  <si>
    <t>梁河县下级</t>
  </si>
  <si>
    <t>勐养镇人民政府</t>
  </si>
  <si>
    <t>芒东镇人民政府</t>
  </si>
  <si>
    <t>遮岛镇人民政府</t>
  </si>
  <si>
    <t>九保乡人民政府</t>
  </si>
  <si>
    <t>曩宋乡人民政府</t>
  </si>
  <si>
    <t>河西乡人民政府</t>
  </si>
  <si>
    <t>平山乡人民政府</t>
  </si>
  <si>
    <t>大厂乡人民政府</t>
  </si>
  <si>
    <t>小厂乡人民政府</t>
  </si>
  <si>
    <t>注：1.本表反映上一年度本地区、本级及分地区地方政府债务限额及余额预计执行数。</t>
  </si>
  <si>
    <t xml:space="preserve">    2.本表由县级以上地方各级财政部门在本级人民代表大会批准预算后二十日内公开。</t>
  </si>
  <si>
    <t>5-2  梁河县2020年地方政府一般债务余额情况表</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</si>
  <si>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</si>
  <si>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</si>
  <si>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</si>
  <si>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</si>
  <si>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</si>
  <si>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</si>
  <si>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</si>
  <si>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</si>
  <si>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</si>
  <si>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</si>
  <si>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</si>
  <si>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</si>
  <si>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梁河县本级2020年地方政府一般债务余额情况表</t>
  </si>
  <si>
    <t xml:space="preserve">    中央转贷地方的国际金融组织和外国政府贷款</t>
  </si>
  <si>
    <t xml:space="preserve">    2020年地方政府一般债券发行额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</si>
  <si>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</si>
  <si>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梁河县2020年地方政府专项债务余额情况表</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</si>
  <si>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</si>
  <si>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</si>
  <si>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</si>
  <si>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</si>
  <si>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</si>
  <si>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六、2021年地方政府专项债务新增限额</t>
  </si>
  <si>
    <t>七、2020年末地方政府专项债务余额限额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</si>
  <si>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</si>
  <si>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梁河县本级2020年地方政府专项债务余额情况表（本级）</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</si>
  <si>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</si>
  <si>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</si>
  <si>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</si>
  <si>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梁河县地方政府债券发行及还本
付息情况表</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</si>
  <si>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</si>
  <si>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</si>
  <si>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</si>
  <si>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</si>
  <si>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</si>
  <si>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</si>
  <si>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</si>
  <si>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</si>
  <si>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</si>
  <si>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</si>
  <si>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</si>
  <si>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</si>
  <si>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</si>
  <si>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</si>
  <si>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</si>
  <si>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</si>
  <si>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</si>
  <si>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</si>
  <si>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</si>
  <si>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</si>
  <si>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</si>
  <si>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</si>
  <si>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</si>
  <si>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</si>
  <si>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</si>
  <si>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</si>
  <si>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</si>
  <si>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</si>
  <si>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</si>
  <si>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</si>
  <si>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</si>
  <si>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梁河县2021年地方政府债务限额提前下达情况表</t>
  </si>
  <si>
    <t>下级</t>
  </si>
  <si>
    <t>一、2020年地方政府债务限额</t>
  </si>
  <si>
    <t>其中： 一般债务限额</t>
  </si>
  <si>
    <t xml:space="preserve">       专项债务限额</t>
  </si>
  <si>
    <t>二、提前下达的2021年新增地方政府债务限额</t>
  </si>
  <si>
    <t>注：本表反映本地区及本级年初预算中列示提前下达的新增地方政府债务限额情况，由县级以上地方各级财政部门在本级人民代表大会批准预算后二十日内公开。</t>
  </si>
  <si>
    <t>5-8  梁河县2020年年初新增地方政府债券资金安排表</t>
  </si>
  <si>
    <t>序号</t>
  </si>
  <si>
    <t>项目类型</t>
  </si>
  <si>
    <t>项目主管部门</t>
  </si>
  <si>
    <t>债券性质</t>
  </si>
  <si>
    <t>债券规模</t>
  </si>
  <si>
    <t>梁河县脱贫攻坚产教融合发展实训基地建设（综合高中）项目</t>
  </si>
  <si>
    <t>梁河县教育体育局</t>
  </si>
  <si>
    <t>新增专项债券</t>
  </si>
  <si>
    <t>梁河县勐底路一号停车场建设项目</t>
  </si>
  <si>
    <t>梁河县住房和城乡建设局</t>
  </si>
  <si>
    <t>德宏州梁河县人民医院迁建项目</t>
  </si>
  <si>
    <t>梁河县人民医院</t>
  </si>
  <si>
    <t>梁河县第三水厂及输水管线工程建设项目</t>
  </si>
  <si>
    <t>梁河县学前教育建设项目</t>
  </si>
  <si>
    <t>梁河县生物医药及高原特色农产品产业园建设项目（一期）</t>
  </si>
  <si>
    <t>梁河县工业园区管理委员会</t>
  </si>
  <si>
    <t>注：本表反映本级当年提前下达的新增地方政府债券资金使用安排，由县级以上地方各级财政部门在本级人民代表大会批准预算后二十日内公开。</t>
  </si>
  <si>
    <t>6-1   2021年县级重大政策和重点项目绩效目标表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</si>
  <si>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</si>
  <si>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</si>
  <si>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</si>
  <si>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</si>
  <si>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</si>
  <si>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</si>
  <si>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</si>
  <si>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</si>
  <si>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</si>
  <si>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</si>
  <si>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梁河县人力资源和社会保障局、 创业担保贷款利息补助资金</t>
  </si>
  <si>
    <t>扶持城镇登记失业人员、就业困难人员（含残疾人）、复员转业退役军人、刑满释放人员、高校毕业生、化解过剩产能企业职工和失业人员、返乡创业农民工、网络商户、建档立卡贫困人口、农村自主创业农民十类人员从事自主创业的可以申请创业担保贷款，2021年计划扶持创业担保贷款人数346人，创业带动就业690人，不断增加劳动力自主创业，保持就业局势总体平稳，助力脱贫攻坚。</t>
  </si>
  <si>
    <t xml:space="preserve">      产出指标</t>
  </si>
  <si>
    <t>数量指标</t>
  </si>
  <si>
    <t>扶持创业担保贷款人数</t>
  </si>
  <si>
    <t>&gt;=</t>
  </si>
  <si>
    <t>346</t>
  </si>
  <si>
    <t>人</t>
  </si>
  <si>
    <t>定量指标</t>
  </si>
  <si>
    <t>反映计划享受扶持创业担保贷款346人</t>
  </si>
  <si>
    <t>其中：扶持建档立卡贫困户创业担保贷款人数</t>
  </si>
  <si>
    <t>5</t>
  </si>
  <si>
    <t>反映计划扶持建档立卡贫困户创业担保贷款5人</t>
  </si>
  <si>
    <t>质量指标</t>
  </si>
  <si>
    <t>贷款到期还款率</t>
  </si>
  <si>
    <t>98</t>
  </si>
  <si>
    <t>%</t>
  </si>
  <si>
    <t>定性指标</t>
  </si>
  <si>
    <t>反映贷款到期还款率98%以上</t>
  </si>
  <si>
    <t>自主创业率</t>
  </si>
  <si>
    <t>反映自主创业率98%以上</t>
  </si>
  <si>
    <t>时效指标</t>
  </si>
  <si>
    <t>补贴资金在规定时间内支付到位率</t>
  </si>
  <si>
    <t>95</t>
  </si>
  <si>
    <t>反映补贴资金在规定时间内支付到位率95%以上</t>
  </si>
  <si>
    <t>成本指标</t>
  </si>
  <si>
    <t>每人扶持贷款金额</t>
  </si>
  <si>
    <t>&lt;=</t>
  </si>
  <si>
    <t>20</t>
  </si>
  <si>
    <t>万元</t>
  </si>
  <si>
    <t>反映每人扶持贷款金额不超过20万元</t>
  </si>
  <si>
    <t xml:space="preserve">      效益指标</t>
  </si>
  <si>
    <t>经济效益指标</t>
  </si>
  <si>
    <t>创业人员增加收入</t>
  </si>
  <si>
    <t>反映创业人员通过创业增加收入346万元</t>
  </si>
  <si>
    <t>社会效益指标</t>
  </si>
  <si>
    <t>创业带动就业人数</t>
  </si>
  <si>
    <t>690</t>
  </si>
  <si>
    <t>反映创业带动就业人数690人</t>
  </si>
  <si>
    <t>可持续影响指标</t>
  </si>
  <si>
    <t>增加劳动力自主创业，保持就业局势总体平稳，助力脱贫攻坚</t>
  </si>
  <si>
    <t>反映增加劳动力自主创业，保持就业局势总体平稳，助力脱贫攻坚</t>
  </si>
  <si>
    <t xml:space="preserve">      满意度指标</t>
  </si>
  <si>
    <t>服务对象满意度指标</t>
  </si>
  <si>
    <t>创业扶持政策经办服务满意度</t>
  </si>
  <si>
    <t>反映创业扶持政策经办服务满意度95%以上</t>
  </si>
  <si>
    <t xml:space="preserve">   梁河县人民政府扶贫开发办公室、 东西部扶贫协作上海工作站工作经费</t>
  </si>
  <si>
    <t xml:space="preserve"> 保证工作站各项工作顺利开展！</t>
  </si>
  <si>
    <t>获补对象数</t>
  </si>
  <si>
    <t>=</t>
  </si>
  <si>
    <t>2</t>
  </si>
  <si>
    <t>人(人次、家)</t>
  </si>
  <si>
    <t>反映获补助人员、企业的数量情况，也适用补贴、资助等形式的补助。</t>
  </si>
  <si>
    <t>获补对象准确率</t>
  </si>
  <si>
    <t xml:space="preserve"> 100%</t>
  </si>
  <si>
    <t>反映获补助对象认定的准确性情况。
获补对象准确率=抽检符合标准的补助对象数/抽检实际补助对象数*100%</t>
  </si>
  <si>
    <t>兑现准确率</t>
  </si>
  <si>
    <t>100%</t>
  </si>
  <si>
    <t>反映补助准确发放的情况。
补助兑现准确率=补助兑付额/应付额*100%</t>
  </si>
  <si>
    <t>发放及时率</t>
  </si>
  <si>
    <t>反映发放单位及时发放补助资金的情况。
发放及时率=在时限内发放资金/应发放资金*100%</t>
  </si>
  <si>
    <t>开展项目总成本</t>
  </si>
  <si>
    <t>100000</t>
  </si>
  <si>
    <t>元</t>
  </si>
  <si>
    <t>空</t>
  </si>
  <si>
    <t>政策知晓率</t>
  </si>
  <si>
    <t xml:space="preserve">95% </t>
  </si>
  <si>
    <t>反映补助政策的宣传效果情况。
政策知晓率=调查中补助政策知晓人数/调查总人数*100%</t>
  </si>
  <si>
    <t>项目效益可持续影响时间</t>
  </si>
  <si>
    <t>长期</t>
  </si>
  <si>
    <t/>
  </si>
  <si>
    <t>受益对象满意度</t>
  </si>
  <si>
    <t xml:space="preserve">85% </t>
  </si>
  <si>
    <t>反映获补助受益对象的满意程度。</t>
  </si>
  <si>
    <t xml:space="preserve">    梁河县退役军人事务局、退役安置教育和技能培训及军休服务管理经费</t>
  </si>
  <si>
    <t xml:space="preserve"> 进行退伍安置教育和技能培训，培训人数38人，每人所需资金2350元，共需资金89300元，通过培训，增强退役士兵就业技能，提升就业水平。我县军休干部遗属共有5户，做好军休干部遗属保障服务、军休机构管理用房维修，所需资金10700元。资金合计100000元。</t>
  </si>
  <si>
    <t>军休干部遗属保障服务</t>
  </si>
  <si>
    <t>5人</t>
  </si>
  <si>
    <t>做好军休机构管理用房维修、军休干部遗属保障服务</t>
  </si>
  <si>
    <t>退伍士官、士兵</t>
  </si>
  <si>
    <t>38人</t>
  </si>
  <si>
    <t xml:space="preserve"> 增强退役士兵就业技能，提升就业水平 </t>
  </si>
  <si>
    <t>进行退伍安置教育和技能培训，增强退役士兵就业技能，提升就业水平。做好军休机构管理用房维修、军休干部遗属保障服务。</t>
  </si>
  <si>
    <t xml:space="preserve"> 按时按质及时兑付</t>
  </si>
  <si>
    <t>培训经费及时拨付</t>
  </si>
  <si>
    <t>2021年12月31日前</t>
  </si>
  <si>
    <t>年</t>
  </si>
  <si>
    <t>按时拨付</t>
  </si>
  <si>
    <t>培训费用</t>
  </si>
  <si>
    <t>2500元/人</t>
  </si>
  <si>
    <t>元/人</t>
  </si>
  <si>
    <t>进行退伍安置教育和技能培训，增强退役士兵就业技能，提升就业水平</t>
  </si>
  <si>
    <t>帮助退役士兵就业创业，提高安排工作退役士官教育管理</t>
  </si>
  <si>
    <t>效果显著， 成产生活得到有效提高</t>
  </si>
  <si>
    <t>保证退役军人安置工作稳步运行，退役军人生活得到有效保障</t>
  </si>
  <si>
    <t>中长期</t>
  </si>
  <si>
    <t>促进了国防建设，维护了社会稳定</t>
  </si>
  <si>
    <t xml:space="preserve">退役士官、士兵，军休干部遗属服务 满意度 </t>
  </si>
  <si>
    <t xml:space="preserve">95 </t>
  </si>
  <si>
    <t xml:space="preserve"> 退役士兵、士官军休干部遗属满意度</t>
  </si>
  <si>
    <t xml:space="preserve">   梁河县住房和城乡建设局、 爱国卫生8个专项行动专项经费</t>
  </si>
  <si>
    <t xml:space="preserve">1.城乡建成区、交通沿线，村内户外道路、公共活动场所等无裸露垃圾。
2.城镇消除旱厕，城市新（改）建公共厕所全部达到二类标准，新（改）建旅游厕所达到A级以上标准，行政村村委会所在地至少有1座以上无害化公共卫生厕所。
3.公共场所洗手设施数量足够、配套到位、管理规范。
</t>
  </si>
  <si>
    <t>裸露垃圾全消除</t>
  </si>
  <si>
    <t>90%</t>
  </si>
  <si>
    <t>城乡建成区、交通沿线，村内户外道路、公共活动场所等无裸露垃圾</t>
  </si>
  <si>
    <t>公共厕所全达标</t>
  </si>
  <si>
    <t>城镇消除旱厕，城市新（改）建公共厕所全部达到二类标准，新（改）建旅游厕所达到A级以上标准，行政村村委会所在地至少有1座以上无害化公共卫生厕所。</t>
  </si>
  <si>
    <t>洗手设施全配套</t>
  </si>
  <si>
    <t>公共场所洗手设施数量足够、配套到位、管理规范。</t>
  </si>
  <si>
    <t xml:space="preserve">做好“清垃圾、扫厕所、勤洗手”专项行动
</t>
  </si>
  <si>
    <t>95%</t>
  </si>
  <si>
    <t xml:space="preserve">"根梁河县人民政府办公室关于印发梁河县推进
爱国卫生“8个专项行动”方案的通知"
</t>
  </si>
  <si>
    <t>按时完成</t>
  </si>
  <si>
    <t>2021年12月31日</t>
  </si>
  <si>
    <t xml:space="preserve">"梁河县人民政府办公室关于印发梁河县推进
爱国卫生“8个专项行动”方案的通知"
</t>
  </si>
  <si>
    <t>“清垃圾、扫厕所、勤洗手”专项行动成本支出</t>
  </si>
  <si>
    <t>200000</t>
  </si>
  <si>
    <t>洗手台6台*18000＝108000元；公厕洗手液、手纸、草酸等16000 元 ；公厕日常维修、维护劳务费66000；制作标识牌10000元 。</t>
  </si>
  <si>
    <t>生态效益指标</t>
  </si>
  <si>
    <t xml:space="preserve">通过“清垃圾、扫厕所、勤洗手”专项行动，改善梁河县城乡人居环境，提高城乡生态质量和整体卫生水平。
</t>
  </si>
  <si>
    <t xml:space="preserve">逐步提高
</t>
  </si>
  <si>
    <t xml:space="preserve">大力宣传健康知识和推进爱国卫生运动，接受社会监督,不断提高群众满意度。
</t>
  </si>
  <si>
    <t xml:space="preserve">  梁河县教育体育局、进一步提升教育工作奖专项资金</t>
  </si>
  <si>
    <t xml:space="preserve"> 2021年进一步提升教育工作奖项目，是深化教育改革，深入实施教育强县战略，推进教育均衡发展重要的举措。全面提升教育教学质量，加快梁河教育崛起，重振梁河教育雄风，打造教育品牌的重要保障。</t>
  </si>
  <si>
    <t xml:space="preserve">    产出指标</t>
  </si>
  <si>
    <t>学前教育、小学教育、初中教育、高中教育等奖项</t>
  </si>
  <si>
    <t>9</t>
  </si>
  <si>
    <t>个</t>
  </si>
  <si>
    <t>奖项设置</t>
  </si>
  <si>
    <t>涉及教育体育局下属学校</t>
  </si>
  <si>
    <t>25</t>
  </si>
  <si>
    <t>学前教育毛入园率</t>
  </si>
  <si>
    <t>85</t>
  </si>
  <si>
    <t>义务教育九年巩固率</t>
  </si>
  <si>
    <t>高中毛入学率</t>
  </si>
  <si>
    <t>90</t>
  </si>
  <si>
    <t>高级职业中学打造成精品特色职业学校</t>
  </si>
  <si>
    <t>有效</t>
  </si>
  <si>
    <t>进一步提升教育奖</t>
  </si>
  <si>
    <t>100</t>
  </si>
  <si>
    <t xml:space="preserve">    效益指标</t>
  </si>
  <si>
    <t>提高办学水平、办人民满意的学校</t>
  </si>
  <si>
    <t xml:space="preserve">    满意度指标</t>
  </si>
  <si>
    <t>群众认可度</t>
  </si>
  <si>
    <t xml:space="preserve">    梁河县林业和草原局、梁河县国有林场森林资源管护专项经费</t>
  </si>
  <si>
    <t>1.进一步推动森林资源管护工作，保障森林资源安全；目标2.总结交流各地工作做法和经验，推动管护工作整体提升；目标3.汇集分析和调研热点、难点管护问题，推动森林资源精细管护工作。</t>
  </si>
  <si>
    <t>森林资源管护面积</t>
  </si>
  <si>
    <t>196554</t>
  </si>
  <si>
    <t>亩</t>
  </si>
  <si>
    <t>梁河县国有林场改革工作专题会议纪要</t>
  </si>
  <si>
    <t>森林资源管护覆盖率</t>
  </si>
  <si>
    <t>生态环境水平得到提升时间</t>
  </si>
  <si>
    <t>森林资源管护时间</t>
  </si>
  <si>
    <t>1</t>
  </si>
  <si>
    <t>森林资源管护每亩平均经费</t>
  </si>
  <si>
    <t>1.0175</t>
  </si>
  <si>
    <t>元/亩</t>
  </si>
  <si>
    <t>森林资源管护经费</t>
  </si>
  <si>
    <t>保护森林资源总资产</t>
  </si>
  <si>
    <t>80000</t>
  </si>
  <si>
    <t>受益人口数</t>
  </si>
  <si>
    <t>1600</t>
  </si>
  <si>
    <t>提高森林资源管护能力效果</t>
  </si>
  <si>
    <t>效果显著</t>
  </si>
  <si>
    <t>每年提高森林木材蓄积量</t>
  </si>
  <si>
    <t>4000</t>
  </si>
  <si>
    <t>立方米</t>
  </si>
  <si>
    <t>提高森林资源管护能力</t>
  </si>
  <si>
    <t>提升林场森林资源对生态环境建设贡献</t>
  </si>
  <si>
    <t>受益国有贫困林场职工及国有林区居民满意度</t>
  </si>
  <si>
    <t xml:space="preserve"> 梁河县农业农村局、 梁河县蔗糖产业发展经费</t>
  </si>
  <si>
    <t xml:space="preserve"> 新种2.5万亩，总面积达7.3万亩，总产量35万吨，农业产值1.54亿元。</t>
  </si>
  <si>
    <t>甘蔗总面积</t>
  </si>
  <si>
    <t>7.3</t>
  </si>
  <si>
    <t>万亩</t>
  </si>
  <si>
    <t>梁河县人民政府办公室关于2020/2021年度蔗糖生产工作的指导意见</t>
  </si>
  <si>
    <t>培训人次</t>
  </si>
  <si>
    <t>1000</t>
  </si>
  <si>
    <t>人次</t>
  </si>
  <si>
    <t>新种面积</t>
  </si>
  <si>
    <t>2.5</t>
  </si>
  <si>
    <t>甘蔗总产量</t>
  </si>
  <si>
    <t>35</t>
  </si>
  <si>
    <t>万吨</t>
  </si>
  <si>
    <t>甘蔗单产</t>
  </si>
  <si>
    <t>吨</t>
  </si>
  <si>
    <t>甘蔗良种覆盖率</t>
  </si>
  <si>
    <t>甘蔗含糖分</t>
  </si>
  <si>
    <t>14.5</t>
  </si>
  <si>
    <t>完工时间</t>
  </si>
  <si>
    <t>2022年12月</t>
  </si>
  <si>
    <t>开工时间</t>
  </si>
  <si>
    <t>2021年1月</t>
  </si>
  <si>
    <t>总产值</t>
  </si>
  <si>
    <t>1.54</t>
  </si>
  <si>
    <t>亿元</t>
  </si>
  <si>
    <t>带动建档立卡户</t>
  </si>
  <si>
    <t>870</t>
  </si>
  <si>
    <t>户</t>
  </si>
  <si>
    <t>蔗农满意度</t>
  </si>
  <si>
    <t xml:space="preserve"> 梁河县卫生健康局、 建档立卡家庭医生签约服务补助资金</t>
  </si>
  <si>
    <t xml:space="preserve"> 加强对健康扶贫工作的组织领导，强化工作调度与考核评估，推动健康扶贫综合保障措施落到实处。家庭医生签约全覆盖;完善拴心留人政策，推动优秀人才向基层流动;  建立完善城乡居民基本医疗保险、大病保险、医疗救助、医疗费用兜底保障机制“四重保障”措施，实现“九个确保”，努力让建档立卡贫困人口看得起病、方便看病、看得好病、尽量少生病，有效防止因病致贫、因病返贫。
</t>
  </si>
  <si>
    <t xml:space="preserve">老年人、慢性病患者、儿童、孕产妇、结核病、重性精神病等签约率			</t>
  </si>
  <si>
    <t>应签尽签</t>
  </si>
  <si>
    <t>云南 省卫生健康委办公室关于做好2019年全省家庭医生签约服务工作的通知</t>
  </si>
  <si>
    <t xml:space="preserve">建档立卡户签约率			</t>
  </si>
  <si>
    <t xml:space="preserve">云南 省卫生健康委办公室关于做好2019年全省家庭医生签约服务工作的通知 </t>
  </si>
  <si>
    <t xml:space="preserve">符合规范住院报销比例                 			</t>
  </si>
  <si>
    <t>≥90%</t>
  </si>
  <si>
    <t xml:space="preserve"> 德宏州人民政府办公室关于印发德宏州贯彻
落实《云南省健康扶贫30条措施》
实施方案的通知</t>
  </si>
  <si>
    <t xml:space="preserve">提高县、乡、村医务人员服务能力			</t>
  </si>
  <si>
    <t xml:space="preserve">德宏州人民政府办公室关于印发德宏州贯彻
落实《云南省健康扶贫30条措施》
实施方案的通知 </t>
  </si>
  <si>
    <t xml:space="preserve">提高建档立卡户对健康扶贫政策的知晓率			</t>
  </si>
  <si>
    <t>≥85%</t>
  </si>
  <si>
    <t xml:space="preserve">建档立卡贫困户个人缴费补助率		</t>
  </si>
  <si>
    <t xml:space="preserve">按时完成			</t>
  </si>
  <si>
    <t>2020年12月31日</t>
  </si>
  <si>
    <t>次/年</t>
  </si>
  <si>
    <t xml:space="preserve">德宏州人民政府办公室关于印发德宏州贯彻
落实《云南省健康扶贫30条措施》
实施方案的通知  </t>
  </si>
  <si>
    <t>建档立卡家庭医生签约服务已脱贫人数</t>
  </si>
  <si>
    <t>3.6</t>
  </si>
  <si>
    <t>2021年家庭医生签约人数已脱贫18421人*3.6元/人；</t>
  </si>
  <si>
    <t>建档立卡家庭医生签约服务未脱贫人数</t>
  </si>
  <si>
    <t>2.4</t>
  </si>
  <si>
    <t xml:space="preserve">2021年家庭医生签约人数未脱贫13071人*2.4元/人
</t>
  </si>
  <si>
    <t xml:space="preserve">建立完善城乡居民基本医疗保险、大病保险、医疗救助、医疗费用兜底保障机制“四重保障”措施，实现“九个确保”，努力让建档立卡贫困人口看得起病、方便看病、看得好病、尽量少生病，有效防止因病致贫、因病返贫。 </t>
  </si>
  <si>
    <t>完成目标任务</t>
  </si>
  <si>
    <t xml:space="preserve">提高群众健康水平 </t>
  </si>
  <si>
    <t xml:space="preserve">德宏州人民政府办公室关于印发德宏州贯彻
落实《云南省健康扶贫30条措施》 </t>
  </si>
  <si>
    <t xml:space="preserve">受益群众满意度			</t>
  </si>
  <si>
    <t xml:space="preserve">德宏州人民政府办公室关于印发德宏州贯彻
落实《云南省健康扶贫30条措施》  </t>
  </si>
  <si>
    <t>6-2  重点工作情况解释说明汇总表</t>
  </si>
  <si>
    <t>重点工作</t>
  </si>
  <si>
    <t>2021年工作重点及工作情况</t>
  </si>
  <si>
    <t>坚持培植税源，确保完成财政收入目标</t>
  </si>
  <si>
    <t>要切实压实部门责任，创新征管举措，科学应对减税降费、新冠肺炎疫情等对财税收入的影响，确保地方财政收入增长目标顺利完成。一是摸清底数抓增收。做好全年收入预案，深入分析收入执行情况。详细掌握财源实际情况，科学精准测算减税降费及新冠肺炎疫情企业税收优惠政策对财政收入的影响，做到心中有数，有的放矢，积极推进协税护税，做好重点税源跟踪服务，依法征收，稳定财政收入基本面。二是压实责任抓增收。部门协调联动，强化综合治税，压实工作责任，在全县范围内树立财源意识，形成抓征管促增收的强大合力。三是加大招商引资力度。要进一步优化营商环境，加大招商引资力度，加快政策兑现速度，加强对企精准服务，深入企业走访调研，提高服务企业的政策精准度。从根本上涵养税源，培育经济发展动能。四是积极争取上级支持，推进各单位积极落实争取上级支持任务，努力弥补财力缺口。进一步谋划项目包装，围绕公共卫生设施、基础设施补短板、环境品质提升等重点民生方面做好项目储备工作，继续争取债券资金支持。</t>
  </si>
  <si>
    <t>坚持开源节流，树牢“过紧日子”思想</t>
  </si>
  <si>
    <t>今年以来，经济下行压力空前加大，国家实施减税降费政策，加之新冠肺炎疫情影响，我县财政收入形势异常严峻，而财政支出方面，稳增长、调结构、惠民生、防风险、保稳定等刚性支出需求增长幅度较大，财政收支矛盾空前加大。为有效应对不利因素带来的财力缺口，把“保工资、保运转、保基本民生”放在预算安排的优先位置，从严控制会议、节庆、调研和培训等相关支出规模，坚持政府带头过“紧日子”，全县各部门和所有干部职工要牢固树立过“紧日子”的思想，勤俭办事、厉行节约，大力压减部门支出和“三公”经费，严把支出关口，对每一笔支出精打细算、讲求绩效。将预算执行、预算评审、审计查出问题等情况与预算安排挂钩，对绩效评价结果较差的项目，适当调减或不再安排预算。坚持量入为出，有保有压，尽力而为，量力而行，注重实际效果和可持续性的财政支出原则。</t>
  </si>
  <si>
    <t>聚焦债务监管 守住财政风险底线</t>
  </si>
  <si>
    <t>一是认真落实“六保”支出要求，按政策将“六保”支出纳入财政预算安排，建立“绿色通道”，按照先“六保”支出，后其他支出的库款保障秩序，科学调度财政国库资金，切实保障重点支出，按时发放公职人员工资，及时安排拨付疫情防控和民生保障资金，保障行政事业单位正常运转支出。二是牢牢守住“隐性债务总量不增长、借新还息不发生、‘三保’资金不断链”的“三不”底线，守住工资发放、机关正常运转、基本民生政策特别是到人的民生政策及债务还本付息，必保支出的兑现底线。三是规范政府债务“借、用、管、还”各环节管理，加大薄弱环节监管力度，做好重点领域风险防范和处置，规范使用新增政府债务，积极稳妥化解存量债务，坚决遏制新增隐性债务。</t>
  </si>
  <si>
    <t>增强财政工作主动性，统筹推进疫情防控和经济发展</t>
  </si>
  <si>
    <t>积极发挥财政职能作用，不断增强财政工作的主动性。一是全力支持疫情防控。用好用足上级转移支付政策，多渠道筹措资金，加大财政资金统筹整合力度，优化财政支出结构，全力保障疫情防控经费需求。按照“急事急办、特事特办”的原则，开通资金支付绿色通道，简化审批环节，压缩办理时限，及时足额支付疫情防控资金，全力支持打好打赢疫情防控阻击战。二是发挥财政应对疫情的支持政策。认真落实国家出台的刺激经济增长政策和积极的财政政策，重点谋划好公共卫生服务、基础设施建设、生态环保等项目，争取更多地方政府专项债“早发行、早使用、早见效。加大向上对接力度，努力争取更多转移支付资金，强化在建和新开工建设项目资金要素保障，加大既定的基础设施建设投入。</t>
  </si>
  <si>
    <t>着力优化支出结构，推动预算平稳有序执行</t>
  </si>
  <si>
    <t>一是进一步优化支出结构，控制一般性支出。保持财政库款平稳运行，推动项目资金整合，兜牢财政“三保”底线要求，做好民生建设、三大攻坚战、乡村振兴及经济社会发展等重点领域资金保障。二是强化部门在预算执行中的主体责任，加快扶贫项目资金、新增债券资金、民生工程资金、政府投资重点项目等资金支出进度，提升资金使用绩效。三是进一步加强预算资金与中央转移支付、存量资金、政府债券、政府引导基金等资金的统筹，加强库款调度，提高财政资金周转效率。强化库款监测分析和预测研判，建立联动机制，及时调度资金，保障库款资金周转。</t>
  </si>
  <si>
    <t>加强财政管理，建立现代财税制度</t>
  </si>
  <si>
    <t>一是全面实施预算绩效管理。坚持“花钱必问效、无效必问责”，推进预算和绩效管理一体化，加强绩效评价结果与预算安排和政策调整的衔接挂钩，加快建立全方位、全过程、全覆盖的预算绩效管理体系，不断提升预算管理水平和政策实施效果。二是强化财政资金监管。进一步加大资金监管力度，完善制度建设，防范廉政风险，保障资金安全。三是加快预算管理一体化建设。认真贯彻落实财政事权和支出责任划分改革任务，严格执行减税降费有关政策措施，建立保障与激励并重财政体制，完善财会监督体制机制，更好发挥监督作用，提升财政资金使用绩效。加快构建全面规范透明、标准科学、约束有力的现代预算制度。积极稳妥推进税收制度改革，着力健全地方税体系。</t>
  </si>
  <si>
    <t xml:space="preserve">坚持改善民生，增进人民群众福祉 </t>
  </si>
  <si>
    <t>一是推进乡村振兴。推动实施乡村振兴战略，促进城乡协调发展，统筹推进农村综合改革发展和农村公益事业、美丽乡村建设等。促进各类要素更多向乡村流动。支持发展特色农产品加工产业，促进传统农业向现代农业转型升级，加快建设特色现代农业，推动农村一二三产业深度融合发展。二是保障教育高质量发展。支持实施公办幼儿园、中小学扩容等工程，支持职业教育产教融合校企合作，保障教师队伍工资待遇水平。三是完善社会保障体系。统筹安排社会救助、养老金等社会保险资金。四是持续提高医疗保障水平。五是推动文体事业发展。加强公共文化服务体系建设。支持广泛开展全民健身。六是提升社会治理水平。支持深入推进扫黑除恶专项斗争，完善社会治安防控体系，优化应急管理能</t>
  </si>
</sst>
</file>

<file path=xl/styles.xml><?xml version="1.0" encoding="utf-8"?>
<styleSheet xmlns="http://schemas.openxmlformats.org/spreadsheetml/2006/main">
  <numFmts count="34">
    <numFmt numFmtId="176" formatCode="#,##0.00_);[Red]\(#,##0.00\)"/>
    <numFmt numFmtId="177" formatCode="0.0%"/>
    <numFmt numFmtId="178" formatCode="\$#,##0.00;\(\$#,##0.00\)"/>
    <numFmt numFmtId="179" formatCode="_-&quot;$&quot;\ * #,##0.00_-;_-&quot;$&quot;\ * #,##0.00\-;_-&quot;$&quot;\ * &quot;-&quot;??_-;_-@_-"/>
    <numFmt numFmtId="43" formatCode="_ * #,##0.00_ ;_ * \-#,##0.00_ ;_ * &quot;-&quot;??_ ;_ @_ "/>
    <numFmt numFmtId="180" formatCode="_(* #,##0_);_(* \(#,##0\);_(* &quot;-&quot;_);_(@_)"/>
    <numFmt numFmtId="181" formatCode="#,##0_);[Red]\(#,##0\)"/>
    <numFmt numFmtId="182" formatCode="&quot;$&quot;#,##0.00_);[Red]\(&quot;$&quot;#,##0.00\)"/>
    <numFmt numFmtId="183" formatCode="_(* #,##0.00_);_(* \(#,##0.00\);_(* &quot;-&quot;??_);_(@_)"/>
    <numFmt numFmtId="184" formatCode="#,##0_ "/>
    <numFmt numFmtId="185" formatCode="&quot;$&quot;#,##0_);[Red]\(&quot;$&quot;#,##0\)"/>
    <numFmt numFmtId="42" formatCode="_ &quot;￥&quot;* #,##0_ ;_ &quot;￥&quot;* \-#,##0_ ;_ &quot;￥&quot;* &quot;-&quot;_ ;_ @_ "/>
    <numFmt numFmtId="186" formatCode="yy\.mm\.dd"/>
    <numFmt numFmtId="187" formatCode="_ * #,##0_ ;_ * \-#,##0_ ;_ * &quot;-&quot;??_ ;_ @_ "/>
    <numFmt numFmtId="188" formatCode="0.0"/>
    <numFmt numFmtId="189" formatCode="&quot;$&quot;\ #,##0_-;[Red]&quot;$&quot;\ #,##0\-"/>
    <numFmt numFmtId="190" formatCode="#,##0.0_);\(#,##0.0\)"/>
    <numFmt numFmtId="191" formatCode="_-&quot;$&quot;\ * #,##0_-;_-&quot;$&quot;\ * #,##0\-;_-&quot;$&quot;\ * &quot;-&quot;_-;_-@_-"/>
    <numFmt numFmtId="192" formatCode="#,##0.00_ ;\-#,##0.00;;"/>
    <numFmt numFmtId="193" formatCode="\$#,##0;\(\$#,##0\)"/>
    <numFmt numFmtId="194" formatCode="_-* #,##0_-;\-* #,##0_-;_-* &quot;-&quot;_-;_-@_-"/>
    <numFmt numFmtId="195" formatCode="#,##0;\(#,##0\)"/>
    <numFmt numFmtId="44" formatCode="_ &quot;￥&quot;* #,##0.00_ ;_ &quot;￥&quot;* \-#,##0.00_ ;_ &quot;￥&quot;* &quot;-&quot;??_ ;_ @_ "/>
    <numFmt numFmtId="196" formatCode="#,##0.000000"/>
    <numFmt numFmtId="197" formatCode="_(&quot;$&quot;* #,##0_);_(&quot;$&quot;* \(#,##0\);_(&quot;$&quot;* &quot;-&quot;_);_(@_)"/>
    <numFmt numFmtId="198" formatCode="_-* #,##0.00_-;\-* #,##0.00_-;_-* &quot;-&quot;??_-;_-@_-"/>
    <numFmt numFmtId="199" formatCode="&quot;$&quot;\ #,##0.00_-;[Red]&quot;$&quot;\ #,##0.00\-"/>
    <numFmt numFmtId="41" formatCode="_ * #,##0_ ;_ * \-#,##0_ ;_ * &quot;-&quot;_ ;_ @_ "/>
    <numFmt numFmtId="200" formatCode="0_ "/>
    <numFmt numFmtId="201" formatCode="#,##0_ ;[Red]\-#,##0\ "/>
    <numFmt numFmtId="202" formatCode="0.00_ "/>
    <numFmt numFmtId="203" formatCode="0\.0,&quot;0&quot;"/>
    <numFmt numFmtId="204" formatCode="#\ ??/??"/>
    <numFmt numFmtId="205" formatCode="_(&quot;$&quot;* #,##0.00_);_(&quot;$&quot;* \(#,##0.00\);_(&quot;$&quot;* &quot;-&quot;??_);_(@_)"/>
  </numFmts>
  <fonts count="128">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5"/>
      <color rgb="FF262626"/>
      <name val="宋体"/>
      <charset val="134"/>
    </font>
    <font>
      <sz val="12"/>
      <name val="宋体"/>
      <charset val="134"/>
      <scheme val="minor"/>
    </font>
    <font>
      <sz val="12"/>
      <name val="宋体"/>
      <charset val="134"/>
    </font>
    <font>
      <sz val="10"/>
      <name val="宋体"/>
      <charset val="134"/>
    </font>
    <font>
      <b/>
      <sz val="10"/>
      <name val="宋体"/>
      <charset val="134"/>
    </font>
    <font>
      <sz val="20"/>
      <color indexed="8"/>
      <name val="方正小标宋简体"/>
      <charset val="134"/>
    </font>
    <font>
      <b/>
      <sz val="14"/>
      <color indexed="8"/>
      <name val="宋体"/>
      <charset val="134"/>
    </font>
    <font>
      <sz val="14"/>
      <color indexed="8"/>
      <name val="宋体"/>
      <charset val="134"/>
    </font>
    <font>
      <sz val="9"/>
      <color rgb="FF000000"/>
      <name val="宋体"/>
      <charset val="1"/>
    </font>
    <font>
      <sz val="9"/>
      <name val="宋体"/>
      <charset val="1"/>
    </font>
    <font>
      <sz val="10"/>
      <name val="宋体"/>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方正小标宋简体"/>
      <charset val="134"/>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2"/>
      <color indexed="8"/>
      <name val="宋体"/>
      <charset val="134"/>
    </font>
    <font>
      <b/>
      <sz val="14"/>
      <name val="宋体"/>
      <charset val="134"/>
    </font>
    <font>
      <sz val="14"/>
      <name val="宋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b/>
      <sz val="14"/>
      <name val="黑体"/>
      <charset val="134"/>
    </font>
    <font>
      <sz val="14"/>
      <color indexed="9"/>
      <name val="宋体"/>
      <charset val="134"/>
    </font>
    <font>
      <sz val="20"/>
      <color theme="1"/>
      <name val="方正小标宋简体"/>
      <charset val="134"/>
    </font>
    <font>
      <sz val="20"/>
      <color theme="1"/>
      <name val="方正小标宋_GBK"/>
      <charset val="134"/>
    </font>
    <font>
      <sz val="12"/>
      <color theme="1"/>
      <name val="宋体"/>
      <charset val="134"/>
      <scheme val="minor"/>
    </font>
    <font>
      <sz val="14"/>
      <name val="Arial"/>
      <charset val="134"/>
    </font>
    <font>
      <b/>
      <sz val="14"/>
      <color theme="1"/>
      <name val="宋体"/>
      <charset val="134"/>
    </font>
    <font>
      <b/>
      <sz val="11"/>
      <name val="宋体"/>
      <charset val="134"/>
    </font>
    <font>
      <sz val="12"/>
      <color rgb="FFFF0000"/>
      <name val="宋体"/>
      <charset val="134"/>
    </font>
    <font>
      <i/>
      <sz val="11"/>
      <color rgb="FF7F7F7F"/>
      <name val="宋体"/>
      <charset val="0"/>
      <scheme val="minor"/>
    </font>
    <font>
      <b/>
      <sz val="15"/>
      <color indexed="56"/>
      <name val="宋体"/>
      <charset val="134"/>
    </font>
    <font>
      <sz val="11"/>
      <color indexed="52"/>
      <name val="宋体"/>
      <charset val="134"/>
    </font>
    <font>
      <sz val="11"/>
      <color indexed="9"/>
      <name val="宋体"/>
      <charset val="134"/>
    </font>
    <font>
      <b/>
      <sz val="11"/>
      <color indexed="8"/>
      <name val="宋体"/>
      <charset val="134"/>
    </font>
    <font>
      <sz val="11"/>
      <color rgb="FF3F3F76"/>
      <name val="宋体"/>
      <charset val="0"/>
      <scheme val="minor"/>
    </font>
    <font>
      <sz val="10"/>
      <name val="MS Sans Serif"/>
      <charset val="134"/>
    </font>
    <font>
      <b/>
      <sz val="13"/>
      <color indexed="56"/>
      <name val="宋体"/>
      <charset val="134"/>
    </font>
    <font>
      <sz val="11"/>
      <color theme="1"/>
      <name val="宋体"/>
      <charset val="0"/>
      <scheme val="minor"/>
    </font>
    <font>
      <sz val="12"/>
      <color indexed="9"/>
      <name val="宋体"/>
      <charset val="134"/>
    </font>
    <font>
      <sz val="10"/>
      <name val="楷体"/>
      <charset val="134"/>
    </font>
    <font>
      <sz val="11"/>
      <color indexed="62"/>
      <name val="宋体"/>
      <charset val="134"/>
    </font>
    <font>
      <b/>
      <sz val="11"/>
      <color indexed="63"/>
      <name val="宋体"/>
      <charset val="134"/>
    </font>
    <font>
      <sz val="11"/>
      <color indexed="60"/>
      <name val="宋体"/>
      <charset val="134"/>
    </font>
    <font>
      <sz val="11"/>
      <color indexed="17"/>
      <name val="宋体"/>
      <charset val="134"/>
    </font>
    <font>
      <sz val="9"/>
      <name val="微软雅黑"/>
      <charset val="134"/>
    </font>
    <font>
      <sz val="12"/>
      <name val="Times New Roman"/>
      <charset val="134"/>
    </font>
    <font>
      <sz val="11"/>
      <color indexed="20"/>
      <name val="宋体"/>
      <charset val="134"/>
    </font>
    <font>
      <sz val="10"/>
      <name val="Arial"/>
      <charset val="134"/>
    </font>
    <font>
      <i/>
      <sz val="11"/>
      <color indexed="23"/>
      <name val="宋体"/>
      <charset val="134"/>
    </font>
    <font>
      <b/>
      <sz val="10"/>
      <name val="MS Sans Serif"/>
      <charset val="134"/>
    </font>
    <font>
      <sz val="10"/>
      <name val="Geneva"/>
      <charset val="134"/>
    </font>
    <font>
      <sz val="11"/>
      <color theme="0"/>
      <name val="宋体"/>
      <charset val="0"/>
      <scheme val="minor"/>
    </font>
    <font>
      <sz val="8"/>
      <name val="Times New Roman"/>
      <charset val="134"/>
    </font>
    <font>
      <sz val="12"/>
      <color indexed="16"/>
      <name val="宋体"/>
      <charset val="134"/>
    </font>
    <font>
      <sz val="8"/>
      <name val="Arial"/>
      <charset val="134"/>
    </font>
    <font>
      <sz val="12"/>
      <color indexed="17"/>
      <name val="宋体"/>
      <charset val="134"/>
    </font>
    <font>
      <b/>
      <sz val="18"/>
      <color indexed="56"/>
      <name val="宋体"/>
      <charset val="134"/>
    </font>
    <font>
      <sz val="11"/>
      <color rgb="FF9C0006"/>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2"/>
      <color indexed="20"/>
      <name val="宋体"/>
      <charset val="134"/>
    </font>
    <font>
      <sz val="11"/>
      <color rgb="FFFF0000"/>
      <name val="宋体"/>
      <charset val="0"/>
      <scheme val="minor"/>
    </font>
    <font>
      <b/>
      <sz val="18"/>
      <color theme="3"/>
      <name val="宋体"/>
      <charset val="134"/>
      <scheme val="minor"/>
    </font>
    <font>
      <b/>
      <sz val="11"/>
      <color indexed="56"/>
      <name val="宋体"/>
      <charset val="134"/>
    </font>
    <font>
      <b/>
      <sz val="11"/>
      <color indexed="9"/>
      <name val="宋体"/>
      <charset val="134"/>
    </font>
    <font>
      <b/>
      <sz val="11"/>
      <color indexed="54"/>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b/>
      <sz val="12"/>
      <color indexed="8"/>
      <name val="宋体"/>
      <charset val="134"/>
    </font>
    <font>
      <sz val="11"/>
      <color rgb="FF9C6500"/>
      <name val="宋体"/>
      <charset val="0"/>
      <scheme val="minor"/>
    </font>
    <font>
      <b/>
      <sz val="11"/>
      <color indexed="52"/>
      <name val="宋体"/>
      <charset val="134"/>
    </font>
    <font>
      <sz val="10"/>
      <name val="Helv"/>
      <charset val="134"/>
    </font>
    <font>
      <sz val="10"/>
      <name val="仿宋_GB2312"/>
      <charset val="134"/>
    </font>
    <font>
      <u/>
      <sz val="12"/>
      <color indexed="12"/>
      <name val="宋体"/>
      <charset val="134"/>
    </font>
    <font>
      <sz val="11"/>
      <color indexed="10"/>
      <name val="宋体"/>
      <charset val="134"/>
    </font>
    <font>
      <b/>
      <sz val="12"/>
      <name val="Arial"/>
      <charset val="134"/>
    </font>
    <font>
      <sz val="9"/>
      <name val="宋体"/>
      <charset val="134"/>
    </font>
    <font>
      <b/>
      <sz val="10"/>
      <name val="Tms Rm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4"/>
      <name val="楷体"/>
      <charset val="134"/>
    </font>
    <font>
      <u/>
      <sz val="11"/>
      <color indexed="52"/>
      <name val="宋体"/>
      <charset val="134"/>
    </font>
    <font>
      <u/>
      <sz val="10"/>
      <color indexed="12"/>
      <name val="Times"/>
      <charset val="134"/>
    </font>
    <font>
      <b/>
      <sz val="10"/>
      <name val="Arial"/>
      <charset val="134"/>
    </font>
    <font>
      <b/>
      <sz val="18"/>
      <color indexed="62"/>
      <name val="宋体"/>
      <charset val="134"/>
    </font>
    <font>
      <u/>
      <sz val="12"/>
      <color indexed="36"/>
      <name val="宋体"/>
      <charset val="134"/>
    </font>
    <font>
      <sz val="12"/>
      <name val="Courier"/>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8"/>
        <bgColor indexed="64"/>
      </patternFill>
    </fill>
    <fill>
      <patternFill patternType="solid">
        <fgColor rgb="FFFFCC99"/>
        <bgColor indexed="64"/>
      </patternFill>
    </fill>
    <fill>
      <patternFill patternType="solid">
        <fgColor indexed="47"/>
        <bgColor indexed="64"/>
      </patternFill>
    </fill>
    <fill>
      <patternFill patternType="solid">
        <fgColor theme="6" tint="0.599993896298105"/>
        <bgColor indexed="64"/>
      </patternFill>
    </fill>
    <fill>
      <patternFill patternType="solid">
        <fgColor indexed="54"/>
        <bgColor indexed="64"/>
      </patternFill>
    </fill>
    <fill>
      <patternFill patternType="solid">
        <fgColor theme="6" tint="0.799981688894314"/>
        <bgColor indexed="64"/>
      </patternFill>
    </fill>
    <fill>
      <patternFill patternType="solid">
        <fgColor indexed="44"/>
        <bgColor indexed="64"/>
      </patternFill>
    </fill>
    <fill>
      <patternFill patternType="solid">
        <fgColor indexed="22"/>
        <bgColor indexed="64"/>
      </patternFill>
    </fill>
    <fill>
      <patternFill patternType="solid">
        <fgColor indexed="45"/>
        <bgColor indexed="64"/>
      </patternFill>
    </fill>
    <fill>
      <patternFill patternType="solid">
        <fgColor indexed="43"/>
        <bgColor indexed="64"/>
      </patternFill>
    </fill>
    <fill>
      <patternFill patternType="solid">
        <fgColor indexed="52"/>
        <bgColor indexed="64"/>
      </patternFill>
    </fill>
    <fill>
      <patternFill patternType="solid">
        <fgColor indexed="25"/>
        <bgColor indexed="64"/>
      </patternFill>
    </fill>
    <fill>
      <patternFill patternType="solid">
        <fgColor indexed="49"/>
        <bgColor indexed="64"/>
      </patternFill>
    </fill>
    <fill>
      <patternFill patternType="solid">
        <fgColor indexed="42"/>
        <bgColor indexed="64"/>
      </patternFill>
    </fill>
    <fill>
      <patternFill patternType="solid">
        <fgColor indexed="27"/>
        <bgColor indexed="64"/>
      </patternFill>
    </fill>
    <fill>
      <patternFill patternType="solid">
        <fgColor indexed="10"/>
        <bgColor indexed="64"/>
      </patternFill>
    </fill>
    <fill>
      <patternFill patternType="solid">
        <fgColor indexed="30"/>
        <bgColor indexed="64"/>
      </patternFill>
    </fill>
    <fill>
      <patternFill patternType="solid">
        <fgColor theme="5" tint="0.399975585192419"/>
        <bgColor indexed="64"/>
      </patternFill>
    </fill>
    <fill>
      <patternFill patternType="solid">
        <fgColor indexed="55"/>
        <bgColor indexed="64"/>
      </patternFill>
    </fill>
    <fill>
      <patternFill patternType="solid">
        <fgColor indexed="51"/>
        <bgColor indexed="64"/>
      </patternFill>
    </fill>
    <fill>
      <patternFill patternType="solid">
        <fgColor indexed="26"/>
        <bgColor indexed="64"/>
      </patternFill>
    </fill>
    <fill>
      <patternFill patternType="solid">
        <fgColor indexed="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indexed="46"/>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6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lightUp">
        <fgColor indexed="9"/>
        <bgColor indexed="29"/>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0"/>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11"/>
        <bgColor indexed="64"/>
      </patternFill>
    </fill>
    <fill>
      <patternFill patternType="solid">
        <fgColor indexed="36"/>
        <bgColor indexed="64"/>
      </patternFill>
    </fill>
    <fill>
      <patternFill patternType="gray0625"/>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lightUp">
        <fgColor indexed="9"/>
        <bgColor indexed="22"/>
      </patternFill>
    </fill>
    <fill>
      <patternFill patternType="lightUp">
        <fgColor indexed="9"/>
        <bgColor indexed="55"/>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ck">
        <color indexed="62"/>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bottom style="medium">
        <color indexed="4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s>
  <cellStyleXfs count="1335">
    <xf numFmtId="0" fontId="0" fillId="0" borderId="0">
      <alignment vertical="center"/>
    </xf>
    <xf numFmtId="42" fontId="1" fillId="0" borderId="0" applyFont="0" applyFill="0" applyBorder="0" applyAlignment="0" applyProtection="0">
      <alignment vertical="center"/>
    </xf>
    <xf numFmtId="0" fontId="62" fillId="9" borderId="0" applyNumberFormat="0" applyBorder="0" applyAlignment="0" applyProtection="0">
      <alignment vertical="center"/>
    </xf>
    <xf numFmtId="0" fontId="0" fillId="0" borderId="0">
      <alignment vertical="center"/>
    </xf>
    <xf numFmtId="0" fontId="0" fillId="0" borderId="0">
      <alignment vertical="center"/>
    </xf>
    <xf numFmtId="0" fontId="56" fillId="0" borderId="17" applyNumberFormat="0" applyFill="0" applyAlignment="0" applyProtection="0">
      <alignment vertical="center"/>
    </xf>
    <xf numFmtId="0" fontId="57" fillId="19" borderId="0" applyNumberFormat="0" applyBorder="0" applyAlignment="0" applyProtection="0">
      <alignment vertical="center"/>
    </xf>
    <xf numFmtId="0" fontId="59" fillId="5" borderId="19" applyNumberFormat="0" applyAlignment="0" applyProtection="0">
      <alignment vertical="center"/>
    </xf>
    <xf numFmtId="0" fontId="63" fillId="16" borderId="0" applyNumberFormat="0" applyBorder="0" applyAlignment="0" applyProtection="0">
      <alignment vertical="center"/>
    </xf>
    <xf numFmtId="0" fontId="58" fillId="0" borderId="18" applyNumberFormat="0" applyFill="0" applyAlignment="0" applyProtection="0">
      <alignment vertical="center"/>
    </xf>
    <xf numFmtId="44" fontId="1" fillId="0" borderId="0" applyFont="0" applyFill="0" applyBorder="0" applyAlignment="0" applyProtection="0">
      <alignment vertical="center"/>
    </xf>
    <xf numFmtId="0" fontId="7" fillId="0" borderId="0">
      <alignment vertical="center"/>
    </xf>
    <xf numFmtId="0" fontId="75" fillId="0" borderId="0">
      <alignment vertical="center"/>
    </xf>
    <xf numFmtId="0" fontId="64" fillId="0" borderId="21" applyNumberFormat="0" applyFill="0" applyProtection="0">
      <alignment horizontal="center" vertical="center"/>
    </xf>
    <xf numFmtId="9" fontId="7" fillId="0" borderId="0" applyFont="0" applyFill="0" applyBorder="0" applyAlignment="0" applyProtection="0">
      <alignment vertical="center"/>
    </xf>
    <xf numFmtId="0" fontId="63" fillId="8" borderId="0" applyNumberFormat="0" applyBorder="0" applyAlignment="0" applyProtection="0">
      <alignment vertical="center"/>
    </xf>
    <xf numFmtId="0" fontId="77" fillId="0" borderId="0">
      <alignment horizontal="center" vertical="center" wrapText="1"/>
      <protection locked="0"/>
    </xf>
    <xf numFmtId="0" fontId="68" fillId="17" borderId="0" applyNumberFormat="0" applyBorder="0" applyAlignment="0" applyProtection="0">
      <alignment vertical="center"/>
    </xf>
    <xf numFmtId="0" fontId="27" fillId="11" borderId="0" applyNumberFormat="0" applyBorder="0" applyAlignment="0" applyProtection="0">
      <alignment vertical="center"/>
    </xf>
    <xf numFmtId="0" fontId="7" fillId="0" borderId="0">
      <alignment vertical="center"/>
    </xf>
    <xf numFmtId="41" fontId="1" fillId="0" borderId="0" applyFont="0" applyFill="0" applyBorder="0" applyAlignment="0" applyProtection="0">
      <alignment vertical="center"/>
    </xf>
    <xf numFmtId="0" fontId="0" fillId="0" borderId="0">
      <alignment vertical="center"/>
    </xf>
    <xf numFmtId="0" fontId="62" fillId="7" borderId="0" applyNumberFormat="0" applyBorder="0" applyAlignment="0" applyProtection="0">
      <alignment vertical="center"/>
    </xf>
    <xf numFmtId="0" fontId="82" fillId="26" borderId="0" applyNumberFormat="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0" fontId="63" fillId="14" borderId="0" applyNumberFormat="0" applyBorder="0" applyAlignment="0" applyProtection="0">
      <alignment vertical="center"/>
    </xf>
    <xf numFmtId="0" fontId="76" fillId="27" borderId="0" applyNumberFormat="0" applyBorder="0" applyAlignment="0" applyProtection="0">
      <alignment vertical="center"/>
    </xf>
    <xf numFmtId="0" fontId="79" fillId="24" borderId="1" applyNumberFormat="0" applyBorder="0" applyAlignment="0" applyProtection="0">
      <alignment vertical="center"/>
    </xf>
    <xf numFmtId="0" fontId="68" fillId="18" borderId="0" applyNumberFormat="0" applyBorder="0" applyAlignment="0" applyProtection="0">
      <alignment vertical="center"/>
    </xf>
    <xf numFmtId="0" fontId="63" fillId="22" borderId="0" applyNumberFormat="0" applyBorder="0" applyAlignment="0" applyProtection="0">
      <alignment vertical="center"/>
    </xf>
    <xf numFmtId="0" fontId="57" fillId="14" borderId="0" applyNumberFormat="0" applyBorder="0" applyAlignment="0" applyProtection="0">
      <alignment vertical="center"/>
    </xf>
    <xf numFmtId="186" fontId="72" fillId="0" borderId="21" applyFill="0" applyProtection="0">
      <alignment horizontal="right" vertical="center"/>
    </xf>
    <xf numFmtId="0" fontId="85" fillId="0" borderId="0" applyNumberFormat="0" applyFill="0" applyBorder="0" applyAlignment="0" applyProtection="0">
      <alignment vertical="center"/>
    </xf>
    <xf numFmtId="9" fontId="7" fillId="0" borderId="0" applyFont="0" applyFill="0" applyBorder="0" applyAlignment="0" applyProtection="0">
      <alignment vertical="center"/>
    </xf>
    <xf numFmtId="0" fontId="63" fillId="8" borderId="0" applyNumberFormat="0" applyBorder="0" applyAlignment="0" applyProtection="0">
      <alignment vertical="center"/>
    </xf>
    <xf numFmtId="0" fontId="78" fillId="12" borderId="0" applyNumberFormat="0" applyBorder="0" applyAlignment="0" applyProtection="0">
      <alignment vertical="center"/>
    </xf>
    <xf numFmtId="0" fontId="57" fillId="4" borderId="0" applyNumberFormat="0" applyBorder="0" applyAlignment="0" applyProtection="0">
      <alignment vertical="center"/>
    </xf>
    <xf numFmtId="0" fontId="80" fillId="17" borderId="0" applyNumberFormat="0" applyBorder="0" applyAlignment="0" applyProtection="0">
      <alignment vertical="center"/>
    </xf>
    <xf numFmtId="0" fontId="84" fillId="0" borderId="0" applyNumberFormat="0" applyFill="0" applyBorder="0" applyAlignment="0" applyProtection="0">
      <alignment vertical="center"/>
    </xf>
    <xf numFmtId="0" fontId="7" fillId="0" borderId="0">
      <alignment vertical="center"/>
    </xf>
    <xf numFmtId="0" fontId="1" fillId="28" borderId="27" applyNumberFormat="0" applyFont="0" applyAlignment="0" applyProtection="0">
      <alignment vertical="center"/>
    </xf>
    <xf numFmtId="0" fontId="57" fillId="25" borderId="0" applyNumberFormat="0" applyBorder="0" applyAlignment="0" applyProtection="0">
      <alignment vertical="center"/>
    </xf>
    <xf numFmtId="0" fontId="70" fillId="0" borderId="0">
      <alignment vertical="center"/>
    </xf>
    <xf numFmtId="0" fontId="63" fillId="14" borderId="0" applyNumberFormat="0" applyBorder="0" applyAlignment="0" applyProtection="0">
      <alignment vertical="center"/>
    </xf>
    <xf numFmtId="0" fontId="63" fillId="10" borderId="0" applyNumberFormat="0" applyBorder="0" applyAlignment="0" applyProtection="0">
      <alignment vertical="center"/>
    </xf>
    <xf numFmtId="0" fontId="76" fillId="21" borderId="0" applyNumberFormat="0" applyBorder="0" applyAlignment="0" applyProtection="0">
      <alignment vertical="center"/>
    </xf>
    <xf numFmtId="9" fontId="7" fillId="0" borderId="0" applyFont="0" applyFill="0" applyBorder="0" applyAlignment="0" applyProtection="0">
      <alignment vertical="center"/>
    </xf>
    <xf numFmtId="0" fontId="63" fillId="22" borderId="0" applyNumberFormat="0" applyBorder="0" applyAlignment="0" applyProtection="0">
      <alignment vertical="center"/>
    </xf>
    <xf numFmtId="0" fontId="7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7" fillId="0" borderId="0">
      <alignment vertical="center"/>
    </xf>
    <xf numFmtId="0" fontId="7" fillId="0" borderId="0">
      <alignment vertical="center"/>
    </xf>
    <xf numFmtId="0" fontId="57" fillId="12" borderId="0" applyNumberFormat="0" applyBorder="0" applyAlignment="0" applyProtection="0">
      <alignment vertical="center"/>
    </xf>
    <xf numFmtId="0" fontId="7" fillId="0" borderId="0">
      <alignment vertical="center"/>
    </xf>
    <xf numFmtId="0" fontId="89"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6" applyNumberFormat="0" applyFill="0" applyAlignment="0" applyProtection="0">
      <alignment vertical="center"/>
    </xf>
    <xf numFmtId="0" fontId="63" fillId="10" borderId="0" applyNumberFormat="0" applyBorder="0" applyAlignment="0" applyProtection="0">
      <alignment vertical="center"/>
    </xf>
    <xf numFmtId="9" fontId="7" fillId="0" borderId="0" applyFont="0" applyFill="0" applyBorder="0" applyAlignment="0" applyProtection="0">
      <alignment vertical="center"/>
    </xf>
    <xf numFmtId="0" fontId="86" fillId="0" borderId="26" applyNumberFormat="0" applyFill="0" applyAlignment="0" applyProtection="0">
      <alignment vertical="center"/>
    </xf>
    <xf numFmtId="9" fontId="7" fillId="0" borderId="0" applyFont="0" applyFill="0" applyBorder="0" applyAlignment="0" applyProtection="0">
      <alignment vertical="center"/>
    </xf>
    <xf numFmtId="0" fontId="57" fillId="12" borderId="0" applyNumberFormat="0" applyBorder="0" applyAlignment="0" applyProtection="0">
      <alignment vertical="center"/>
    </xf>
    <xf numFmtId="0" fontId="70" fillId="0" borderId="0">
      <alignment vertical="center"/>
    </xf>
    <xf numFmtId="0" fontId="71" fillId="12" borderId="0" applyNumberFormat="0" applyBorder="0" applyAlignment="0" applyProtection="0">
      <alignment vertical="center"/>
    </xf>
    <xf numFmtId="0" fontId="7" fillId="0" borderId="0">
      <alignment vertical="center"/>
    </xf>
    <xf numFmtId="0" fontId="93" fillId="0" borderId="26" applyNumberFormat="0" applyFill="0" applyAlignment="0" applyProtection="0">
      <alignment vertical="center"/>
    </xf>
    <xf numFmtId="0" fontId="63" fillId="14" borderId="0" applyNumberFormat="0" applyBorder="0" applyAlignment="0" applyProtection="0">
      <alignment vertical="center"/>
    </xf>
    <xf numFmtId="0" fontId="76" fillId="29" borderId="0" applyNumberFormat="0" applyBorder="0" applyAlignment="0" applyProtection="0">
      <alignment vertical="center"/>
    </xf>
    <xf numFmtId="0" fontId="63" fillId="8" borderId="0" applyNumberFormat="0" applyBorder="0" applyAlignment="0" applyProtection="0">
      <alignment vertical="center"/>
    </xf>
    <xf numFmtId="9" fontId="7" fillId="0" borderId="0" applyFont="0" applyFill="0" applyBorder="0" applyAlignment="0" applyProtection="0">
      <alignment vertical="center"/>
    </xf>
    <xf numFmtId="0" fontId="83" fillId="0" borderId="30" applyNumberFormat="0" applyFill="0" applyAlignment="0" applyProtection="0">
      <alignment vertical="center"/>
    </xf>
    <xf numFmtId="0" fontId="63" fillId="14" borderId="0" applyNumberFormat="0" applyBorder="0" applyAlignment="0" applyProtection="0">
      <alignment vertical="center"/>
    </xf>
    <xf numFmtId="0" fontId="76" fillId="31" borderId="0" applyNumberFormat="0" applyBorder="0" applyAlignment="0" applyProtection="0">
      <alignment vertical="center"/>
    </xf>
    <xf numFmtId="0" fontId="94" fillId="32" borderId="31" applyNumberFormat="0" applyAlignment="0" applyProtection="0">
      <alignment vertical="center"/>
    </xf>
    <xf numFmtId="0" fontId="95" fillId="32" borderId="19" applyNumberFormat="0" applyAlignment="0" applyProtection="0">
      <alignment vertical="center"/>
    </xf>
    <xf numFmtId="0" fontId="0" fillId="10" borderId="0" applyNumberFormat="0" applyBorder="0" applyAlignment="0" applyProtection="0">
      <alignment vertical="center"/>
    </xf>
    <xf numFmtId="0" fontId="96" fillId="33" borderId="32" applyNumberFormat="0" applyAlignment="0" applyProtection="0">
      <alignment vertical="center"/>
    </xf>
    <xf numFmtId="0" fontId="0" fillId="0" borderId="0">
      <alignment vertical="center"/>
    </xf>
    <xf numFmtId="0" fontId="0" fillId="0" borderId="0">
      <alignment vertical="center"/>
    </xf>
    <xf numFmtId="0" fontId="62" fillId="35" borderId="0" applyNumberFormat="0" applyBorder="0" applyAlignment="0" applyProtection="0">
      <alignment vertical="center"/>
    </xf>
    <xf numFmtId="0" fontId="90" fillId="0" borderId="0" applyNumberFormat="0" applyFill="0" applyBorder="0" applyAlignment="0" applyProtection="0">
      <alignment vertical="center"/>
    </xf>
    <xf numFmtId="0" fontId="76" fillId="36" borderId="0" applyNumberFormat="0" applyBorder="0" applyAlignment="0" applyProtection="0">
      <alignment vertical="center"/>
    </xf>
    <xf numFmtId="0" fontId="7" fillId="0" borderId="0">
      <alignment vertical="center"/>
    </xf>
    <xf numFmtId="0" fontId="74" fillId="0" borderId="24">
      <alignment horizontal="center" vertical="center"/>
    </xf>
    <xf numFmtId="0" fontId="98" fillId="0" borderId="33" applyNumberFormat="0" applyFill="0" applyAlignment="0" applyProtection="0">
      <alignment vertical="center"/>
    </xf>
    <xf numFmtId="0" fontId="71" fillId="30" borderId="0" applyNumberFormat="0" applyBorder="0" applyAlignment="0" applyProtection="0">
      <alignment vertical="center"/>
    </xf>
    <xf numFmtId="0" fontId="57" fillId="4" borderId="0" applyNumberFormat="0" applyBorder="0" applyAlignment="0" applyProtection="0">
      <alignment vertical="center"/>
    </xf>
    <xf numFmtId="0" fontId="99" fillId="0" borderId="34" applyNumberFormat="0" applyFill="0" applyAlignment="0" applyProtection="0">
      <alignment vertical="center"/>
    </xf>
    <xf numFmtId="0" fontId="100" fillId="37" borderId="0" applyNumberFormat="0" applyBorder="0" applyAlignment="0" applyProtection="0">
      <alignment vertical="center"/>
    </xf>
    <xf numFmtId="0" fontId="66" fillId="11" borderId="23" applyNumberFormat="0" applyAlignment="0" applyProtection="0">
      <alignment vertical="center"/>
    </xf>
    <xf numFmtId="0" fontId="0" fillId="17" borderId="0" applyNumberFormat="0" applyBorder="0" applyAlignment="0" applyProtection="0">
      <alignment vertical="center"/>
    </xf>
    <xf numFmtId="0" fontId="67" fillId="13" borderId="0" applyNumberFormat="0" applyBorder="0" applyAlignment="0" applyProtection="0">
      <alignment vertical="center"/>
    </xf>
    <xf numFmtId="0" fontId="102" fillId="39" borderId="0" applyNumberFormat="0" applyBorder="0" applyAlignment="0" applyProtection="0">
      <alignment vertical="center"/>
    </xf>
    <xf numFmtId="0" fontId="56" fillId="0" borderId="17" applyNumberFormat="0" applyFill="0" applyAlignment="0" applyProtection="0">
      <alignment vertical="center"/>
    </xf>
    <xf numFmtId="0" fontId="0" fillId="0" borderId="0">
      <alignment vertical="center"/>
    </xf>
    <xf numFmtId="0" fontId="0" fillId="0" borderId="0">
      <alignment vertical="center"/>
    </xf>
    <xf numFmtId="0" fontId="62" fillId="40" borderId="0" applyNumberFormat="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76" fillId="41" borderId="0" applyNumberFormat="0" applyBorder="0" applyAlignment="0" applyProtection="0">
      <alignment vertical="center"/>
    </xf>
    <xf numFmtId="0" fontId="7" fillId="0" borderId="0">
      <alignment vertical="center"/>
    </xf>
    <xf numFmtId="0" fontId="56" fillId="0" borderId="17" applyNumberFormat="0" applyFill="0" applyAlignment="0" applyProtection="0">
      <alignment vertical="center"/>
    </xf>
    <xf numFmtId="0" fontId="0" fillId="0" borderId="0">
      <alignment vertical="center"/>
    </xf>
    <xf numFmtId="0" fontId="0" fillId="0" borderId="0">
      <alignment vertical="center"/>
    </xf>
    <xf numFmtId="0" fontId="72" fillId="0" borderId="13" applyNumberFormat="0" applyFill="0" applyProtection="0">
      <alignment horizontal="right" vertical="center"/>
    </xf>
    <xf numFmtId="0" fontId="62" fillId="43" borderId="0" applyNumberFormat="0" applyBorder="0" applyAlignment="0" applyProtection="0">
      <alignment vertical="center"/>
    </xf>
    <xf numFmtId="0" fontId="81" fillId="0" borderId="0" applyNumberFormat="0" applyFill="0" applyBorder="0" applyAlignment="0" applyProtection="0">
      <alignment vertical="center"/>
    </xf>
    <xf numFmtId="0" fontId="27" fillId="24" borderId="0" applyNumberFormat="0" applyBorder="0" applyAlignment="0" applyProtection="0">
      <alignment vertical="center"/>
    </xf>
    <xf numFmtId="0" fontId="58" fillId="0" borderId="18" applyNumberFormat="0" applyFill="0" applyAlignment="0" applyProtection="0">
      <alignment vertical="center"/>
    </xf>
    <xf numFmtId="0" fontId="62" fillId="44" borderId="0" applyNumberFormat="0" applyBorder="0" applyAlignment="0" applyProtection="0">
      <alignment vertical="center"/>
    </xf>
    <xf numFmtId="0" fontId="56" fillId="0" borderId="17" applyNumberFormat="0" applyFill="0" applyAlignment="0" applyProtection="0">
      <alignment vertical="center"/>
    </xf>
    <xf numFmtId="0" fontId="0" fillId="0" borderId="0">
      <alignment vertical="center"/>
    </xf>
    <xf numFmtId="0" fontId="0" fillId="0" borderId="0">
      <alignment vertical="center"/>
    </xf>
    <xf numFmtId="0" fontId="62" fillId="45" borderId="0" applyNumberFormat="0" applyBorder="0" applyAlignment="0" applyProtection="0">
      <alignment vertical="center"/>
    </xf>
    <xf numFmtId="0" fontId="62" fillId="46" borderId="0" applyNumberFormat="0" applyBorder="0" applyAlignment="0" applyProtection="0">
      <alignment vertical="center"/>
    </xf>
    <xf numFmtId="0" fontId="71" fillId="30" borderId="0" applyNumberFormat="0" applyBorder="0" applyAlignment="0" applyProtection="0">
      <alignment vertical="center"/>
    </xf>
    <xf numFmtId="0" fontId="27" fillId="11" borderId="0" applyNumberFormat="0" applyBorder="0" applyAlignment="0" applyProtection="0">
      <alignment vertical="center"/>
    </xf>
    <xf numFmtId="0" fontId="91" fillId="22" borderId="28" applyNumberFormat="0" applyAlignment="0" applyProtection="0">
      <alignment vertical="center"/>
    </xf>
    <xf numFmtId="0" fontId="76" fillId="47"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0" fontId="27" fillId="11" borderId="0" applyNumberFormat="0" applyBorder="0" applyAlignment="0" applyProtection="0">
      <alignment vertical="center"/>
    </xf>
    <xf numFmtId="0" fontId="80" fillId="17" borderId="0" applyNumberFormat="0" applyBorder="0" applyAlignment="0" applyProtection="0">
      <alignment vertical="center"/>
    </xf>
    <xf numFmtId="0" fontId="76" fillId="48" borderId="0" applyNumberFormat="0" applyBorder="0" applyAlignment="0" applyProtection="0">
      <alignment vertical="center"/>
    </xf>
    <xf numFmtId="0" fontId="56" fillId="0" borderId="17" applyNumberFormat="0" applyFill="0" applyAlignment="0" applyProtection="0">
      <alignment vertical="center"/>
    </xf>
    <xf numFmtId="0" fontId="0" fillId="0" borderId="0">
      <alignment vertical="center"/>
    </xf>
    <xf numFmtId="0" fontId="0" fillId="0" borderId="0">
      <alignment vertical="center"/>
    </xf>
    <xf numFmtId="0" fontId="62" fillId="49" borderId="0" applyNumberFormat="0" applyBorder="0" applyAlignment="0" applyProtection="0">
      <alignment vertical="center"/>
    </xf>
    <xf numFmtId="0" fontId="62" fillId="50" borderId="0" applyNumberFormat="0" applyBorder="0" applyAlignment="0" applyProtection="0">
      <alignment vertical="center"/>
    </xf>
    <xf numFmtId="0" fontId="76" fillId="51" borderId="0" applyNumberFormat="0" applyBorder="0" applyAlignment="0" applyProtection="0">
      <alignment vertical="center"/>
    </xf>
    <xf numFmtId="0" fontId="7" fillId="0" borderId="0">
      <alignment vertical="center"/>
    </xf>
    <xf numFmtId="0" fontId="57" fillId="11" borderId="0" applyNumberFormat="0" applyBorder="0" applyAlignment="0" applyProtection="0">
      <alignment vertical="center"/>
    </xf>
    <xf numFmtId="0" fontId="8" fillId="0" borderId="0">
      <alignment vertical="center"/>
    </xf>
    <xf numFmtId="0" fontId="103" fillId="11" borderId="22" applyNumberFormat="0" applyAlignment="0" applyProtection="0">
      <alignment vertical="center"/>
    </xf>
    <xf numFmtId="0" fontId="62" fillId="52" borderId="0" applyNumberFormat="0" applyBorder="0" applyAlignment="0" applyProtection="0">
      <alignment vertical="center"/>
    </xf>
    <xf numFmtId="0" fontId="63" fillId="14" borderId="0" applyNumberFormat="0" applyBorder="0" applyAlignment="0" applyProtection="0">
      <alignment vertical="center"/>
    </xf>
    <xf numFmtId="0" fontId="55" fillId="0" borderId="16" applyNumberFormat="0" applyFill="0" applyAlignment="0" applyProtection="0">
      <alignment vertical="center"/>
    </xf>
    <xf numFmtId="0" fontId="76" fillId="53" borderId="0" applyNumberFormat="0" applyBorder="0" applyAlignment="0" applyProtection="0">
      <alignment vertical="center"/>
    </xf>
    <xf numFmtId="0" fontId="76" fillId="54" borderId="0" applyNumberFormat="0" applyBorder="0" applyAlignment="0" applyProtection="0">
      <alignment vertical="center"/>
    </xf>
    <xf numFmtId="0" fontId="104" fillId="0" borderId="0">
      <alignment vertical="center"/>
    </xf>
    <xf numFmtId="0" fontId="62" fillId="55" borderId="0" applyNumberFormat="0" applyBorder="0" applyAlignment="0" applyProtection="0">
      <alignment vertical="center"/>
    </xf>
    <xf numFmtId="0" fontId="63" fillId="14" borderId="0" applyNumberFormat="0" applyBorder="0" applyAlignment="0" applyProtection="0">
      <alignment vertical="center"/>
    </xf>
    <xf numFmtId="0" fontId="55" fillId="0" borderId="16" applyNumberFormat="0" applyFill="0" applyAlignment="0" applyProtection="0">
      <alignment vertical="center"/>
    </xf>
    <xf numFmtId="0" fontId="76" fillId="56" borderId="0" applyNumberFormat="0" applyBorder="0" applyAlignment="0" applyProtection="0">
      <alignment vertical="center"/>
    </xf>
    <xf numFmtId="0" fontId="75" fillId="0" borderId="0">
      <alignment vertical="center"/>
    </xf>
    <xf numFmtId="0" fontId="7" fillId="0" borderId="0">
      <alignment vertical="center"/>
    </xf>
    <xf numFmtId="0" fontId="27" fillId="24" borderId="0" applyNumberFormat="0" applyBorder="0" applyAlignment="0" applyProtection="0">
      <alignment vertical="center"/>
    </xf>
    <xf numFmtId="0" fontId="67" fillId="13" borderId="0" applyNumberFormat="0" applyBorder="0" applyAlignment="0" applyProtection="0">
      <alignment vertical="center"/>
    </xf>
    <xf numFmtId="0" fontId="27" fillId="24" borderId="0" applyNumberFormat="0" applyBorder="0" applyAlignment="0" applyProtection="0">
      <alignment vertical="center"/>
    </xf>
    <xf numFmtId="0" fontId="7" fillId="0" borderId="0">
      <alignment vertical="center"/>
    </xf>
    <xf numFmtId="0" fontId="67" fillId="13" borderId="0" applyNumberFormat="0" applyBorder="0" applyAlignment="0" applyProtection="0">
      <alignment vertical="center"/>
    </xf>
    <xf numFmtId="0" fontId="75" fillId="0" borderId="0">
      <alignment vertical="center"/>
    </xf>
    <xf numFmtId="0" fontId="70" fillId="0" borderId="0">
      <alignment vertical="center"/>
    </xf>
    <xf numFmtId="0" fontId="104" fillId="0" borderId="0">
      <alignment vertical="center"/>
    </xf>
    <xf numFmtId="0" fontId="104" fillId="0" borderId="0">
      <alignment vertical="center"/>
    </xf>
    <xf numFmtId="0" fontId="70" fillId="0" borderId="0">
      <alignment vertical="center"/>
    </xf>
    <xf numFmtId="9" fontId="7" fillId="0" borderId="0" applyFont="0" applyFill="0" applyBorder="0" applyAlignment="0" applyProtection="0">
      <alignment vertical="center"/>
    </xf>
    <xf numFmtId="0" fontId="27" fillId="24" borderId="0" applyNumberFormat="0" applyBorder="0" applyAlignment="0" applyProtection="0">
      <alignment vertical="center"/>
    </xf>
    <xf numFmtId="0" fontId="75" fillId="0" borderId="0">
      <alignment vertical="center"/>
    </xf>
    <xf numFmtId="9" fontId="7" fillId="0" borderId="0" applyFont="0" applyFill="0" applyBorder="0" applyAlignment="0" applyProtection="0">
      <alignment vertical="center"/>
    </xf>
    <xf numFmtId="0" fontId="7" fillId="0" borderId="0">
      <alignment vertical="center"/>
    </xf>
    <xf numFmtId="0" fontId="75"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5" fillId="0" borderId="0">
      <alignment vertical="center"/>
    </xf>
    <xf numFmtId="49" fontId="7" fillId="0" borderId="0" applyFont="0" applyFill="0" applyBorder="0" applyAlignment="0" applyProtection="0">
      <alignment vertical="center"/>
    </xf>
    <xf numFmtId="0" fontId="106" fillId="0" borderId="0" applyNumberFormat="0" applyFill="0" applyBorder="0" applyAlignment="0" applyProtection="0">
      <alignment vertical="top"/>
      <protection locked="0"/>
    </xf>
    <xf numFmtId="0" fontId="70" fillId="0" borderId="0">
      <alignment vertical="center"/>
    </xf>
    <xf numFmtId="0" fontId="0" fillId="0" borderId="0">
      <alignment vertical="center"/>
    </xf>
    <xf numFmtId="0" fontId="27" fillId="24" borderId="0" applyNumberFormat="0" applyBorder="0" applyAlignment="0" applyProtection="0">
      <alignment vertical="center"/>
    </xf>
    <xf numFmtId="0" fontId="7" fillId="0" borderId="0">
      <alignment vertical="center"/>
    </xf>
    <xf numFmtId="0" fontId="67" fillId="13" borderId="0" applyNumberFormat="0" applyBorder="0" applyAlignment="0" applyProtection="0">
      <alignment vertical="center"/>
    </xf>
    <xf numFmtId="0" fontId="75" fillId="0" borderId="0">
      <alignment vertical="center"/>
    </xf>
    <xf numFmtId="0" fontId="7" fillId="0" borderId="0">
      <alignment vertical="center"/>
    </xf>
    <xf numFmtId="9" fontId="7" fillId="0" borderId="0" applyFont="0" applyFill="0" applyBorder="0" applyAlignment="0" applyProtection="0">
      <alignment vertical="center"/>
    </xf>
    <xf numFmtId="0" fontId="75" fillId="0" borderId="0">
      <alignment vertical="center"/>
    </xf>
    <xf numFmtId="0" fontId="87" fillId="12" borderId="0" applyNumberFormat="0" applyBorder="0" applyAlignment="0" applyProtection="0">
      <alignment vertical="center"/>
    </xf>
    <xf numFmtId="0" fontId="75" fillId="0" borderId="0">
      <alignment vertical="center"/>
    </xf>
    <xf numFmtId="0" fontId="63" fillId="8" borderId="0" applyNumberFormat="0" applyBorder="0" applyAlignment="0" applyProtection="0">
      <alignment vertical="center"/>
    </xf>
    <xf numFmtId="0" fontId="106" fillId="0" borderId="0" applyNumberFormat="0" applyFill="0" applyBorder="0" applyAlignment="0" applyProtection="0">
      <alignment vertical="top"/>
      <protection locked="0"/>
    </xf>
    <xf numFmtId="49" fontId="7" fillId="0" borderId="0" applyFont="0" applyFill="0" applyBorder="0" applyAlignment="0" applyProtection="0">
      <alignment vertical="center"/>
    </xf>
    <xf numFmtId="0" fontId="63" fillId="10" borderId="0" applyNumberFormat="0" applyBorder="0" applyAlignment="0" applyProtection="0">
      <alignment vertical="center"/>
    </xf>
    <xf numFmtId="0" fontId="7" fillId="0" borderId="0">
      <alignment vertical="center"/>
    </xf>
    <xf numFmtId="0" fontId="75" fillId="0" borderId="0">
      <alignment vertical="center"/>
    </xf>
    <xf numFmtId="0" fontId="7" fillId="0" borderId="0">
      <alignment vertical="center"/>
    </xf>
    <xf numFmtId="0" fontId="75" fillId="0" borderId="0">
      <alignment vertical="center"/>
    </xf>
    <xf numFmtId="0" fontId="75" fillId="0" borderId="0">
      <alignment vertical="center"/>
    </xf>
    <xf numFmtId="0" fontId="61" fillId="0" borderId="20" applyNumberFormat="0" applyFill="0" applyAlignment="0" applyProtection="0">
      <alignment vertical="center"/>
    </xf>
    <xf numFmtId="0" fontId="75" fillId="0" borderId="0">
      <alignment vertical="center"/>
    </xf>
    <xf numFmtId="9" fontId="7" fillId="0" borderId="0" applyFont="0" applyFill="0" applyBorder="0" applyAlignment="0" applyProtection="0">
      <alignment vertical="center"/>
    </xf>
    <xf numFmtId="10" fontId="7" fillId="0" borderId="0" applyFont="0" applyFill="0" applyBorder="0" applyAlignment="0" applyProtection="0">
      <alignment vertical="center"/>
    </xf>
    <xf numFmtId="0" fontId="75" fillId="0" borderId="0">
      <alignment vertical="center"/>
    </xf>
    <xf numFmtId="0" fontId="63" fillId="8" borderId="0" applyNumberFormat="0" applyBorder="0" applyAlignment="0" applyProtection="0">
      <alignment vertical="center"/>
    </xf>
    <xf numFmtId="0" fontId="106" fillId="0" borderId="0" applyNumberFormat="0" applyFill="0" applyBorder="0" applyAlignment="0" applyProtection="0">
      <alignment vertical="top"/>
      <protection locked="0"/>
    </xf>
    <xf numFmtId="0" fontId="75" fillId="0" borderId="0">
      <alignment vertical="center"/>
    </xf>
    <xf numFmtId="0" fontId="75" fillId="0" borderId="0">
      <alignment vertical="center"/>
    </xf>
    <xf numFmtId="0" fontId="63" fillId="16" borderId="0" applyNumberFormat="0" applyBorder="0" applyAlignment="0" applyProtection="0">
      <alignment vertical="center"/>
    </xf>
    <xf numFmtId="0" fontId="72" fillId="0" borderId="0">
      <alignment vertical="center"/>
    </xf>
    <xf numFmtId="0" fontId="70" fillId="0" borderId="0">
      <alignment vertical="center"/>
    </xf>
    <xf numFmtId="0" fontId="107" fillId="0" borderId="0" applyNumberFormat="0" applyFill="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6" fillId="0" borderId="17" applyNumberFormat="0" applyFill="0" applyAlignment="0" applyProtection="0">
      <alignment vertical="center"/>
    </xf>
    <xf numFmtId="0" fontId="7" fillId="0" borderId="0">
      <alignment vertical="center"/>
    </xf>
    <xf numFmtId="0" fontId="27" fillId="57" borderId="0" applyNumberFormat="0" applyBorder="0" applyAlignment="0" applyProtection="0">
      <alignment vertical="center"/>
    </xf>
    <xf numFmtId="0" fontId="0" fillId="57" borderId="0" applyNumberFormat="0" applyBorder="0" applyAlignment="0" applyProtection="0">
      <alignment vertical="center"/>
    </xf>
    <xf numFmtId="0" fontId="57" fillId="5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7" fillId="6"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7" fillId="0" borderId="0">
      <alignment vertical="center"/>
    </xf>
    <xf numFmtId="0" fontId="67" fillId="13"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7" fillId="0" borderId="0">
      <alignment vertical="center"/>
    </xf>
    <xf numFmtId="191" fontId="7" fillId="0" borderId="0" applyFont="0" applyFill="0" applyBorder="0" applyAlignment="0" applyProtection="0">
      <alignment vertical="center"/>
    </xf>
    <xf numFmtId="0" fontId="0" fillId="18" borderId="0" applyNumberFormat="0" applyBorder="0" applyAlignment="0" applyProtection="0">
      <alignment vertical="center"/>
    </xf>
    <xf numFmtId="0" fontId="7" fillId="0" borderId="0">
      <alignment vertical="center"/>
    </xf>
    <xf numFmtId="0" fontId="0" fillId="30" borderId="0" applyNumberFormat="0" applyBorder="0" applyAlignment="0" applyProtection="0">
      <alignment vertical="center"/>
    </xf>
    <xf numFmtId="0" fontId="7" fillId="0" borderId="0">
      <alignment vertical="center"/>
    </xf>
    <xf numFmtId="0" fontId="63" fillId="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7" fillId="2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73" fillId="0" borderId="0" applyNumberFormat="0" applyFill="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7" fillId="0" borderId="0">
      <alignment vertical="center"/>
    </xf>
    <xf numFmtId="0" fontId="63" fillId="8" borderId="0" applyNumberFormat="0" applyBorder="0" applyAlignment="0" applyProtection="0">
      <alignment vertical="center"/>
    </xf>
    <xf numFmtId="0" fontId="0" fillId="10" borderId="0" applyNumberFormat="0" applyBorder="0" applyAlignment="0" applyProtection="0">
      <alignment vertical="center"/>
    </xf>
    <xf numFmtId="0" fontId="105" fillId="0" borderId="1">
      <alignment horizontal="left" vertical="center"/>
    </xf>
    <xf numFmtId="0" fontId="7" fillId="0" borderId="0">
      <alignment vertical="center"/>
    </xf>
    <xf numFmtId="0" fontId="0" fillId="12" borderId="0" applyNumberFormat="0" applyBorder="0" applyAlignment="0" applyProtection="0">
      <alignment vertical="center"/>
    </xf>
    <xf numFmtId="0" fontId="7" fillId="0" borderId="0">
      <alignment vertical="center"/>
    </xf>
    <xf numFmtId="0" fontId="0" fillId="12" borderId="0" applyNumberFormat="0" applyBorder="0" applyAlignment="0" applyProtection="0">
      <alignment vertical="center"/>
    </xf>
    <xf numFmtId="0" fontId="8" fillId="0" borderId="0">
      <alignment vertical="center"/>
    </xf>
    <xf numFmtId="0" fontId="0" fillId="25" borderId="0" applyNumberFormat="0" applyBorder="0" applyAlignment="0" applyProtection="0">
      <alignment vertical="center"/>
    </xf>
    <xf numFmtId="0" fontId="8" fillId="0" borderId="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59" borderId="0" applyNumberFormat="0" applyBorder="0" applyAlignment="0" applyProtection="0">
      <alignment vertical="center"/>
    </xf>
    <xf numFmtId="0" fontId="0" fillId="10" borderId="0" applyNumberFormat="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27" fillId="24" borderId="0" applyNumberFormat="0" applyBorder="0" applyAlignment="0" applyProtection="0">
      <alignment vertical="center"/>
    </xf>
    <xf numFmtId="0" fontId="103" fillId="11" borderId="22" applyNumberFormat="0" applyAlignment="0" applyProtection="0">
      <alignment vertical="center"/>
    </xf>
    <xf numFmtId="0" fontId="7" fillId="0" borderId="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8" fillId="17" borderId="0" applyNumberFormat="0" applyBorder="0" applyAlignment="0" applyProtection="0">
      <alignment vertical="center"/>
    </xf>
    <xf numFmtId="0" fontId="57" fillId="60" borderId="0" applyNumberFormat="0" applyBorder="0" applyAlignment="0" applyProtection="0">
      <alignment vertical="center"/>
    </xf>
    <xf numFmtId="0" fontId="103" fillId="11" borderId="22" applyNumberFormat="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68" fillId="17" borderId="0" applyNumberFormat="0" applyBorder="0" applyAlignment="0" applyProtection="0">
      <alignment vertical="center"/>
    </xf>
    <xf numFmtId="9" fontId="7" fillId="0" borderId="0" applyFont="0" applyFill="0" applyBorder="0" applyAlignment="0" applyProtection="0">
      <alignment vertical="center"/>
    </xf>
    <xf numFmtId="0" fontId="67" fillId="13" borderId="0" applyNumberFormat="0" applyBorder="0" applyAlignment="0" applyProtection="0">
      <alignment vertical="center"/>
    </xf>
    <xf numFmtId="0" fontId="0" fillId="18" borderId="0" applyNumberFormat="0" applyBorder="0" applyAlignment="0" applyProtection="0">
      <alignment vertical="center"/>
    </xf>
    <xf numFmtId="0" fontId="68" fillId="17" borderId="0" applyNumberFormat="0" applyBorder="0" applyAlignment="0" applyProtection="0">
      <alignment vertical="center"/>
    </xf>
    <xf numFmtId="0" fontId="61" fillId="0" borderId="20" applyNumberFormat="0" applyFill="0" applyAlignment="0" applyProtection="0">
      <alignment vertical="center"/>
    </xf>
    <xf numFmtId="0" fontId="63" fillId="15" borderId="0" applyNumberFormat="0" applyBorder="0" applyAlignment="0" applyProtection="0">
      <alignment vertical="center"/>
    </xf>
    <xf numFmtId="9" fontId="7" fillId="0" borderId="0" applyFont="0" applyFill="0" applyBorder="0" applyAlignment="0" applyProtection="0">
      <alignment vertical="center"/>
    </xf>
    <xf numFmtId="0" fontId="67" fillId="13"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8" fillId="17" borderId="0" applyNumberFormat="0" applyBorder="0" applyAlignment="0" applyProtection="0">
      <alignment vertical="center"/>
    </xf>
    <xf numFmtId="0" fontId="57" fillId="13" borderId="0" applyNumberFormat="0" applyBorder="0" applyAlignment="0" applyProtection="0">
      <alignment vertical="center"/>
    </xf>
    <xf numFmtId="0" fontId="63" fillId="14" borderId="0" applyNumberFormat="0" applyBorder="0" applyAlignment="0" applyProtection="0">
      <alignment vertical="center"/>
    </xf>
    <xf numFmtId="0" fontId="66" fillId="11" borderId="23" applyNumberFormat="0" applyAlignment="0" applyProtection="0">
      <alignment vertical="center"/>
    </xf>
    <xf numFmtId="0" fontId="57" fillId="13" borderId="0" applyNumberFormat="0" applyBorder="0" applyAlignment="0" applyProtection="0">
      <alignment vertical="center"/>
    </xf>
    <xf numFmtId="0" fontId="90" fillId="0" borderId="35" applyNumberFormat="0" applyFill="0" applyAlignment="0" applyProtection="0">
      <alignment vertical="center"/>
    </xf>
    <xf numFmtId="0" fontId="68" fillId="17" borderId="0" applyNumberFormat="0" applyBorder="0" applyAlignment="0" applyProtection="0">
      <alignment vertical="center"/>
    </xf>
    <xf numFmtId="0" fontId="72" fillId="0" borderId="13" applyNumberFormat="0" applyFill="0" applyProtection="0">
      <alignment horizontal="left" vertical="center"/>
    </xf>
    <xf numFmtId="0" fontId="57" fillId="13" borderId="0" applyNumberFormat="0" applyBorder="0" applyAlignment="0" applyProtection="0">
      <alignment vertical="center"/>
    </xf>
    <xf numFmtId="9" fontId="7" fillId="0" borderId="0" applyFont="0" applyFill="0" applyBorder="0" applyAlignment="0" applyProtection="0">
      <alignment vertical="center"/>
    </xf>
    <xf numFmtId="0" fontId="57" fillId="13"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183" fontId="0" fillId="0" borderId="0" applyFont="0" applyFill="0" applyBorder="0" applyAlignment="0" applyProtection="0">
      <alignment vertical="center"/>
    </xf>
    <xf numFmtId="0" fontId="57" fillId="12" borderId="0" applyNumberFormat="0" applyBorder="0" applyAlignment="0" applyProtection="0">
      <alignment vertical="center"/>
    </xf>
    <xf numFmtId="0" fontId="63" fillId="14" borderId="0" applyNumberFormat="0" applyBorder="0" applyAlignment="0" applyProtection="0">
      <alignment vertical="center"/>
    </xf>
    <xf numFmtId="0" fontId="7" fillId="0" borderId="0">
      <alignment vertical="center"/>
    </xf>
    <xf numFmtId="0" fontId="66" fillId="11" borderId="23" applyNumberFormat="0" applyAlignment="0" applyProtection="0">
      <alignment vertical="center"/>
    </xf>
    <xf numFmtId="0" fontId="63" fillId="6" borderId="0" applyNumberFormat="0" applyBorder="0" applyAlignment="0" applyProtection="0">
      <alignment vertical="center"/>
    </xf>
    <xf numFmtId="0" fontId="57" fillId="12" borderId="0" applyNumberFormat="0" applyBorder="0" applyAlignment="0" applyProtection="0">
      <alignment vertical="center"/>
    </xf>
    <xf numFmtId="0" fontId="0" fillId="0" borderId="0">
      <alignment vertical="center"/>
    </xf>
    <xf numFmtId="0" fontId="57" fillId="25" borderId="0" applyNumberFormat="0" applyBorder="0" applyAlignment="0" applyProtection="0">
      <alignment vertical="center"/>
    </xf>
    <xf numFmtId="0" fontId="0" fillId="24" borderId="25" applyNumberFormat="0" applyFont="0" applyAlignment="0" applyProtection="0">
      <alignment vertical="center"/>
    </xf>
    <xf numFmtId="0" fontId="0" fillId="0" borderId="0">
      <alignment vertical="center"/>
    </xf>
    <xf numFmtId="0" fontId="57" fillId="6" borderId="0" applyNumberFormat="0" applyBorder="0" applyAlignment="0" applyProtection="0">
      <alignment vertical="center"/>
    </xf>
    <xf numFmtId="0" fontId="63" fillId="14"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27" fillId="57" borderId="0" applyNumberFormat="0" applyBorder="0" applyAlignment="0" applyProtection="0">
      <alignment vertical="center"/>
    </xf>
    <xf numFmtId="0" fontId="57" fillId="59" borderId="0" applyNumberFormat="0" applyBorder="0" applyAlignment="0" applyProtection="0">
      <alignment vertical="center"/>
    </xf>
    <xf numFmtId="0" fontId="27" fillId="57" borderId="0" applyNumberFormat="0" applyBorder="0" applyAlignment="0" applyProtection="0">
      <alignment vertical="center"/>
    </xf>
    <xf numFmtId="0" fontId="57" fillId="59" borderId="0" applyNumberFormat="0" applyBorder="0" applyAlignment="0" applyProtection="0">
      <alignment vertical="center"/>
    </xf>
    <xf numFmtId="0" fontId="58" fillId="0" borderId="18" applyNumberFormat="0" applyFill="0" applyAlignment="0" applyProtection="0">
      <alignment vertical="center"/>
    </xf>
    <xf numFmtId="0" fontId="57" fillId="4" borderId="0" applyNumberFormat="0" applyBorder="0" applyAlignment="0" applyProtection="0">
      <alignment vertical="center"/>
    </xf>
    <xf numFmtId="0" fontId="63" fillId="14" borderId="0" applyNumberFormat="0" applyBorder="0" applyAlignment="0" applyProtection="0">
      <alignment vertical="center"/>
    </xf>
    <xf numFmtId="0" fontId="57" fillId="4" borderId="0" applyNumberFormat="0" applyBorder="0" applyAlignment="0" applyProtection="0">
      <alignment vertical="center"/>
    </xf>
    <xf numFmtId="0" fontId="57" fillId="60" borderId="0" applyNumberFormat="0" applyBorder="0" applyAlignment="0" applyProtection="0">
      <alignment vertical="center"/>
    </xf>
    <xf numFmtId="0" fontId="7" fillId="0" borderId="0">
      <alignment vertical="center"/>
    </xf>
    <xf numFmtId="0" fontId="72" fillId="0" borderId="0" applyProtection="0">
      <alignment vertical="center"/>
    </xf>
    <xf numFmtId="0" fontId="55" fillId="0" borderId="16" applyNumberFormat="0" applyFill="0" applyAlignment="0" applyProtection="0">
      <alignment vertical="center"/>
    </xf>
    <xf numFmtId="0" fontId="57" fillId="11" borderId="0" applyNumberFormat="0" applyBorder="0" applyAlignment="0" applyProtection="0">
      <alignment vertical="center"/>
    </xf>
    <xf numFmtId="0" fontId="7" fillId="0" borderId="0">
      <alignment vertical="center"/>
    </xf>
    <xf numFmtId="0" fontId="57" fillId="11" borderId="0" applyNumberFormat="0" applyBorder="0" applyAlignment="0" applyProtection="0">
      <alignment vertical="center"/>
    </xf>
    <xf numFmtId="0" fontId="8"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57" fillId="11" borderId="0" applyNumberFormat="0" applyBorder="0" applyAlignment="0" applyProtection="0">
      <alignment vertical="center"/>
    </xf>
    <xf numFmtId="0" fontId="57" fillId="16"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108" fillId="0" borderId="14">
      <alignment horizontal="left" vertical="center"/>
    </xf>
    <xf numFmtId="0" fontId="57" fillId="8" borderId="0" applyNumberFormat="0" applyBorder="0" applyAlignment="0" applyProtection="0">
      <alignment vertical="center"/>
    </xf>
    <xf numFmtId="0" fontId="57" fillId="16" borderId="0" applyNumberFormat="0" applyBorder="0" applyAlignment="0" applyProtection="0">
      <alignment vertical="center"/>
    </xf>
    <xf numFmtId="0" fontId="108" fillId="0" borderId="14">
      <alignment horizontal="lef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4" borderId="0" applyNumberFormat="0" applyBorder="0" applyAlignment="0" applyProtection="0">
      <alignment vertical="center"/>
    </xf>
    <xf numFmtId="0" fontId="104" fillId="0" borderId="0">
      <alignment vertical="center"/>
      <protection locked="0"/>
    </xf>
    <xf numFmtId="0" fontId="63" fillId="8" borderId="0" applyNumberFormat="0" applyBorder="0" applyAlignment="0" applyProtection="0">
      <alignment vertical="center"/>
    </xf>
    <xf numFmtId="0" fontId="27" fillId="57" borderId="0" applyNumberFormat="0" applyBorder="0" applyAlignment="0" applyProtection="0">
      <alignment vertical="center"/>
    </xf>
    <xf numFmtId="0" fontId="57" fillId="58" borderId="0" applyNumberFormat="0" applyBorder="0" applyAlignment="0" applyProtection="0">
      <alignment vertical="center"/>
    </xf>
    <xf numFmtId="0" fontId="27" fillId="18" borderId="0" applyNumberFormat="0" applyBorder="0" applyAlignment="0" applyProtection="0">
      <alignment vertical="center"/>
    </xf>
    <xf numFmtId="0" fontId="7" fillId="0" borderId="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63" fillId="14" borderId="0" applyNumberFormat="0" applyBorder="0" applyAlignment="0" applyProtection="0">
      <alignment vertical="center"/>
    </xf>
    <xf numFmtId="0" fontId="81" fillId="0" borderId="0" applyNumberFormat="0" applyFill="0" applyBorder="0" applyAlignment="0" applyProtection="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74" fillId="0" borderId="24">
      <alignment horizontal="center" vertical="center"/>
    </xf>
    <xf numFmtId="0" fontId="27" fillId="57" borderId="0" applyNumberFormat="0" applyBorder="0" applyAlignment="0" applyProtection="0">
      <alignment vertical="center"/>
    </xf>
    <xf numFmtId="0" fontId="63" fillId="10" borderId="0" applyNumberFormat="0" applyBorder="0" applyAlignment="0" applyProtection="0">
      <alignment vertical="center"/>
    </xf>
    <xf numFmtId="0" fontId="55" fillId="0" borderId="16" applyNumberFormat="0" applyFill="0" applyAlignment="0" applyProtection="0">
      <alignment vertical="center"/>
    </xf>
    <xf numFmtId="0" fontId="63" fillId="10" borderId="0" applyNumberFormat="0" applyBorder="0" applyAlignment="0" applyProtection="0">
      <alignment vertical="center"/>
    </xf>
    <xf numFmtId="0" fontId="55" fillId="0" borderId="16" applyNumberFormat="0" applyFill="0" applyAlignment="0" applyProtection="0">
      <alignment vertical="center"/>
    </xf>
    <xf numFmtId="0" fontId="63" fillId="10" borderId="0" applyNumberFormat="0" applyBorder="0" applyAlignment="0" applyProtection="0">
      <alignment vertical="center"/>
    </xf>
    <xf numFmtId="0" fontId="0" fillId="24" borderId="25" applyNumberFormat="0" applyFont="0" applyAlignment="0" applyProtection="0">
      <alignment vertical="center"/>
    </xf>
    <xf numFmtId="0" fontId="7" fillId="0" borderId="0">
      <alignment vertical="center"/>
    </xf>
    <xf numFmtId="15" fontId="60" fillId="0" borderId="0">
      <alignment vertical="center"/>
    </xf>
    <xf numFmtId="0" fontId="63" fillId="8" borderId="0" applyNumberFormat="0" applyBorder="0" applyAlignment="0" applyProtection="0">
      <alignment vertical="center"/>
    </xf>
    <xf numFmtId="191" fontId="7" fillId="0" borderId="0" applyFont="0" applyFill="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7" fillId="0" borderId="0">
      <alignment vertical="center"/>
    </xf>
    <xf numFmtId="0" fontId="110" fillId="61" borderId="36">
      <alignment vertical="center"/>
      <protection locked="0"/>
    </xf>
    <xf numFmtId="0" fontId="63" fillId="8" borderId="0" applyNumberFormat="0" applyBorder="0" applyAlignment="0" applyProtection="0">
      <alignment vertical="center"/>
    </xf>
    <xf numFmtId="0" fontId="7" fillId="0" borderId="0">
      <alignment vertical="center"/>
    </xf>
    <xf numFmtId="0" fontId="64" fillId="0" borderId="21" applyNumberFormat="0" applyFill="0" applyProtection="0">
      <alignment horizontal="center" vertical="center"/>
    </xf>
    <xf numFmtId="0" fontId="63" fillId="8" borderId="0" applyNumberFormat="0" applyBorder="0" applyAlignment="0" applyProtection="0">
      <alignment vertical="center"/>
    </xf>
    <xf numFmtId="0" fontId="7" fillId="0" borderId="0">
      <alignment vertical="center"/>
    </xf>
    <xf numFmtId="0" fontId="63" fillId="8" borderId="0" applyNumberFormat="0" applyBorder="0" applyAlignment="0" applyProtection="0">
      <alignment vertical="center"/>
    </xf>
    <xf numFmtId="0" fontId="71" fillId="30" borderId="0" applyNumberFormat="0" applyBorder="0" applyAlignment="0" applyProtection="0">
      <alignment vertical="center"/>
    </xf>
    <xf numFmtId="0" fontId="7" fillId="0" borderId="0">
      <alignment vertical="center"/>
    </xf>
    <xf numFmtId="0" fontId="63" fillId="8" borderId="0" applyNumberFormat="0" applyBorder="0" applyAlignment="0" applyProtection="0">
      <alignment vertical="center"/>
    </xf>
    <xf numFmtId="0" fontId="71" fillId="30" borderId="0" applyNumberFormat="0" applyBorder="0" applyAlignment="0" applyProtection="0">
      <alignment vertical="center"/>
    </xf>
    <xf numFmtId="0" fontId="108" fillId="0" borderId="37" applyNumberFormat="0" applyAlignment="0" applyProtection="0">
      <alignment horizontal="left" vertical="center"/>
    </xf>
    <xf numFmtId="0" fontId="57" fillId="8" borderId="0" applyNumberFormat="0" applyBorder="0" applyAlignment="0" applyProtection="0">
      <alignment vertical="center"/>
    </xf>
    <xf numFmtId="0" fontId="105" fillId="0" borderId="1">
      <alignment horizontal="left" vertical="center"/>
    </xf>
    <xf numFmtId="0" fontId="63" fillId="15" borderId="0" applyNumberFormat="0" applyBorder="0" applyAlignment="0" applyProtection="0">
      <alignment vertical="center"/>
    </xf>
    <xf numFmtId="0" fontId="27" fillId="11" borderId="0" applyNumberFormat="0" applyBorder="0" applyAlignment="0" applyProtection="0">
      <alignment vertical="center"/>
    </xf>
    <xf numFmtId="0" fontId="65" fillId="6" borderId="22" applyNumberFormat="0" applyAlignment="0" applyProtection="0">
      <alignment vertical="center"/>
    </xf>
    <xf numFmtId="0" fontId="63" fillId="22" borderId="0" applyNumberFormat="0" applyBorder="0" applyAlignment="0" applyProtection="0">
      <alignment vertical="center"/>
    </xf>
    <xf numFmtId="186" fontId="72" fillId="0" borderId="21" applyFill="0" applyProtection="0">
      <alignment horizontal="right" vertical="center"/>
    </xf>
    <xf numFmtId="0" fontId="63" fillId="22" borderId="0" applyNumberFormat="0" applyBorder="0" applyAlignment="0" applyProtection="0">
      <alignment vertical="center"/>
    </xf>
    <xf numFmtId="186" fontId="72" fillId="0" borderId="21" applyFill="0" applyProtection="0">
      <alignment horizontal="right" vertical="center"/>
    </xf>
    <xf numFmtId="0" fontId="27" fillId="57" borderId="0" applyNumberFormat="0" applyBorder="0" applyAlignment="0" applyProtection="0">
      <alignment vertical="center"/>
    </xf>
    <xf numFmtId="0" fontId="63" fillId="22" borderId="0" applyNumberFormat="0" applyBorder="0" applyAlignment="0" applyProtection="0">
      <alignment vertical="center"/>
    </xf>
    <xf numFmtId="186" fontId="72" fillId="0" borderId="21" applyFill="0" applyProtection="0">
      <alignment horizontal="righ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110" fillId="61" borderId="36">
      <alignment vertical="center"/>
      <protection locked="0"/>
    </xf>
    <xf numFmtId="0" fontId="57" fillId="60" borderId="0" applyNumberFormat="0" applyBorder="0" applyAlignment="0" applyProtection="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9" fontId="7" fillId="0" borderId="0" applyFont="0" applyFill="0" applyBorder="0" applyAlignment="0" applyProtection="0">
      <alignment vertical="center"/>
    </xf>
    <xf numFmtId="15" fontId="60" fillId="0" borderId="0">
      <alignment vertical="center"/>
    </xf>
    <xf numFmtId="0" fontId="63" fillId="15"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09" fillId="0" borderId="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63" fillId="15" borderId="0" applyNumberFormat="0" applyBorder="0" applyAlignment="0" applyProtection="0">
      <alignment vertical="center"/>
    </xf>
    <xf numFmtId="0" fontId="63" fillId="22" borderId="0" applyNumberFormat="0" applyBorder="0" applyAlignment="0" applyProtection="0">
      <alignment vertical="center"/>
    </xf>
    <xf numFmtId="0" fontId="7" fillId="0" borderId="0" applyFont="0" applyFill="0" applyBorder="0" applyAlignment="0" applyProtection="0">
      <alignment vertical="center"/>
    </xf>
    <xf numFmtId="0" fontId="27" fillId="24" borderId="0" applyNumberFormat="0" applyBorder="0" applyAlignment="0" applyProtection="0">
      <alignment vertical="center"/>
    </xf>
    <xf numFmtId="0" fontId="63" fillId="16"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55" fillId="0" borderId="16" applyNumberFormat="0" applyFill="0" applyAlignment="0" applyProtection="0">
      <alignment vertical="center"/>
    </xf>
    <xf numFmtId="0" fontId="27" fillId="24" borderId="0" applyNumberFormat="0" applyBorder="0" applyAlignment="0" applyProtection="0">
      <alignment vertical="center"/>
    </xf>
    <xf numFmtId="0" fontId="63" fillId="16" borderId="0" applyNumberFormat="0" applyBorder="0" applyAlignment="0" applyProtection="0">
      <alignment vertical="center"/>
    </xf>
    <xf numFmtId="0" fontId="55" fillId="0" borderId="16" applyNumberFormat="0" applyFill="0" applyAlignment="0" applyProtection="0">
      <alignment vertical="center"/>
    </xf>
    <xf numFmtId="0" fontId="71" fillId="30" borderId="0" applyNumberFormat="0" applyBorder="0" applyAlignment="0" applyProtection="0">
      <alignment vertical="center"/>
    </xf>
    <xf numFmtId="0" fontId="63" fillId="16" borderId="0" applyNumberFormat="0" applyBorder="0" applyAlignment="0" applyProtection="0">
      <alignment vertical="center"/>
    </xf>
    <xf numFmtId="0" fontId="58" fillId="0" borderId="18" applyNumberFormat="0" applyFill="0" applyAlignment="0" applyProtection="0">
      <alignment vertical="center"/>
    </xf>
    <xf numFmtId="0" fontId="27" fillId="24" borderId="0" applyNumberFormat="0" applyBorder="0" applyAlignment="0" applyProtection="0">
      <alignment vertical="center"/>
    </xf>
    <xf numFmtId="0" fontId="55" fillId="0" borderId="16" applyNumberFormat="0" applyFill="0" applyAlignment="0" applyProtection="0">
      <alignment vertical="center"/>
    </xf>
    <xf numFmtId="0" fontId="27" fillId="24" borderId="0" applyNumberFormat="0" applyBorder="0" applyAlignment="0" applyProtection="0">
      <alignment vertical="center"/>
    </xf>
    <xf numFmtId="199" fontId="7" fillId="0" borderId="0" applyFont="0" applyFill="0" applyBorder="0" applyAlignment="0" applyProtection="0">
      <alignment vertical="center"/>
    </xf>
    <xf numFmtId="0" fontId="80" fillId="18" borderId="0" applyNumberFormat="0" applyBorder="0" applyAlignment="0" applyProtection="0">
      <alignment vertical="center"/>
    </xf>
    <xf numFmtId="0" fontId="63" fillId="8"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205" fontId="7" fillId="0" borderId="0" applyFont="0" applyFill="0" applyBorder="0" applyAlignment="0" applyProtection="0">
      <alignment vertical="center"/>
    </xf>
    <xf numFmtId="0" fontId="63" fillId="11" borderId="0" applyNumberFormat="0" applyBorder="0" applyAlignment="0" applyProtection="0">
      <alignment vertical="center"/>
    </xf>
    <xf numFmtId="0" fontId="27" fillId="17"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63" fillId="8"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8" fillId="18" borderId="0" applyNumberFormat="0" applyBorder="0" applyAlignment="0" applyProtection="0">
      <alignment vertical="center"/>
    </xf>
    <xf numFmtId="0" fontId="72" fillId="0" borderId="13" applyNumberFormat="0" applyFill="0" applyProtection="0">
      <alignment horizontal="righ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7" fillId="0" borderId="0">
      <alignment vertical="center"/>
    </xf>
    <xf numFmtId="0" fontId="63" fillId="22" borderId="0" applyNumberFormat="0" applyBorder="0" applyAlignment="0" applyProtection="0">
      <alignment vertical="center"/>
    </xf>
    <xf numFmtId="195" fontId="97" fillId="0" borderId="0">
      <alignment vertical="center"/>
    </xf>
    <xf numFmtId="0" fontId="63" fillId="22" borderId="0" applyNumberFormat="0" applyBorder="0" applyAlignment="0" applyProtection="0">
      <alignment vertical="center"/>
    </xf>
    <xf numFmtId="0" fontId="63" fillId="22" borderId="0" applyNumberFormat="0" applyBorder="0" applyAlignment="0" applyProtection="0">
      <alignment vertical="center"/>
    </xf>
    <xf numFmtId="0" fontId="63" fillId="22" borderId="0" applyNumberFormat="0" applyBorder="0" applyAlignment="0" applyProtection="0">
      <alignment vertical="center"/>
    </xf>
    <xf numFmtId="0" fontId="63" fillId="22" borderId="0" applyNumberFormat="0" applyBorder="0" applyAlignment="0" applyProtection="0">
      <alignment vertical="center"/>
    </xf>
    <xf numFmtId="0" fontId="73" fillId="0" borderId="0" applyNumberFormat="0" applyFill="0" applyBorder="0" applyAlignment="0" applyProtection="0">
      <alignment vertical="center"/>
    </xf>
    <xf numFmtId="0" fontId="63" fillId="22" borderId="0" applyNumberFormat="0" applyBorder="0" applyAlignment="0" applyProtection="0">
      <alignment vertical="center"/>
    </xf>
    <xf numFmtId="0" fontId="73" fillId="0" borderId="0" applyNumberFormat="0" applyFill="0" applyBorder="0" applyAlignment="0" applyProtection="0">
      <alignment vertical="center"/>
    </xf>
    <xf numFmtId="0" fontId="63" fillId="22" borderId="0" applyNumberFormat="0" applyBorder="0" applyAlignment="0" applyProtection="0">
      <alignment vertical="center"/>
    </xf>
    <xf numFmtId="0" fontId="73" fillId="0" borderId="0" applyNumberFormat="0" applyFill="0" applyBorder="0" applyAlignment="0" applyProtection="0">
      <alignment vertical="center"/>
    </xf>
    <xf numFmtId="0" fontId="63" fillId="22" borderId="0" applyNumberFormat="0" applyBorder="0" applyAlignment="0" applyProtection="0">
      <alignment vertical="center"/>
    </xf>
    <xf numFmtId="0" fontId="7" fillId="0" borderId="0">
      <alignment vertical="center"/>
    </xf>
    <xf numFmtId="0" fontId="73" fillId="0" borderId="0" applyNumberFormat="0" applyFill="0" applyBorder="0" applyAlignment="0" applyProtection="0">
      <alignment vertical="center"/>
    </xf>
    <xf numFmtId="182" fontId="7" fillId="0" borderId="0" applyFont="0" applyFill="0" applyBorder="0" applyAlignment="0" applyProtection="0">
      <alignment vertical="center"/>
    </xf>
    <xf numFmtId="0" fontId="73" fillId="0" borderId="0" applyNumberFormat="0" applyFill="0" applyBorder="0" applyAlignment="0" applyProtection="0">
      <alignment vertical="center"/>
    </xf>
    <xf numFmtId="0" fontId="71" fillId="12" borderId="0" applyNumberFormat="0" applyBorder="0" applyAlignment="0" applyProtection="0">
      <alignment vertical="center"/>
    </xf>
    <xf numFmtId="0" fontId="63" fillId="22" borderId="0" applyNumberFormat="0" applyBorder="0" applyAlignment="0" applyProtection="0">
      <alignment vertical="center"/>
    </xf>
    <xf numFmtId="0" fontId="73" fillId="0" borderId="0" applyNumberFormat="0" applyFill="0" applyBorder="0" applyAlignment="0" applyProtection="0">
      <alignment vertical="center"/>
    </xf>
    <xf numFmtId="0" fontId="71" fillId="12" borderId="0" applyNumberFormat="0" applyBorder="0" applyAlignment="0" applyProtection="0">
      <alignment vertical="center"/>
    </xf>
    <xf numFmtId="0" fontId="63" fillId="22" borderId="0" applyNumberFormat="0" applyBorder="0" applyAlignment="0" applyProtection="0">
      <alignment vertical="center"/>
    </xf>
    <xf numFmtId="9" fontId="7" fillId="0" borderId="0" applyFont="0" applyFill="0" applyBorder="0" applyAlignment="0" applyProtection="0">
      <alignment vertical="center"/>
    </xf>
    <xf numFmtId="0" fontId="73" fillId="0" borderId="0" applyNumberFormat="0" applyFill="0" applyBorder="0" applyAlignment="0" applyProtection="0">
      <alignment vertical="center"/>
    </xf>
    <xf numFmtId="0" fontId="71" fillId="12" borderId="0" applyNumberFormat="0" applyBorder="0" applyAlignment="0" applyProtection="0">
      <alignment vertical="center"/>
    </xf>
    <xf numFmtId="0" fontId="63" fillId="22" borderId="0" applyNumberFormat="0" applyBorder="0" applyAlignment="0" applyProtection="0">
      <alignment vertical="center"/>
    </xf>
    <xf numFmtId="0" fontId="7" fillId="0" borderId="0">
      <alignment vertical="center"/>
    </xf>
    <xf numFmtId="0" fontId="63" fillId="8" borderId="0" applyNumberFormat="0" applyBorder="0" applyAlignment="0" applyProtection="0">
      <alignment vertical="center"/>
    </xf>
    <xf numFmtId="9" fontId="7" fillId="0" borderId="0" applyFont="0" applyFill="0" applyBorder="0" applyAlignment="0" applyProtection="0">
      <alignment vertical="center"/>
    </xf>
    <xf numFmtId="0" fontId="71" fillId="12" borderId="0" applyNumberFormat="0" applyBorder="0" applyAlignment="0" applyProtection="0">
      <alignment vertical="center"/>
    </xf>
    <xf numFmtId="0" fontId="27" fillId="57" borderId="0" applyNumberFormat="0" applyBorder="0" applyAlignment="0" applyProtection="0">
      <alignment vertical="center"/>
    </xf>
    <xf numFmtId="9" fontId="7" fillId="0" borderId="0" applyFont="0" applyFill="0" applyBorder="0" applyAlignment="0" applyProtection="0">
      <alignment vertical="center"/>
    </xf>
    <xf numFmtId="0" fontId="27" fillId="57"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27" fillId="57" borderId="0" applyNumberFormat="0" applyBorder="0" applyAlignment="0" applyProtection="0">
      <alignment vertical="center"/>
    </xf>
    <xf numFmtId="9" fontId="7" fillId="0" borderId="0" applyFont="0" applyFill="0" applyBorder="0" applyAlignment="0" applyProtection="0">
      <alignment vertical="center"/>
    </xf>
    <xf numFmtId="0" fontId="101" fillId="38" borderId="0" applyNumberFormat="0" applyBorder="0" applyAlignment="0" applyProtection="0">
      <alignment vertical="center"/>
    </xf>
    <xf numFmtId="0" fontId="27" fillId="57" borderId="0" applyNumberFormat="0" applyBorder="0" applyAlignment="0" applyProtection="0">
      <alignment vertical="center"/>
    </xf>
    <xf numFmtId="9" fontId="7" fillId="0" borderId="0" applyFont="0" applyFill="0" applyBorder="0" applyAlignment="0" applyProtection="0">
      <alignment vertical="center"/>
    </xf>
    <xf numFmtId="0" fontId="27" fillId="11" borderId="0" applyNumberFormat="0" applyBorder="0" applyAlignment="0" applyProtection="0">
      <alignment vertical="center"/>
    </xf>
    <xf numFmtId="0" fontId="65" fillId="6" borderId="22" applyNumberFormat="0" applyAlignment="0" applyProtection="0">
      <alignment vertical="center"/>
    </xf>
    <xf numFmtId="0" fontId="27" fillId="6" borderId="0" applyNumberFormat="0" applyBorder="0" applyAlignment="0" applyProtection="0">
      <alignment vertical="center"/>
    </xf>
    <xf numFmtId="9" fontId="7" fillId="0" borderId="0" applyFont="0" applyFill="0" applyBorder="0" applyAlignment="0" applyProtection="0">
      <alignment vertical="center"/>
    </xf>
    <xf numFmtId="0" fontId="27" fillId="11" borderId="0" applyNumberFormat="0" applyBorder="0" applyAlignment="0" applyProtection="0">
      <alignment vertical="center"/>
    </xf>
    <xf numFmtId="0" fontId="65" fillId="6" borderId="22" applyNumberFormat="0" applyAlignment="0" applyProtection="0">
      <alignment vertical="center"/>
    </xf>
    <xf numFmtId="0" fontId="7" fillId="0" borderId="0">
      <alignment vertical="center"/>
    </xf>
    <xf numFmtId="0" fontId="27" fillId="6" borderId="0" applyNumberFormat="0" applyBorder="0" applyAlignment="0" applyProtection="0">
      <alignment vertical="center"/>
    </xf>
    <xf numFmtId="0" fontId="72" fillId="0" borderId="13" applyNumberFormat="0" applyFill="0" applyProtection="0">
      <alignment horizontal="left" vertical="center"/>
    </xf>
    <xf numFmtId="0" fontId="27" fillId="11" borderId="0" applyNumberFormat="0" applyBorder="0" applyAlignment="0" applyProtection="0">
      <alignment vertical="center"/>
    </xf>
    <xf numFmtId="0" fontId="65" fillId="6" borderId="22" applyNumberFormat="0" applyAlignment="0" applyProtection="0">
      <alignment vertical="center"/>
    </xf>
    <xf numFmtId="0" fontId="7" fillId="0" borderId="0">
      <alignment vertical="center"/>
    </xf>
    <xf numFmtId="0" fontId="27" fillId="11" borderId="0" applyNumberFormat="0" applyBorder="0" applyAlignment="0" applyProtection="0">
      <alignment vertical="center"/>
    </xf>
    <xf numFmtId="0" fontId="65" fillId="6" borderId="22" applyNumberFormat="0" applyAlignment="0" applyProtection="0">
      <alignment vertical="center"/>
    </xf>
    <xf numFmtId="0" fontId="7" fillId="0" borderId="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81" fillId="0" borderId="0" applyNumberFormat="0" applyFill="0" applyBorder="0" applyAlignment="0" applyProtection="0">
      <alignment vertical="center"/>
    </xf>
    <xf numFmtId="0" fontId="7" fillId="62" borderId="0" applyNumberFormat="0" applyFont="0" applyBorder="0" applyAlignment="0" applyProtection="0">
      <alignment vertical="center"/>
    </xf>
    <xf numFmtId="0" fontId="63" fillId="11" borderId="0" applyNumberFormat="0" applyBorder="0" applyAlignment="0" applyProtection="0">
      <alignment vertical="center"/>
    </xf>
    <xf numFmtId="0" fontId="63" fillId="8" borderId="0" applyNumberFormat="0" applyBorder="0" applyAlignment="0" applyProtection="0">
      <alignment vertical="center"/>
    </xf>
    <xf numFmtId="0" fontId="63" fillId="14" borderId="0" applyNumberFormat="0" applyBorder="0" applyAlignment="0" applyProtection="0">
      <alignment vertical="center"/>
    </xf>
    <xf numFmtId="0" fontId="97" fillId="0" borderId="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74" fillId="0" borderId="24">
      <alignment horizontal="center" vertical="center"/>
    </xf>
    <xf numFmtId="0" fontId="63" fillId="8" borderId="0" applyNumberFormat="0" applyBorder="0" applyAlignment="0" applyProtection="0">
      <alignment vertical="center"/>
    </xf>
    <xf numFmtId="0" fontId="64" fillId="0" borderId="21" applyNumberFormat="0" applyFill="0" applyProtection="0">
      <alignment horizontal="left" vertical="center"/>
    </xf>
    <xf numFmtId="9" fontId="7" fillId="0" borderId="0" applyFont="0" applyFill="0" applyBorder="0" applyAlignment="0" applyProtection="0">
      <alignment vertical="center"/>
    </xf>
    <xf numFmtId="0" fontId="63" fillId="8" borderId="0" applyNumberFormat="0" applyBorder="0" applyAlignment="0" applyProtection="0">
      <alignment vertical="center"/>
    </xf>
    <xf numFmtId="0" fontId="7" fillId="0" borderId="0">
      <alignment vertical="center"/>
    </xf>
    <xf numFmtId="0" fontId="111" fillId="0" borderId="38" applyNumberFormat="0" applyFill="0" applyAlignment="0" applyProtection="0">
      <alignment vertical="center"/>
    </xf>
    <xf numFmtId="0" fontId="63" fillId="8" borderId="0" applyNumberFormat="0" applyBorder="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63" fillId="8" borderId="0" applyNumberFormat="0" applyBorder="0" applyAlignment="0" applyProtection="0">
      <alignment vertical="center"/>
    </xf>
    <xf numFmtId="0" fontId="63" fillId="16" borderId="0" applyNumberFormat="0" applyBorder="0" applyAlignment="0" applyProtection="0">
      <alignment vertical="center"/>
    </xf>
    <xf numFmtId="0" fontId="7" fillId="0" borderId="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9" fillId="24" borderId="1" applyNumberFormat="0" applyBorder="0" applyAlignment="0" applyProtection="0">
      <alignment vertical="center"/>
    </xf>
    <xf numFmtId="0" fontId="27" fillId="57" borderId="0" applyNumberFormat="0" applyBorder="0" applyAlignment="0" applyProtection="0">
      <alignment vertical="center"/>
    </xf>
    <xf numFmtId="0" fontId="7" fillId="0" borderId="0">
      <alignment vertical="center"/>
    </xf>
    <xf numFmtId="0" fontId="68" fillId="17" borderId="0" applyNumberFormat="0" applyBorder="0" applyAlignment="0" applyProtection="0">
      <alignment vertical="center"/>
    </xf>
    <xf numFmtId="0" fontId="63" fillId="10" borderId="0" applyNumberFormat="0" applyBorder="0" applyAlignment="0" applyProtection="0">
      <alignment vertical="center"/>
    </xf>
    <xf numFmtId="0" fontId="61" fillId="0" borderId="20" applyNumberFormat="0" applyFill="0" applyAlignment="0" applyProtection="0">
      <alignment vertical="center"/>
    </xf>
    <xf numFmtId="0" fontId="7" fillId="0" borderId="0">
      <alignment vertical="center"/>
    </xf>
    <xf numFmtId="0" fontId="68" fillId="17" borderId="0" applyNumberFormat="0" applyBorder="0" applyAlignment="0" applyProtection="0">
      <alignment vertical="center"/>
    </xf>
    <xf numFmtId="0" fontId="63" fillId="10" borderId="0" applyNumberFormat="0" applyBorder="0" applyAlignment="0" applyProtection="0">
      <alignment vertical="center"/>
    </xf>
    <xf numFmtId="0" fontId="63" fillId="16" borderId="0" applyNumberFormat="0" applyBorder="0" applyAlignment="0" applyProtection="0">
      <alignment vertical="center"/>
    </xf>
    <xf numFmtId="0" fontId="112" fillId="6" borderId="39">
      <alignment horizontal="left" vertical="center"/>
      <protection locked="0" hidden="1"/>
    </xf>
    <xf numFmtId="0" fontId="63" fillId="16" borderId="0" applyNumberFormat="0" applyBorder="0" applyAlignment="0" applyProtection="0">
      <alignment vertical="center"/>
    </xf>
    <xf numFmtId="0" fontId="61" fillId="0" borderId="20" applyNumberFormat="0" applyFill="0" applyAlignment="0" applyProtection="0">
      <alignment vertical="center"/>
    </xf>
    <xf numFmtId="0" fontId="112" fillId="6" borderId="39">
      <alignment horizontal="left" vertical="center"/>
      <protection locked="0" hidden="1"/>
    </xf>
    <xf numFmtId="0" fontId="63" fillId="16" borderId="0" applyNumberFormat="0" applyBorder="0" applyAlignment="0" applyProtection="0">
      <alignment vertical="center"/>
    </xf>
    <xf numFmtId="0" fontId="90" fillId="0" borderId="35" applyNumberFormat="0" applyFill="0" applyAlignment="0" applyProtection="0">
      <alignment vertical="center"/>
    </xf>
    <xf numFmtId="194" fontId="7" fillId="0" borderId="0" applyFont="0" applyFill="0" applyBorder="0" applyAlignment="0" applyProtection="0">
      <alignment vertical="center"/>
    </xf>
    <xf numFmtId="0" fontId="58" fillId="0" borderId="40" applyNumberFormat="0" applyFill="0" applyAlignment="0" applyProtection="0">
      <alignment vertical="center"/>
    </xf>
    <xf numFmtId="0" fontId="63" fillId="16" borderId="0" applyNumberFormat="0" applyBorder="0" applyAlignment="0" applyProtection="0">
      <alignment vertical="center"/>
    </xf>
    <xf numFmtId="0" fontId="71" fillId="30" borderId="0" applyNumberFormat="0" applyBorder="0" applyAlignment="0" applyProtection="0">
      <alignment vertical="center"/>
    </xf>
    <xf numFmtId="0" fontId="58" fillId="0" borderId="40" applyNumberFormat="0" applyFill="0" applyAlignment="0" applyProtection="0">
      <alignment vertical="center"/>
    </xf>
    <xf numFmtId="0" fontId="63" fillId="16" borderId="0" applyNumberFormat="0" applyBorder="0" applyAlignment="0" applyProtection="0">
      <alignment vertical="center"/>
    </xf>
    <xf numFmtId="0" fontId="71" fillId="30" borderId="0" applyNumberFormat="0" applyBorder="0" applyAlignment="0" applyProtection="0">
      <alignment vertical="center"/>
    </xf>
    <xf numFmtId="0" fontId="55" fillId="0" borderId="16" applyNumberFormat="0" applyFill="0" applyAlignment="0" applyProtection="0">
      <alignment vertical="center"/>
    </xf>
    <xf numFmtId="0" fontId="58" fillId="0" borderId="18" applyNumberFormat="0" applyFill="0" applyAlignment="0" applyProtection="0">
      <alignment vertical="center"/>
    </xf>
    <xf numFmtId="0" fontId="63" fillId="16" borderId="0" applyNumberFormat="0" applyBorder="0" applyAlignment="0" applyProtection="0">
      <alignment vertical="center"/>
    </xf>
    <xf numFmtId="0" fontId="55" fillId="0" borderId="16" applyNumberFormat="0" applyFill="0" applyAlignment="0" applyProtection="0">
      <alignment vertical="center"/>
    </xf>
    <xf numFmtId="0" fontId="58" fillId="0" borderId="18" applyNumberFormat="0" applyFill="0" applyAlignment="0" applyProtection="0">
      <alignment vertical="center"/>
    </xf>
    <xf numFmtId="0" fontId="63" fillId="16" borderId="0" applyNumberFormat="0" applyBorder="0" applyAlignment="0" applyProtection="0">
      <alignment vertical="center"/>
    </xf>
    <xf numFmtId="9" fontId="7" fillId="0" borderId="0" applyFont="0" applyFill="0" applyBorder="0" applyAlignment="0" applyProtection="0">
      <alignment vertical="center"/>
    </xf>
    <xf numFmtId="0" fontId="27" fillId="24" borderId="0" applyNumberFormat="0" applyBorder="0" applyAlignment="0" applyProtection="0">
      <alignment vertical="center"/>
    </xf>
    <xf numFmtId="0" fontId="27" fillId="6" borderId="0" applyNumberFormat="0" applyBorder="0" applyAlignment="0" applyProtection="0">
      <alignment vertical="center"/>
    </xf>
    <xf numFmtId="0" fontId="90" fillId="0" borderId="35" applyNumberFormat="0" applyFill="0" applyAlignment="0" applyProtection="0">
      <alignment vertical="center"/>
    </xf>
    <xf numFmtId="0" fontId="27" fillId="6" borderId="0" applyNumberFormat="0" applyBorder="0" applyAlignment="0" applyProtection="0">
      <alignment vertical="center"/>
    </xf>
    <xf numFmtId="0" fontId="7" fillId="0" borderId="0">
      <alignment vertical="center"/>
    </xf>
    <xf numFmtId="0" fontId="7" fillId="0" borderId="0">
      <alignment vertical="center"/>
    </xf>
    <xf numFmtId="0" fontId="74" fillId="0" borderId="0" applyNumberFormat="0" applyFill="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55" fillId="0" borderId="16" applyNumberFormat="0" applyFill="0" applyAlignment="0" applyProtection="0">
      <alignment vertical="center"/>
    </xf>
    <xf numFmtId="0" fontId="63" fillId="14" borderId="0" applyNumberFormat="0" applyBorder="0" applyAlignment="0" applyProtection="0">
      <alignment vertical="center"/>
    </xf>
    <xf numFmtId="9" fontId="7" fillId="0" borderId="0" applyFont="0" applyFill="0" applyBorder="0" applyAlignment="0" applyProtection="0">
      <alignment vertical="center"/>
    </xf>
    <xf numFmtId="198" fontId="7" fillId="0" borderId="0" applyFont="0" applyFill="0" applyBorder="0" applyAlignment="0" applyProtection="0">
      <alignment vertical="center"/>
    </xf>
    <xf numFmtId="179" fontId="7" fillId="0" borderId="0" applyFont="0" applyFill="0" applyBorder="0" applyAlignment="0" applyProtection="0">
      <alignment vertical="center"/>
    </xf>
    <xf numFmtId="0" fontId="113" fillId="0" borderId="0" applyNumberFormat="0" applyFill="0" applyBorder="0" applyAlignment="0" applyProtection="0">
      <alignment vertical="center"/>
    </xf>
    <xf numFmtId="0" fontId="90" fillId="0" borderId="35" applyNumberFormat="0" applyFill="0" applyAlignment="0" applyProtection="0">
      <alignment vertical="center"/>
    </xf>
    <xf numFmtId="178" fontId="97" fillId="0" borderId="0">
      <alignment vertical="center"/>
    </xf>
    <xf numFmtId="0" fontId="7" fillId="0" borderId="0">
      <alignment vertical="center"/>
    </xf>
    <xf numFmtId="0" fontId="68" fillId="17" borderId="0" applyNumberFormat="0" applyBorder="0" applyAlignment="0" applyProtection="0">
      <alignment vertical="center"/>
    </xf>
    <xf numFmtId="0" fontId="61" fillId="0" borderId="20" applyNumberFormat="0" applyFill="0" applyAlignment="0" applyProtection="0">
      <alignment vertical="center"/>
    </xf>
    <xf numFmtId="0" fontId="109" fillId="0" borderId="0">
      <alignment vertical="center"/>
    </xf>
    <xf numFmtId="15" fontId="60" fillId="0" borderId="0">
      <alignment vertical="center"/>
    </xf>
    <xf numFmtId="15" fontId="60" fillId="0" borderId="0">
      <alignment vertical="center"/>
    </xf>
    <xf numFmtId="0" fontId="87" fillId="30" borderId="0" applyNumberFormat="0" applyBorder="0" applyAlignment="0" applyProtection="0">
      <alignment vertical="center"/>
    </xf>
    <xf numFmtId="193" fontId="97" fillId="0" borderId="0">
      <alignment vertical="center"/>
    </xf>
    <xf numFmtId="0" fontId="7" fillId="0" borderId="0">
      <alignment vertical="center"/>
    </xf>
    <xf numFmtId="0" fontId="79" fillId="11" borderId="0" applyNumberFormat="0" applyBorder="0" applyAlignment="0" applyProtection="0">
      <alignment vertical="center"/>
    </xf>
    <xf numFmtId="0" fontId="114" fillId="0" borderId="41"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57" fillId="8" borderId="0" applyNumberFormat="0" applyBorder="0" applyAlignment="0" applyProtection="0">
      <alignment vertical="center"/>
    </xf>
    <xf numFmtId="0" fontId="108" fillId="0" borderId="37" applyNumberFormat="0" applyAlignment="0" applyProtection="0">
      <alignment horizontal="left" vertical="center"/>
    </xf>
    <xf numFmtId="0" fontId="108" fillId="0" borderId="14">
      <alignment horizontal="left" vertical="center"/>
    </xf>
    <xf numFmtId="0" fontId="108" fillId="0" borderId="14">
      <alignment horizontal="left" vertical="center"/>
    </xf>
    <xf numFmtId="43" fontId="0" fillId="0" borderId="0" applyFont="0" applyFill="0" applyBorder="0" applyAlignment="0" applyProtection="0">
      <alignment vertical="center"/>
    </xf>
    <xf numFmtId="0" fontId="79" fillId="24" borderId="1" applyNumberFormat="0" applyBorder="0" applyAlignment="0" applyProtection="0">
      <alignment vertical="center"/>
    </xf>
    <xf numFmtId="43" fontId="0" fillId="0" borderId="0" applyFont="0" applyFill="0" applyBorder="0" applyAlignment="0" applyProtection="0">
      <alignment vertical="center"/>
    </xf>
    <xf numFmtId="0" fontId="79" fillId="24" borderId="1" applyNumberFormat="0" applyBorder="0" applyAlignment="0" applyProtection="0">
      <alignment vertical="center"/>
    </xf>
    <xf numFmtId="0" fontId="79" fillId="24" borderId="1" applyNumberFormat="0" applyBorder="0" applyAlignment="0" applyProtection="0">
      <alignment vertical="center"/>
    </xf>
    <xf numFmtId="0" fontId="79" fillId="24" borderId="1" applyNumberFormat="0" applyBorder="0" applyAlignment="0" applyProtection="0">
      <alignment vertical="center"/>
    </xf>
    <xf numFmtId="0" fontId="7" fillId="0" borderId="0">
      <alignment vertical="center"/>
    </xf>
    <xf numFmtId="0" fontId="79" fillId="24" borderId="1" applyNumberFormat="0" applyBorder="0" applyAlignment="0" applyProtection="0">
      <alignment vertical="center"/>
    </xf>
    <xf numFmtId="0" fontId="79" fillId="24" borderId="1" applyNumberFormat="0" applyBorder="0" applyAlignment="0" applyProtection="0">
      <alignment vertical="center"/>
    </xf>
    <xf numFmtId="0" fontId="7" fillId="0" borderId="0">
      <alignment vertical="center"/>
    </xf>
    <xf numFmtId="0" fontId="57" fillId="63" borderId="0" applyNumberFormat="0" applyBorder="0" applyAlignment="0" applyProtection="0">
      <alignment vertical="center"/>
    </xf>
    <xf numFmtId="190" fontId="115" fillId="64" borderId="0">
      <alignment vertical="center"/>
    </xf>
    <xf numFmtId="190" fontId="116" fillId="65" borderId="0">
      <alignment vertical="center"/>
    </xf>
    <xf numFmtId="0" fontId="81" fillId="0" borderId="0" applyNumberFormat="0" applyFill="0" applyBorder="0" applyAlignment="0" applyProtection="0">
      <alignment vertical="center"/>
    </xf>
    <xf numFmtId="38" fontId="7" fillId="0" borderId="0" applyFont="0" applyFill="0" applyBorder="0" applyAlignment="0" applyProtection="0">
      <alignment vertical="center"/>
    </xf>
    <xf numFmtId="0" fontId="64" fillId="0" borderId="21" applyNumberFormat="0" applyFill="0" applyProtection="0">
      <alignment horizontal="center" vertical="center"/>
    </xf>
    <xf numFmtId="0" fontId="7" fillId="0" borderId="0">
      <alignment vertical="center"/>
    </xf>
    <xf numFmtId="0" fontId="7" fillId="0" borderId="0">
      <alignment vertical="center"/>
    </xf>
    <xf numFmtId="40" fontId="7" fillId="0" borderId="0" applyFont="0" applyFill="0" applyBorder="0" applyAlignment="0" applyProtection="0">
      <alignment vertical="center"/>
    </xf>
    <xf numFmtId="43" fontId="0" fillId="0" borderId="0" applyFont="0" applyFill="0" applyBorder="0" applyAlignment="0" applyProtection="0">
      <alignment vertical="center"/>
    </xf>
    <xf numFmtId="191" fontId="7" fillId="0" borderId="0" applyFont="0" applyFill="0" applyBorder="0" applyAlignment="0" applyProtection="0">
      <alignment vertical="center"/>
    </xf>
    <xf numFmtId="185" fontId="7" fillId="0" borderId="0" applyFont="0" applyFill="0" applyBorder="0" applyAlignment="0" applyProtection="0">
      <alignment vertical="center"/>
    </xf>
    <xf numFmtId="40" fontId="117" fillId="23" borderId="39">
      <alignment horizontal="centerContinuous" vertical="center"/>
    </xf>
    <xf numFmtId="1" fontId="72" fillId="0" borderId="21" applyFill="0" applyProtection="0">
      <alignment horizontal="center" vertical="center"/>
    </xf>
    <xf numFmtId="0" fontId="55" fillId="0" borderId="16" applyNumberFormat="0" applyFill="0" applyAlignment="0" applyProtection="0">
      <alignment vertical="center"/>
    </xf>
    <xf numFmtId="1" fontId="72" fillId="0" borderId="21" applyFill="0" applyProtection="0">
      <alignment horizontal="center" vertical="center"/>
    </xf>
    <xf numFmtId="40" fontId="117" fillId="23" borderId="39">
      <alignment horizontal="centerContinuous" vertical="center"/>
    </xf>
    <xf numFmtId="37" fontId="118" fillId="0" borderId="0">
      <alignment vertical="center"/>
    </xf>
    <xf numFmtId="0" fontId="74" fillId="0" borderId="24">
      <alignment horizontal="center" vertical="center"/>
    </xf>
    <xf numFmtId="9" fontId="7" fillId="0" borderId="0" applyFont="0" applyFill="0" applyBorder="0" applyAlignment="0" applyProtection="0">
      <alignment vertical="center"/>
    </xf>
    <xf numFmtId="37" fontId="118" fillId="0" borderId="0">
      <alignment vertical="center"/>
    </xf>
    <xf numFmtId="0" fontId="74" fillId="0" borderId="24">
      <alignment horizontal="center" vertical="center"/>
    </xf>
    <xf numFmtId="0" fontId="0" fillId="0" borderId="0">
      <alignment vertical="center"/>
    </xf>
    <xf numFmtId="37" fontId="118" fillId="0" borderId="0">
      <alignment vertical="center"/>
    </xf>
    <xf numFmtId="0" fontId="74" fillId="0" borderId="24">
      <alignment horizontal="center" vertical="center"/>
    </xf>
    <xf numFmtId="9" fontId="7" fillId="0" borderId="0" applyFont="0" applyFill="0" applyBorder="0" applyAlignment="0" applyProtection="0">
      <alignment vertical="center"/>
    </xf>
    <xf numFmtId="37" fontId="118" fillId="0" borderId="0">
      <alignment vertical="center"/>
    </xf>
    <xf numFmtId="0" fontId="74" fillId="0" borderId="24">
      <alignment horizontal="center" vertical="center"/>
    </xf>
    <xf numFmtId="189" fontId="72" fillId="0" borderId="0">
      <alignment vertical="center"/>
    </xf>
    <xf numFmtId="9" fontId="7" fillId="0" borderId="0" applyFont="0" applyFill="0" applyBorder="0" applyAlignment="0" applyProtection="0">
      <alignment vertical="center"/>
    </xf>
    <xf numFmtId="0" fontId="104" fillId="0" borderId="0">
      <alignment vertical="center"/>
    </xf>
    <xf numFmtId="14" fontId="77" fillId="0" borderId="0">
      <alignment horizontal="center" vertical="center" wrapText="1"/>
      <protection locked="0"/>
    </xf>
    <xf numFmtId="0" fontId="7" fillId="0" borderId="0">
      <alignment vertical="center"/>
    </xf>
    <xf numFmtId="0" fontId="65" fillId="6" borderId="22" applyNumberFormat="0" applyAlignment="0" applyProtection="0">
      <alignment vertical="center"/>
    </xf>
    <xf numFmtId="3" fontId="7" fillId="0" borderId="0" applyFont="0" applyFill="0" applyBorder="0" applyAlignment="0" applyProtection="0">
      <alignment vertical="center"/>
    </xf>
    <xf numFmtId="0" fontId="7" fillId="0" borderId="0">
      <alignment vertical="center"/>
    </xf>
    <xf numFmtId="0" fontId="0" fillId="0" borderId="0">
      <alignment vertical="center"/>
    </xf>
    <xf numFmtId="10" fontId="7" fillId="0" borderId="0" applyFont="0" applyFill="0" applyBorder="0" applyAlignment="0" applyProtection="0">
      <alignment vertical="center"/>
    </xf>
    <xf numFmtId="0" fontId="7" fillId="0" borderId="0">
      <alignment vertical="center"/>
    </xf>
    <xf numFmtId="0" fontId="110" fillId="61" borderId="36">
      <alignment vertical="center"/>
      <protection locked="0"/>
    </xf>
    <xf numFmtId="9" fontId="7" fillId="0" borderId="0" applyFont="0" applyFill="0" applyBorder="0" applyAlignment="0" applyProtection="0">
      <alignment vertical="center"/>
    </xf>
    <xf numFmtId="0" fontId="7" fillId="0" borderId="0">
      <alignment vertical="center"/>
    </xf>
    <xf numFmtId="204" fontId="7" fillId="0" borderId="0" applyFont="0" applyFill="0" applyProtection="0">
      <alignment vertical="center"/>
    </xf>
    <xf numFmtId="0" fontId="119" fillId="0" borderId="0" applyNumberFormat="0" applyFill="0" applyBorder="0" applyAlignment="0" applyProtection="0">
      <alignment vertical="center"/>
    </xf>
    <xf numFmtId="0" fontId="73" fillId="0" borderId="0" applyNumberFormat="0" applyFill="0" applyBorder="0" applyAlignment="0" applyProtection="0">
      <alignment vertical="center"/>
    </xf>
    <xf numFmtId="9" fontId="7" fillId="0" borderId="0" applyFont="0" applyFill="0" applyBorder="0" applyAlignment="0" applyProtection="0">
      <alignment vertical="center"/>
    </xf>
    <xf numFmtId="0" fontId="57" fillId="42"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15" fontId="7" fillId="0" borderId="0" applyFont="0" applyFill="0" applyBorder="0" applyAlignment="0" applyProtection="0">
      <alignment vertical="center"/>
    </xf>
    <xf numFmtId="0" fontId="72" fillId="0" borderId="13" applyNumberFormat="0" applyFill="0" applyProtection="0">
      <alignment horizontal="right" vertical="center"/>
    </xf>
    <xf numFmtId="0" fontId="74" fillId="0" borderId="24">
      <alignment horizontal="center" vertical="center"/>
    </xf>
    <xf numFmtId="15" fontId="7" fillId="0" borderId="0" applyFont="0" applyFill="0" applyBorder="0" applyAlignment="0" applyProtection="0">
      <alignment vertical="center"/>
    </xf>
    <xf numFmtId="0" fontId="72" fillId="0" borderId="13" applyNumberFormat="0" applyFill="0" applyProtection="0">
      <alignment horizontal="right" vertical="center"/>
    </xf>
    <xf numFmtId="0" fontId="90" fillId="0" borderId="0" applyNumberFormat="0" applyFill="0" applyBorder="0" applyAlignment="0" applyProtection="0">
      <alignment vertical="center"/>
    </xf>
    <xf numFmtId="4" fontId="7" fillId="0" borderId="0" applyFont="0" applyFill="0" applyBorder="0" applyAlignment="0" applyProtection="0">
      <alignment vertical="center"/>
    </xf>
    <xf numFmtId="4" fontId="7" fillId="0" borderId="0" applyFont="0" applyFill="0" applyBorder="0" applyAlignment="0" applyProtection="0">
      <alignment vertical="center"/>
    </xf>
    <xf numFmtId="0" fontId="7" fillId="0" borderId="0">
      <alignment vertical="center"/>
    </xf>
    <xf numFmtId="0" fontId="72" fillId="0" borderId="13" applyNumberFormat="0" applyFill="0" applyProtection="0">
      <alignment horizontal="right" vertical="center"/>
    </xf>
    <xf numFmtId="0" fontId="0" fillId="0" borderId="0">
      <alignment vertical="center"/>
    </xf>
    <xf numFmtId="0" fontId="74" fillId="0" borderId="24">
      <alignment horizontal="center" vertical="center"/>
    </xf>
    <xf numFmtId="0" fontId="0" fillId="0" borderId="0">
      <alignment vertical="center"/>
    </xf>
    <xf numFmtId="0" fontId="74" fillId="0" borderId="24">
      <alignment horizontal="center" vertical="center"/>
    </xf>
    <xf numFmtId="0" fontId="74" fillId="0" borderId="24">
      <alignment horizontal="center" vertical="center"/>
    </xf>
    <xf numFmtId="0" fontId="74" fillId="0" borderId="24">
      <alignment horizontal="center" vertical="center"/>
    </xf>
    <xf numFmtId="0" fontId="7" fillId="0" borderId="0">
      <alignment vertical="center"/>
    </xf>
    <xf numFmtId="3" fontId="7" fillId="0" borderId="0" applyFont="0" applyFill="0" applyBorder="0" applyAlignment="0" applyProtection="0">
      <alignment vertical="center"/>
    </xf>
    <xf numFmtId="0" fontId="7" fillId="0" borderId="0">
      <alignment vertical="center"/>
    </xf>
    <xf numFmtId="0" fontId="7" fillId="0" borderId="0">
      <alignment vertical="center"/>
    </xf>
    <xf numFmtId="0" fontId="65" fillId="6" borderId="22" applyNumberFormat="0" applyAlignment="0" applyProtection="0">
      <alignment vertical="center"/>
    </xf>
    <xf numFmtId="0" fontId="7" fillId="62" borderId="0" applyNumberFormat="0" applyFont="0" applyBorder="0" applyAlignment="0" applyProtection="0">
      <alignment vertical="center"/>
    </xf>
    <xf numFmtId="0" fontId="110" fillId="61" borderId="36">
      <alignment vertical="center"/>
      <protection locked="0"/>
    </xf>
    <xf numFmtId="0" fontId="120" fillId="0" borderId="0">
      <alignment vertical="center"/>
    </xf>
    <xf numFmtId="0" fontId="57" fillId="60" borderId="0" applyNumberFormat="0" applyBorder="0" applyAlignment="0" applyProtection="0">
      <alignment vertical="center"/>
    </xf>
    <xf numFmtId="0" fontId="110" fillId="61" borderId="36">
      <alignment vertical="center"/>
      <protection locked="0"/>
    </xf>
    <xf numFmtId="0" fontId="110" fillId="61" borderId="36">
      <alignment vertical="center"/>
      <protection locked="0"/>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9" fontId="7" fillId="0" borderId="0" applyFont="0" applyFill="0" applyBorder="0" applyAlignment="0" applyProtection="0">
      <alignment vertical="center"/>
    </xf>
    <xf numFmtId="0" fontId="92" fillId="0" borderId="0" applyNumberFormat="0" applyFill="0" applyBorder="0" applyAlignment="0" applyProtection="0">
      <alignment vertical="center"/>
    </xf>
    <xf numFmtId="183" fontId="0" fillId="0" borderId="0" applyFont="0" applyFill="0" applyBorder="0" applyAlignment="0" applyProtection="0">
      <alignment vertical="center"/>
    </xf>
    <xf numFmtId="0" fontId="73" fillId="0" borderId="0" applyNumberForma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81" fillId="0" borderId="0" applyNumberFormat="0" applyFill="0" applyBorder="0" applyAlignment="0" applyProtection="0">
      <alignment vertical="center"/>
    </xf>
    <xf numFmtId="0" fontId="71" fillId="12"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pplyProtection="0"/>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14" fillId="0" borderId="41" applyNumberFormat="0" applyFill="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61" fillId="0" borderId="20"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2" fillId="0" borderId="13" applyNumberFormat="0" applyFill="0" applyProtection="0">
      <alignment horizontal="righ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11" fillId="0" borderId="38" applyNumberFormat="0" applyFill="0" applyAlignment="0" applyProtection="0">
      <alignment vertical="center"/>
    </xf>
    <xf numFmtId="9" fontId="7" fillId="0" borderId="0" applyFont="0" applyFill="0" applyBorder="0" applyAlignment="0" applyProtection="0">
      <alignment vertical="center"/>
    </xf>
    <xf numFmtId="0" fontId="92" fillId="0" borderId="29" applyNumberFormat="0" applyFill="0" applyAlignment="0" applyProtection="0">
      <alignment vertical="center"/>
    </xf>
    <xf numFmtId="0" fontId="119" fillId="0" borderId="0" applyNumberFormat="0" applyFill="0" applyBorder="0" applyAlignment="0" applyProtection="0">
      <alignment vertical="center"/>
    </xf>
    <xf numFmtId="9" fontId="7" fillId="0" borderId="0" applyFont="0" applyFill="0" applyBorder="0" applyAlignment="0" applyProtection="0">
      <alignment vertical="center"/>
    </xf>
    <xf numFmtId="0" fontId="81" fillId="0" borderId="0" applyNumberFormat="0" applyFill="0" applyBorder="0" applyAlignment="0" applyProtection="0">
      <alignment vertical="center"/>
    </xf>
    <xf numFmtId="0" fontId="73" fillId="0" borderId="0" applyNumberFormat="0" applyFill="0" applyBorder="0" applyAlignment="0" applyProtection="0">
      <alignment vertical="center"/>
    </xf>
    <xf numFmtId="9" fontId="7" fillId="0" borderId="0" applyFont="0" applyFill="0" applyBorder="0" applyAlignment="0" applyProtection="0">
      <alignment vertical="center"/>
    </xf>
    <xf numFmtId="0" fontId="81" fillId="0" borderId="0" applyNumberFormat="0" applyFill="0" applyBorder="0" applyAlignment="0" applyProtection="0">
      <alignment vertical="center"/>
    </xf>
    <xf numFmtId="9" fontId="7" fillId="0" borderId="0" applyFont="0" applyFill="0" applyBorder="0" applyAlignment="0" applyProtection="0">
      <alignment vertical="center"/>
    </xf>
    <xf numFmtId="0" fontId="121" fillId="0" borderId="13" applyNumberFormat="0" applyFill="0" applyProtection="0">
      <alignment horizontal="center" vertical="center"/>
    </xf>
    <xf numFmtId="197" fontId="7" fillId="0" borderId="0" applyFont="0" applyFill="0" applyBorder="0" applyAlignment="0" applyProtection="0">
      <alignment vertical="center"/>
    </xf>
    <xf numFmtId="0" fontId="72" fillId="0" borderId="13" applyNumberFormat="0" applyFill="0" applyProtection="0">
      <alignment horizontal="right" vertical="center"/>
    </xf>
    <xf numFmtId="0" fontId="72" fillId="0" borderId="13" applyNumberFormat="0" applyFill="0" applyProtection="0">
      <alignment horizontal="righ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61" fillId="0" borderId="20" applyNumberFormat="0" applyFill="0" applyAlignment="0" applyProtection="0">
      <alignment vertical="center"/>
    </xf>
    <xf numFmtId="0" fontId="7" fillId="0" borderId="0">
      <alignment vertical="center"/>
    </xf>
    <xf numFmtId="0" fontId="55" fillId="0" borderId="16" applyNumberFormat="0" applyFill="0" applyAlignment="0" applyProtection="0">
      <alignment vertical="center"/>
    </xf>
    <xf numFmtId="0" fontId="7" fillId="0" borderId="0">
      <alignment vertical="center"/>
    </xf>
    <xf numFmtId="0" fontId="61" fillId="0" borderId="20" applyNumberFormat="0" applyFill="0" applyAlignment="0" applyProtection="0">
      <alignment vertical="center"/>
    </xf>
    <xf numFmtId="0" fontId="7"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90" fillId="0" borderId="35" applyNumberFormat="0" applyFill="0" applyAlignment="0" applyProtection="0">
      <alignment vertical="center"/>
    </xf>
    <xf numFmtId="0" fontId="68" fillId="17"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7"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7" fillId="0" borderId="0">
      <alignment vertical="center"/>
    </xf>
    <xf numFmtId="0" fontId="7" fillId="0" borderId="0"/>
    <xf numFmtId="0" fontId="61" fillId="0" borderId="20" applyNumberFormat="0" applyFill="0" applyAlignment="0" applyProtection="0">
      <alignment vertical="center"/>
    </xf>
    <xf numFmtId="0" fontId="92" fillId="0" borderId="29" applyNumberFormat="0" applyFill="0" applyAlignment="0" applyProtection="0">
      <alignment vertical="center"/>
    </xf>
    <xf numFmtId="0" fontId="68" fillId="17" borderId="0" applyNumberFormat="0" applyBorder="0" applyAlignment="0" applyProtection="0">
      <alignment vertical="center"/>
    </xf>
    <xf numFmtId="0" fontId="90" fillId="0" borderId="35" applyNumberFormat="0" applyFill="0" applyAlignment="0" applyProtection="0">
      <alignment vertical="center"/>
    </xf>
    <xf numFmtId="0" fontId="68" fillId="17" borderId="0" applyNumberFormat="0" applyBorder="0" applyAlignment="0" applyProtection="0">
      <alignmen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72" fillId="0" borderId="13" applyNumberFormat="0" applyFill="0" applyProtection="0">
      <alignment horizontal="lef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90" fillId="0" borderId="0" applyNumberFormat="0" applyFill="0" applyBorder="0" applyAlignment="0" applyProtection="0">
      <alignmen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90" fillId="0" borderId="35" applyNumberFormat="0" applyFill="0" applyAlignment="0" applyProtection="0">
      <alignment vertical="center"/>
    </xf>
    <xf numFmtId="0" fontId="105" fillId="0" borderId="1">
      <alignment horizontal="left" vertical="center"/>
    </xf>
    <xf numFmtId="0" fontId="90" fillId="0" borderId="35" applyNumberFormat="0" applyFill="0" applyAlignment="0" applyProtection="0">
      <alignment vertical="center"/>
    </xf>
    <xf numFmtId="0" fontId="7" fillId="0" borderId="0">
      <alignment vertical="center"/>
    </xf>
    <xf numFmtId="0" fontId="90" fillId="0" borderId="35" applyNumberFormat="0" applyFill="0" applyAlignment="0" applyProtection="0">
      <alignment vertical="center"/>
    </xf>
    <xf numFmtId="0" fontId="7" fillId="0" borderId="0">
      <alignment vertical="center"/>
    </xf>
    <xf numFmtId="0" fontId="90" fillId="0" borderId="35" applyNumberFormat="0" applyFill="0" applyAlignment="0" applyProtection="0">
      <alignment vertical="center"/>
    </xf>
    <xf numFmtId="1" fontId="72" fillId="0" borderId="21" applyFill="0" applyProtection="0">
      <alignment horizontal="center" vertical="center"/>
    </xf>
    <xf numFmtId="0" fontId="92" fillId="0" borderId="0" applyNumberFormat="0" applyFill="0" applyBorder="0" applyAlignment="0" applyProtection="0">
      <alignment vertical="center"/>
    </xf>
    <xf numFmtId="18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71" fillId="30" borderId="0" applyNumberFormat="0" applyBorder="0" applyAlignment="0" applyProtection="0">
      <alignment vertical="center"/>
    </xf>
    <xf numFmtId="0" fontId="0" fillId="0" borderId="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0" fillId="0" borderId="0">
      <alignment vertical="center"/>
    </xf>
    <xf numFmtId="0" fontId="81" fillId="0" borderId="0" applyNumberFormat="0" applyFill="0" applyBorder="0" applyAlignment="0" applyProtection="0">
      <alignment vertical="center"/>
    </xf>
    <xf numFmtId="0" fontId="0" fillId="0" borderId="0">
      <alignment vertical="center"/>
    </xf>
    <xf numFmtId="0" fontId="65" fillId="6" borderId="22" applyNumberFormat="0" applyAlignment="0" applyProtection="0">
      <alignment vertical="center"/>
    </xf>
    <xf numFmtId="0" fontId="81" fillId="0" borderId="0" applyNumberFormat="0" applyFill="0" applyBorder="0" applyAlignment="0" applyProtection="0">
      <alignment vertical="center"/>
    </xf>
    <xf numFmtId="0" fontId="7" fillId="0" borderId="0">
      <alignment vertical="center"/>
    </xf>
    <xf numFmtId="0" fontId="121" fillId="0" borderId="13" applyNumberFormat="0" applyFill="0" applyProtection="0">
      <alignment horizontal="center" vertical="center"/>
    </xf>
    <xf numFmtId="0" fontId="121" fillId="0" borderId="13" applyNumberFormat="0" applyFill="0" applyProtection="0">
      <alignment horizontal="center" vertical="center"/>
    </xf>
    <xf numFmtId="0" fontId="68" fillId="18" borderId="0" applyNumberFormat="0" applyBorder="0" applyAlignment="0" applyProtection="0">
      <alignment vertical="center"/>
    </xf>
    <xf numFmtId="0" fontId="121" fillId="0" borderId="13" applyNumberFormat="0" applyFill="0" applyProtection="0">
      <alignment horizontal="center" vertical="center"/>
    </xf>
    <xf numFmtId="0" fontId="121" fillId="0" borderId="13" applyNumberFormat="0" applyFill="0" applyProtection="0">
      <alignment horizontal="center" vertical="center"/>
    </xf>
    <xf numFmtId="0" fontId="121" fillId="0" borderId="13" applyNumberFormat="0" applyFill="0" applyProtection="0">
      <alignment horizontal="center" vertical="center"/>
    </xf>
    <xf numFmtId="0" fontId="71" fillId="12" borderId="0" applyNumberFormat="0" applyBorder="0" applyAlignment="0" applyProtection="0">
      <alignment vertical="center"/>
    </xf>
    <xf numFmtId="0" fontId="121" fillId="0" borderId="13" applyNumberFormat="0" applyFill="0" applyProtection="0">
      <alignment horizontal="center" vertical="center"/>
    </xf>
    <xf numFmtId="0" fontId="121" fillId="0" borderId="13" applyNumberFormat="0" applyFill="0" applyProtection="0">
      <alignment horizontal="center" vertical="center"/>
    </xf>
    <xf numFmtId="0" fontId="125"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7" fillId="0" borderId="0">
      <alignment vertical="center"/>
    </xf>
    <xf numFmtId="0" fontId="64" fillId="0" borderId="21" applyNumberFormat="0" applyFill="0" applyProtection="0">
      <alignment horizontal="center" vertical="center"/>
    </xf>
    <xf numFmtId="0" fontId="7" fillId="0" borderId="0">
      <alignment vertical="center"/>
    </xf>
    <xf numFmtId="0" fontId="64" fillId="0" borderId="21" applyNumberFormat="0" applyFill="0" applyProtection="0">
      <alignment horizontal="center" vertical="center"/>
    </xf>
    <xf numFmtId="0" fontId="7" fillId="0" borderId="0">
      <alignment vertical="center"/>
    </xf>
    <xf numFmtId="0" fontId="7" fillId="0" borderId="0">
      <alignment vertical="center"/>
    </xf>
    <xf numFmtId="0" fontId="64" fillId="0" borderId="21" applyNumberFormat="0" applyFill="0" applyProtection="0">
      <alignment horizontal="center" vertical="center"/>
    </xf>
    <xf numFmtId="0" fontId="7" fillId="0" borderId="0">
      <alignment vertical="center"/>
    </xf>
    <xf numFmtId="0" fontId="64" fillId="0" borderId="21" applyNumberFormat="0" applyFill="0" applyProtection="0">
      <alignment horizontal="center" vertical="center"/>
    </xf>
    <xf numFmtId="0" fontId="7" fillId="0" borderId="0">
      <alignment vertical="center"/>
    </xf>
    <xf numFmtId="0" fontId="64" fillId="0" borderId="21" applyNumberFormat="0" applyFill="0" applyProtection="0">
      <alignment horizontal="center" vertical="center"/>
    </xf>
    <xf numFmtId="0" fontId="71" fillId="12" borderId="0" applyNumberFormat="0" applyBorder="0" applyAlignment="0" applyProtection="0">
      <alignment vertical="center"/>
    </xf>
    <xf numFmtId="0" fontId="73" fillId="0" borderId="0" applyNumberFormat="0" applyFill="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3" fillId="0" borderId="0" applyNumberFormat="0" applyFill="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30" borderId="0" applyNumberFormat="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87" fillId="30" borderId="0" applyNumberFormat="0" applyBorder="0" applyAlignment="0" applyProtection="0">
      <alignment vertical="center"/>
    </xf>
    <xf numFmtId="0" fontId="7" fillId="0" borderId="0">
      <alignment vertical="center"/>
    </xf>
    <xf numFmtId="0" fontId="71" fillId="12" borderId="0" applyNumberFormat="0" applyBorder="0" applyAlignment="0" applyProtection="0">
      <alignment vertical="center"/>
    </xf>
    <xf numFmtId="0" fontId="87" fillId="30" borderId="0" applyNumberFormat="0" applyBorder="0" applyAlignment="0" applyProtection="0">
      <alignment vertical="center"/>
    </xf>
    <xf numFmtId="0" fontId="87"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1" fillId="30" borderId="0" applyNumberFormat="0" applyBorder="0" applyAlignment="0" applyProtection="0">
      <alignment vertical="center"/>
    </xf>
    <xf numFmtId="0" fontId="7" fillId="0" borderId="0">
      <alignment vertical="center"/>
    </xf>
    <xf numFmtId="0" fontId="87" fillId="12" borderId="0" applyNumberFormat="0" applyBorder="0" applyAlignment="0" applyProtection="0">
      <alignment vertical="center"/>
    </xf>
    <xf numFmtId="0" fontId="87" fillId="12" borderId="0" applyNumberFormat="0" applyBorder="0" applyAlignment="0" applyProtection="0">
      <alignment vertical="center"/>
    </xf>
    <xf numFmtId="0" fontId="87" fillId="12" borderId="0" applyNumberFormat="0" applyBorder="0" applyAlignment="0" applyProtection="0">
      <alignment vertical="center"/>
    </xf>
    <xf numFmtId="0" fontId="87" fillId="12" borderId="0" applyNumberFormat="0" applyBorder="0" applyAlignment="0" applyProtection="0">
      <alignment vertical="center"/>
    </xf>
    <xf numFmtId="0" fontId="87" fillId="12" borderId="0" applyNumberFormat="0" applyBorder="0" applyAlignment="0" applyProtection="0">
      <alignment vertical="center"/>
    </xf>
    <xf numFmtId="0" fontId="0" fillId="0" borderId="0">
      <alignment vertical="center"/>
    </xf>
    <xf numFmtId="0" fontId="87" fillId="12" borderId="0" applyNumberFormat="0" applyBorder="0" applyAlignment="0" applyProtection="0">
      <alignment vertical="center"/>
    </xf>
    <xf numFmtId="0" fontId="87" fillId="12" borderId="0" applyNumberFormat="0" applyBorder="0" applyAlignment="0" applyProtection="0">
      <alignment vertical="center"/>
    </xf>
    <xf numFmtId="0" fontId="67" fillId="13" borderId="0" applyNumberFormat="0" applyBorder="0" applyAlignment="0" applyProtection="0">
      <alignment vertical="center"/>
    </xf>
    <xf numFmtId="0" fontId="78" fillId="12" borderId="0" applyNumberFormat="0" applyBorder="0" applyAlignment="0" applyProtection="0">
      <alignment vertical="center"/>
    </xf>
    <xf numFmtId="0" fontId="71" fillId="30" borderId="0" applyNumberFormat="0" applyBorder="0" applyAlignment="0" applyProtection="0">
      <alignment vertical="center"/>
    </xf>
    <xf numFmtId="0" fontId="7" fillId="0" borderId="0">
      <alignment vertical="center"/>
    </xf>
    <xf numFmtId="0" fontId="65" fillId="6" borderId="22" applyNumberFormat="0" applyAlignment="0" applyProtection="0">
      <alignment vertical="center"/>
    </xf>
    <xf numFmtId="0" fontId="7" fillId="0" borderId="0">
      <alignment vertical="center"/>
    </xf>
    <xf numFmtId="0" fontId="71" fillId="30" borderId="0" applyNumberFormat="0" applyBorder="0" applyAlignment="0" applyProtection="0">
      <alignment vertical="center"/>
    </xf>
    <xf numFmtId="0" fontId="60" fillId="0" borderId="0">
      <alignment vertical="center"/>
    </xf>
    <xf numFmtId="0" fontId="7" fillId="0" borderId="0">
      <alignment vertical="center"/>
    </xf>
    <xf numFmtId="0" fontId="65" fillId="6" borderId="22" applyNumberFormat="0" applyAlignment="0" applyProtection="0">
      <alignment vertical="center"/>
    </xf>
    <xf numFmtId="0" fontId="8" fillId="0" borderId="0">
      <alignment vertical="center"/>
    </xf>
    <xf numFmtId="0" fontId="8" fillId="0" borderId="0">
      <alignment vertical="center"/>
    </xf>
    <xf numFmtId="0" fontId="71" fillId="30" borderId="0" applyNumberFormat="0" applyBorder="0" applyAlignment="0" applyProtection="0">
      <alignment vertical="center"/>
    </xf>
    <xf numFmtId="0" fontId="8" fillId="0" borderId="0">
      <alignment vertical="center"/>
    </xf>
    <xf numFmtId="0" fontId="71" fillId="30"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8" fillId="0" borderId="18"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68" fillId="17"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91" fillId="22" borderId="28" applyNumberFormat="0" applyAlignment="0" applyProtection="0">
      <alignment vertical="center"/>
    </xf>
    <xf numFmtId="0" fontId="124"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24" borderId="25" applyNumberFormat="0" applyFont="0" applyAlignment="0" applyProtection="0">
      <alignment vertical="center"/>
    </xf>
    <xf numFmtId="0" fontId="7" fillId="0" borderId="0">
      <alignment vertical="center"/>
    </xf>
    <xf numFmtId="0" fontId="0" fillId="0" borderId="0">
      <alignment vertical="center"/>
    </xf>
    <xf numFmtId="0" fontId="0" fillId="24" borderId="25" applyNumberFormat="0" applyFont="0" applyAlignment="0" applyProtection="0">
      <alignment vertical="center"/>
    </xf>
    <xf numFmtId="0" fontId="7" fillId="0" borderId="0">
      <alignment vertical="center"/>
    </xf>
    <xf numFmtId="0" fontId="7" fillId="0" borderId="0"/>
    <xf numFmtId="0" fontId="7" fillId="0" borderId="0">
      <alignment vertical="center"/>
    </xf>
    <xf numFmtId="0" fontId="0" fillId="0" borderId="0">
      <alignment vertical="center"/>
    </xf>
    <xf numFmtId="0" fontId="0" fillId="24" borderId="25" applyNumberFormat="0" applyFont="0" applyAlignment="0" applyProtection="0">
      <alignment vertical="center"/>
    </xf>
    <xf numFmtId="0" fontId="7" fillId="0" borderId="0">
      <alignment vertical="center"/>
    </xf>
    <xf numFmtId="0" fontId="7" fillId="0" borderId="0">
      <alignment vertical="center"/>
    </xf>
    <xf numFmtId="0" fontId="67" fillId="13" borderId="0" applyNumberFormat="0" applyBorder="0" applyAlignment="0" applyProtection="0">
      <alignment vertical="center"/>
    </xf>
    <xf numFmtId="0" fontId="7" fillId="0" borderId="0">
      <alignment vertical="center"/>
    </xf>
    <xf numFmtId="0" fontId="57" fillId="63" borderId="0" applyNumberFormat="0" applyBorder="0" applyAlignment="0" applyProtection="0">
      <alignment vertical="center"/>
    </xf>
    <xf numFmtId="0" fontId="7" fillId="0" borderId="0">
      <alignment vertical="center"/>
    </xf>
    <xf numFmtId="0" fontId="67" fillId="1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7" fillId="59" borderId="0" applyNumberFormat="0" applyBorder="0" applyAlignment="0" applyProtection="0">
      <alignment vertical="center"/>
    </xf>
    <xf numFmtId="0" fontId="7" fillId="0" borderId="0">
      <alignment vertical="center"/>
    </xf>
    <xf numFmtId="0" fontId="7" fillId="0" borderId="0">
      <alignment vertical="center"/>
    </xf>
    <xf numFmtId="1" fontId="72" fillId="0" borderId="21" applyFill="0" applyProtection="0">
      <alignment horizontal="center" vertical="center"/>
    </xf>
    <xf numFmtId="0" fontId="7" fillId="0" borderId="0">
      <alignment vertical="center"/>
    </xf>
    <xf numFmtId="1" fontId="72" fillId="0" borderId="21" applyFill="0" applyProtection="0">
      <alignment horizontal="center"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6" fillId="11" borderId="2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80" fillId="17" borderId="0" applyNumberFormat="0" applyBorder="0" applyAlignment="0" applyProtection="0">
      <alignment vertical="center"/>
    </xf>
    <xf numFmtId="0" fontId="65" fillId="6" borderId="22"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91" fillId="22" borderId="28" applyNumberFormat="0" applyAlignment="0" applyProtection="0">
      <alignment vertical="center"/>
    </xf>
    <xf numFmtId="0" fontId="7" fillId="0" borderId="0">
      <alignment vertical="center"/>
    </xf>
    <xf numFmtId="0" fontId="7" fillId="0" borderId="0">
      <alignment vertical="center"/>
    </xf>
    <xf numFmtId="0" fontId="91" fillId="22" borderId="28" applyNumberFormat="0" applyAlignment="0" applyProtection="0">
      <alignment vertical="center"/>
    </xf>
    <xf numFmtId="0" fontId="66" fillId="11" borderId="23" applyNumberFormat="0" applyAlignment="0" applyProtection="0">
      <alignment vertical="center"/>
    </xf>
    <xf numFmtId="183" fontId="0" fillId="0" borderId="0" applyFont="0" applyFill="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91" fillId="22" borderId="28"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65" fillId="6"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66" fillId="11" borderId="23" applyNumberFormat="0" applyAlignment="0" applyProtection="0">
      <alignment vertical="center"/>
    </xf>
    <xf numFmtId="0" fontId="7" fillId="0" borderId="0">
      <alignment vertical="center"/>
    </xf>
    <xf numFmtId="0" fontId="66" fillId="11" borderId="23" applyNumberFormat="0" applyAlignment="0" applyProtection="0">
      <alignment vertical="center"/>
    </xf>
    <xf numFmtId="0" fontId="67" fillId="13" borderId="0" applyNumberFormat="0" applyBorder="0" applyAlignment="0" applyProtection="0">
      <alignment vertical="center"/>
    </xf>
    <xf numFmtId="0" fontId="0" fillId="0" borderId="0">
      <alignment vertical="center"/>
    </xf>
    <xf numFmtId="0" fontId="67" fillId="13" borderId="0" applyNumberFormat="0" applyBorder="0" applyAlignment="0" applyProtection="0">
      <alignment vertical="center"/>
    </xf>
    <xf numFmtId="0" fontId="0" fillId="0" borderId="0">
      <alignment vertical="center"/>
    </xf>
    <xf numFmtId="0" fontId="67" fillId="1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1" fillId="66" borderId="0" applyNumberFormat="0" applyBorder="0" applyAlignment="0" applyProtection="0">
      <alignment vertical="center"/>
    </xf>
    <xf numFmtId="0" fontId="7" fillId="0" borderId="0">
      <alignment vertical="center"/>
    </xf>
    <xf numFmtId="0" fontId="7" fillId="0" borderId="0">
      <alignment vertical="center"/>
    </xf>
    <xf numFmtId="0" fontId="91" fillId="22" borderId="28"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2" fillId="0" borderId="0">
      <alignment vertical="center"/>
    </xf>
    <xf numFmtId="0" fontId="7" fillId="0" borderId="0">
      <alignment vertical="center"/>
    </xf>
    <xf numFmtId="0" fontId="7" fillId="0" borderId="0">
      <alignment vertical="center"/>
    </xf>
    <xf numFmtId="0" fontId="7" fillId="0" borderId="0">
      <alignment vertical="center"/>
    </xf>
    <xf numFmtId="0" fontId="66" fillId="11" borderId="23" applyNumberFormat="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6" fillId="0" borderId="17" applyNumberFormat="0" applyFill="0" applyAlignment="0" applyProtection="0">
      <alignment vertical="center"/>
    </xf>
    <xf numFmtId="0" fontId="68" fillId="18" borderId="0" applyNumberFormat="0" applyBorder="0" applyAlignment="0" applyProtection="0">
      <alignment vertical="center"/>
    </xf>
    <xf numFmtId="0" fontId="0" fillId="0" borderId="0">
      <alignment vertical="center"/>
    </xf>
    <xf numFmtId="0" fontId="0" fillId="0" borderId="0">
      <alignment vertical="center"/>
    </xf>
    <xf numFmtId="0" fontId="8" fillId="0" borderId="0" applyAlignment="0"/>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0" fillId="0" borderId="0">
      <alignment vertical="center"/>
    </xf>
    <xf numFmtId="0" fontId="0" fillId="0" borderId="0">
      <alignment vertical="center"/>
    </xf>
    <xf numFmtId="0" fontId="105" fillId="0" borderId="1">
      <alignment horizontal="left" vertical="center"/>
    </xf>
    <xf numFmtId="0" fontId="0" fillId="24" borderId="25" applyNumberFormat="0" applyFont="0" applyAlignment="0" applyProtection="0">
      <alignment vertical="center"/>
    </xf>
    <xf numFmtId="0" fontId="105" fillId="0" borderId="1">
      <alignment horizontal="left" vertical="center"/>
    </xf>
    <xf numFmtId="0" fontId="105" fillId="0" borderId="1">
      <alignment horizontal="left" vertical="center"/>
    </xf>
    <xf numFmtId="0" fontId="0" fillId="24" borderId="25" applyNumberFormat="0" applyFont="0" applyAlignment="0" applyProtection="0">
      <alignment vertical="center"/>
    </xf>
    <xf numFmtId="0" fontId="105" fillId="0" borderId="1">
      <alignment horizontal="left" vertical="center"/>
    </xf>
    <xf numFmtId="0" fontId="105" fillId="0" borderId="1">
      <alignment horizontal="lef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103" fillId="11" borderId="22" applyNumberFormat="0" applyAlignment="0" applyProtection="0">
      <alignment vertical="center"/>
    </xf>
    <xf numFmtId="0" fontId="7" fillId="0" borderId="0">
      <alignment vertical="center"/>
    </xf>
    <xf numFmtId="1" fontId="72" fillId="0" borderId="21" applyFill="0" applyProtection="0">
      <alignment horizontal="center" vertical="center"/>
    </xf>
    <xf numFmtId="0" fontId="7" fillId="0" borderId="0">
      <alignment vertical="center"/>
    </xf>
    <xf numFmtId="0" fontId="103" fillId="11" borderId="22" applyNumberFormat="0" applyAlignment="0" applyProtection="0">
      <alignment vertical="center"/>
    </xf>
    <xf numFmtId="0" fontId="7" fillId="0" borderId="0">
      <alignment vertical="center"/>
    </xf>
    <xf numFmtId="0" fontId="106"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72" fillId="0" borderId="13" applyNumberFormat="0" applyFill="0" applyProtection="0">
      <alignment horizontal="left" vertical="center"/>
    </xf>
    <xf numFmtId="0" fontId="80" fillId="17" borderId="0" applyNumberFormat="0" applyBorder="0" applyAlignment="0" applyProtection="0">
      <alignment vertical="center"/>
    </xf>
    <xf numFmtId="0" fontId="68" fillId="17"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73" fillId="0" borderId="0" applyNumberFormat="0" applyFill="0" applyBorder="0" applyAlignment="0" applyProtection="0">
      <alignment vertical="center"/>
    </xf>
    <xf numFmtId="0" fontId="68" fillId="18" borderId="0" applyNumberFormat="0" applyBorder="0" applyAlignment="0" applyProtection="0">
      <alignment vertical="center"/>
    </xf>
    <xf numFmtId="0" fontId="73" fillId="0" borderId="0" applyNumberFormat="0" applyFill="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80" fillId="17" borderId="0" applyNumberFormat="0" applyBorder="0" applyAlignment="0" applyProtection="0">
      <alignment vertical="center"/>
    </xf>
    <xf numFmtId="0" fontId="80" fillId="17" borderId="0" applyNumberFormat="0" applyBorder="0" applyAlignment="0" applyProtection="0">
      <alignment vertical="center"/>
    </xf>
    <xf numFmtId="0" fontId="80" fillId="17" borderId="0" applyNumberFormat="0" applyBorder="0" applyAlignment="0" applyProtection="0">
      <alignment vertical="center"/>
    </xf>
    <xf numFmtId="0" fontId="80" fillId="17" borderId="0" applyNumberFormat="0" applyBorder="0" applyAlignment="0" applyProtection="0">
      <alignment vertical="center"/>
    </xf>
    <xf numFmtId="0" fontId="80" fillId="17" borderId="0" applyNumberFormat="0" applyBorder="0" applyAlignment="0" applyProtection="0">
      <alignment vertical="center"/>
    </xf>
    <xf numFmtId="0" fontId="80" fillId="17"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107" fillId="0" borderId="0" applyNumberFormat="0" applyFill="0" applyBorder="0" applyAlignment="0" applyProtection="0">
      <alignment vertical="center"/>
    </xf>
    <xf numFmtId="0" fontId="58" fillId="0" borderId="40" applyNumberFormat="0" applyFill="0" applyAlignment="0" applyProtection="0">
      <alignment vertical="center"/>
    </xf>
    <xf numFmtId="0" fontId="91" fillId="22" borderId="28" applyNumberFormat="0" applyAlignment="0" applyProtection="0">
      <alignment vertical="center"/>
    </xf>
    <xf numFmtId="0" fontId="58" fillId="0" borderId="18" applyNumberFormat="0" applyFill="0" applyAlignment="0" applyProtection="0">
      <alignment vertical="center"/>
    </xf>
    <xf numFmtId="0" fontId="91" fillId="22" borderId="28" applyNumberFormat="0" applyAlignment="0" applyProtection="0">
      <alignment vertical="center"/>
    </xf>
    <xf numFmtId="0" fontId="58" fillId="0" borderId="18" applyNumberFormat="0" applyFill="0" applyAlignment="0" applyProtection="0">
      <alignment vertical="center"/>
    </xf>
    <xf numFmtId="0" fontId="91" fillId="22" borderId="28" applyNumberFormat="0" applyAlignment="0" applyProtection="0">
      <alignment vertical="center"/>
    </xf>
    <xf numFmtId="0" fontId="58" fillId="0" borderId="18" applyNumberFormat="0" applyFill="0" applyAlignment="0" applyProtection="0">
      <alignment vertical="center"/>
    </xf>
    <xf numFmtId="0" fontId="91" fillId="22" borderId="28" applyNumberFormat="0" applyAlignment="0" applyProtection="0">
      <alignment vertical="center"/>
    </xf>
    <xf numFmtId="0" fontId="58" fillId="0" borderId="18" applyNumberFormat="0" applyFill="0" applyAlignment="0" applyProtection="0">
      <alignment vertical="center"/>
    </xf>
    <xf numFmtId="0" fontId="91" fillId="22" borderId="28" applyNumberFormat="0" applyAlignment="0" applyProtection="0">
      <alignment vertical="center"/>
    </xf>
    <xf numFmtId="0" fontId="58" fillId="0" borderId="40"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107" fillId="0" borderId="0" applyNumberFormat="0" applyFill="0" applyBorder="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107" fillId="0" borderId="0" applyNumberFormat="0" applyFill="0" applyBorder="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4" fontId="0" fillId="0" borderId="0" applyFont="0" applyFill="0" applyBorder="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58" fillId="0" borderId="18" applyNumberFormat="0" applyFill="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103" fillId="11" borderId="22"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91" fillId="22" borderId="28"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64" fillId="0" borderId="21" applyNumberFormat="0" applyFill="0" applyProtection="0">
      <alignment horizontal="lef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60" fillId="0" borderId="0">
      <alignment vertical="center"/>
    </xf>
    <xf numFmtId="43" fontId="0" fillId="0" borderId="0" applyFont="0" applyFill="0" applyBorder="0" applyAlignment="0" applyProtection="0">
      <alignment vertical="center"/>
    </xf>
    <xf numFmtId="0" fontId="65" fillId="6" borderId="22" applyNumberFormat="0" applyAlignment="0" applyProtection="0">
      <alignment vertical="center"/>
    </xf>
    <xf numFmtId="180"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7" fillId="42" borderId="0" applyNumberFormat="0" applyBorder="0" applyAlignment="0" applyProtection="0">
      <alignment vertical="center"/>
    </xf>
    <xf numFmtId="43" fontId="0" fillId="0" borderId="0" applyFont="0" applyFill="0" applyBorder="0" applyAlignment="0" applyProtection="0">
      <alignment vertical="center"/>
    </xf>
    <xf numFmtId="0" fontId="101" fillId="67" borderId="0" applyNumberFormat="0" applyBorder="0" applyAlignment="0" applyProtection="0">
      <alignment vertical="center"/>
    </xf>
    <xf numFmtId="0" fontId="101" fillId="67" borderId="0" applyNumberFormat="0" applyBorder="0" applyAlignment="0" applyProtection="0">
      <alignment vertical="center"/>
    </xf>
    <xf numFmtId="0" fontId="101" fillId="38" borderId="0" applyNumberFormat="0" applyBorder="0" applyAlignment="0" applyProtection="0">
      <alignment vertical="center"/>
    </xf>
    <xf numFmtId="0" fontId="101" fillId="66" borderId="0" applyNumberFormat="0" applyBorder="0" applyAlignment="0" applyProtection="0">
      <alignment vertical="center"/>
    </xf>
    <xf numFmtId="0" fontId="57" fillId="59" borderId="0" applyNumberFormat="0" applyBorder="0" applyAlignment="0" applyProtection="0">
      <alignment vertical="center"/>
    </xf>
    <xf numFmtId="0" fontId="57" fillId="59" borderId="0" applyNumberFormat="0" applyBorder="0" applyAlignment="0" applyProtection="0">
      <alignment vertical="center"/>
    </xf>
    <xf numFmtId="0" fontId="57" fillId="59" borderId="0" applyNumberFormat="0" applyBorder="0" applyAlignment="0" applyProtection="0">
      <alignment vertical="center"/>
    </xf>
    <xf numFmtId="0" fontId="57" fillId="16"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58" borderId="0" applyNumberFormat="0" applyBorder="0" applyAlignment="0" applyProtection="0">
      <alignment vertical="center"/>
    </xf>
    <xf numFmtId="0" fontId="57" fillId="58" borderId="0" applyNumberFormat="0" applyBorder="0" applyAlignment="0" applyProtection="0">
      <alignment vertical="center"/>
    </xf>
    <xf numFmtId="0" fontId="57" fillId="19" borderId="0" applyNumberFormat="0" applyBorder="0" applyAlignment="0" applyProtection="0">
      <alignment vertical="center"/>
    </xf>
    <xf numFmtId="0" fontId="57" fillId="23" borderId="0" applyNumberFormat="0" applyBorder="0" applyAlignment="0" applyProtection="0">
      <alignment vertical="center"/>
    </xf>
    <xf numFmtId="0" fontId="67" fillId="1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67" fillId="13" borderId="0" applyNumberFormat="0" applyBorder="0" applyAlignment="0" applyProtection="0">
      <alignment vertical="center"/>
    </xf>
    <xf numFmtId="0" fontId="57" fillId="23"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8"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68" borderId="0" applyNumberFormat="0" applyBorder="0" applyAlignment="0" applyProtection="0">
      <alignment vertical="center"/>
    </xf>
    <xf numFmtId="0" fontId="57" fillId="68" borderId="0" applyNumberFormat="0" applyBorder="0" applyAlignment="0" applyProtection="0">
      <alignment vertical="center"/>
    </xf>
    <xf numFmtId="186" fontId="72" fillId="0" borderId="21" applyFill="0" applyProtection="0">
      <alignment horizontal="right" vertical="center"/>
    </xf>
    <xf numFmtId="186" fontId="72" fillId="0" borderId="21" applyFill="0" applyProtection="0">
      <alignment horizontal="right" vertical="center"/>
    </xf>
    <xf numFmtId="186" fontId="72" fillId="0" borderId="21" applyFill="0" applyProtection="0">
      <alignment horizontal="right" vertical="center"/>
    </xf>
    <xf numFmtId="186" fontId="72" fillId="0" borderId="21" applyFill="0" applyProtection="0">
      <alignment horizontal="right" vertical="center"/>
    </xf>
    <xf numFmtId="0" fontId="72" fillId="0" borderId="13" applyNumberFormat="0" applyFill="0" applyProtection="0">
      <alignment horizontal="left" vertical="center"/>
    </xf>
    <xf numFmtId="0" fontId="72" fillId="0" borderId="13" applyNumberFormat="0" applyFill="0" applyProtection="0">
      <alignment horizontal="left" vertical="center"/>
    </xf>
    <xf numFmtId="0" fontId="72" fillId="0" borderId="13" applyNumberFormat="0" applyFill="0" applyProtection="0">
      <alignment horizontal="left" vertical="center"/>
    </xf>
    <xf numFmtId="0" fontId="72" fillId="0" borderId="13" applyNumberFormat="0" applyFill="0" applyProtection="0">
      <alignment horizontal="lef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41" fontId="0" fillId="0" borderId="0" applyFont="0" applyFill="0" applyBorder="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6" fillId="11" borderId="23"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0" fontId="65" fillId="6" borderId="22" applyNumberFormat="0" applyAlignment="0" applyProtection="0">
      <alignment vertical="center"/>
    </xf>
    <xf numFmtId="1" fontId="72" fillId="0" borderId="21" applyFill="0" applyProtection="0">
      <alignment horizontal="center" vertical="center"/>
    </xf>
    <xf numFmtId="1" fontId="72" fillId="0" borderId="21" applyFill="0" applyProtection="0">
      <alignment horizontal="center" vertical="center"/>
    </xf>
    <xf numFmtId="0" fontId="127" fillId="0" borderId="0">
      <alignment vertical="center"/>
    </xf>
    <xf numFmtId="0" fontId="104" fillId="0" borderId="0">
      <alignment vertical="center"/>
    </xf>
    <xf numFmtId="43" fontId="0" fillId="0" borderId="0" applyFont="0" applyFill="0" applyBorder="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0" fillId="24" borderId="25" applyNumberFormat="0" applyFont="0" applyAlignment="0" applyProtection="0">
      <alignment vertical="center"/>
    </xf>
    <xf numFmtId="0" fontId="69" fillId="0" borderId="0">
      <alignment vertical="top"/>
      <protection locked="0"/>
    </xf>
    <xf numFmtId="0" fontId="7" fillId="0" borderId="0"/>
  </cellStyleXfs>
  <cellXfs count="488">
    <xf numFmtId="0" fontId="0" fillId="0" borderId="0" xfId="0" applyAlignment="1"/>
    <xf numFmtId="0" fontId="1" fillId="0" borderId="0" xfId="0" applyFont="1" applyFill="1" applyBorder="1" applyAlignment="1">
      <alignment vertical="center"/>
    </xf>
    <xf numFmtId="0" fontId="2" fillId="0" borderId="0" xfId="554" applyFont="1" applyFill="1" applyBorder="1" applyAlignment="1">
      <alignment horizontal="center" vertical="center"/>
    </xf>
    <xf numFmtId="0" fontId="3" fillId="0" borderId="1" xfId="554"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Alignment="1">
      <alignment horizontal="left" vertical="center" wrapText="1"/>
    </xf>
    <xf numFmtId="0" fontId="1" fillId="0" borderId="1" xfId="0" applyNumberFormat="1" applyFont="1" applyFill="1" applyBorder="1" applyAlignment="1">
      <alignment vertical="center" wrapText="1"/>
    </xf>
    <xf numFmtId="0" fontId="6" fillId="0" borderId="1" xfId="554" applyNumberFormat="1"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554" applyFont="1" applyFill="1" applyBorder="1" applyAlignment="1">
      <alignment horizontal="center" vertical="center" wrapText="1"/>
    </xf>
    <xf numFmtId="0" fontId="8" fillId="0" borderId="0" xfId="288" applyFont="1" applyFill="1" applyBorder="1" applyAlignment="1">
      <alignment vertical="center"/>
    </xf>
    <xf numFmtId="0" fontId="9" fillId="2" borderId="0" xfId="288" applyFont="1" applyFill="1" applyBorder="1" applyAlignment="1">
      <alignment vertical="center"/>
    </xf>
    <xf numFmtId="0" fontId="7" fillId="0" borderId="0" xfId="0" applyFont="1" applyFill="1" applyBorder="1" applyAlignment="1">
      <alignment vertical="center"/>
    </xf>
    <xf numFmtId="0" fontId="10"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11" fillId="2" borderId="1" xfId="484" applyFont="1" applyFill="1" applyBorder="1" applyAlignment="1">
      <alignment horizontal="center" vertical="center" wrapText="1"/>
    </xf>
    <xf numFmtId="0" fontId="12" fillId="0" borderId="1" xfId="484" applyFont="1" applyFill="1" applyBorder="1" applyAlignment="1">
      <alignment horizontal="center" vertical="center" wrapText="1"/>
    </xf>
    <xf numFmtId="0" fontId="13" fillId="0" borderId="2" xfId="1333" applyFont="1" applyFill="1" applyBorder="1" applyAlignment="1" applyProtection="1">
      <alignment horizontal="left" vertical="center" wrapText="1"/>
      <protection locked="0"/>
    </xf>
    <xf numFmtId="0" fontId="14" fillId="0" borderId="3" xfId="1333" applyFont="1" applyFill="1" applyBorder="1" applyAlignment="1" applyProtection="1">
      <alignment horizontal="left" vertical="center" wrapText="1"/>
      <protection locked="0"/>
    </xf>
    <xf numFmtId="0" fontId="13" fillId="0" borderId="3" xfId="1333" applyFont="1" applyFill="1" applyBorder="1" applyAlignment="1" applyProtection="1">
      <alignment horizontal="left" vertical="center" wrapText="1"/>
    </xf>
    <xf numFmtId="0" fontId="15" fillId="0" borderId="4" xfId="1333" applyFont="1" applyFill="1" applyBorder="1" applyAlignment="1" applyProtection="1">
      <alignment vertical="center"/>
    </xf>
    <xf numFmtId="0" fontId="15" fillId="0" borderId="5" xfId="1333" applyFont="1" applyFill="1" applyBorder="1" applyAlignment="1" applyProtection="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0" fontId="22" fillId="0" borderId="1" xfId="0" applyFont="1" applyFill="1" applyBorder="1" applyAlignment="1">
      <alignment vertical="center"/>
    </xf>
    <xf numFmtId="196" fontId="23" fillId="0"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0" xfId="0" applyFont="1" applyFill="1" applyBorder="1" applyAlignment="1">
      <alignment vertical="center" wrapText="1"/>
    </xf>
    <xf numFmtId="0" fontId="21" fillId="0" borderId="0" xfId="0" applyFont="1" applyFill="1" applyBorder="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vertical="center" wrapText="1"/>
    </xf>
    <xf numFmtId="184" fontId="23" fillId="0" borderId="1" xfId="0" applyNumberFormat="1"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1" fillId="0" borderId="0" xfId="0" applyFont="1" applyFill="1" applyBorder="1" applyAlignment="1">
      <alignment horizontal="right" vertical="center" wrapText="1"/>
    </xf>
    <xf numFmtId="3" fontId="23" fillId="0" borderId="1" xfId="0" applyNumberFormat="1" applyFont="1" applyFill="1" applyBorder="1" applyAlignment="1">
      <alignment vertical="center" wrapText="1"/>
    </xf>
    <xf numFmtId="0" fontId="12" fillId="0" borderId="0" xfId="0" applyFont="1" applyFill="1" applyBorder="1" applyAlignment="1">
      <alignment vertical="center"/>
    </xf>
    <xf numFmtId="0" fontId="27" fillId="0" borderId="0" xfId="0" applyFont="1" applyFill="1" applyBorder="1" applyAlignment="1">
      <alignment vertical="center"/>
    </xf>
    <xf numFmtId="0" fontId="28" fillId="0" borderId="1" xfId="0" applyFont="1" applyFill="1" applyBorder="1" applyAlignment="1">
      <alignment horizontal="center" vertical="center" wrapText="1"/>
    </xf>
    <xf numFmtId="0" fontId="29" fillId="0" borderId="1" xfId="0" applyFont="1" applyFill="1" applyBorder="1" applyAlignment="1">
      <alignment vertical="center" wrapText="1"/>
    </xf>
    <xf numFmtId="184" fontId="29" fillId="0" borderId="1" xfId="0" applyNumberFormat="1" applyFont="1" applyFill="1" applyBorder="1" applyAlignment="1">
      <alignment vertical="center" wrapText="1"/>
    </xf>
    <xf numFmtId="0" fontId="29"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28" fillId="0" borderId="1" xfId="0" applyFont="1" applyFill="1" applyBorder="1" applyAlignment="1">
      <alignment vertical="center" wrapText="1"/>
    </xf>
    <xf numFmtId="184" fontId="28" fillId="0" borderId="1" xfId="0" applyNumberFormat="1" applyFont="1" applyFill="1" applyBorder="1" applyAlignment="1">
      <alignment vertical="center" wrapText="1"/>
    </xf>
    <xf numFmtId="0" fontId="29" fillId="0" borderId="1" xfId="0" applyFont="1" applyFill="1" applyBorder="1" applyAlignment="1">
      <alignment horizontal="center" vertical="center" wrapText="1"/>
    </xf>
    <xf numFmtId="0" fontId="7" fillId="0" borderId="0" xfId="895" applyFill="1" applyAlignment="1"/>
    <xf numFmtId="0" fontId="7" fillId="0" borderId="0" xfId="895" applyAlignment="1"/>
    <xf numFmtId="0" fontId="7" fillId="0" borderId="0" xfId="895" applyAlignment="1">
      <alignment horizontal="right" vertical="center"/>
    </xf>
    <xf numFmtId="0" fontId="19" fillId="0" borderId="0" xfId="895" applyNumberFormat="1" applyFont="1" applyFill="1" applyAlignment="1" applyProtection="1">
      <alignment horizontal="center" vertical="center" wrapText="1"/>
    </xf>
    <xf numFmtId="0" fontId="19" fillId="0" borderId="0" xfId="895" applyNumberFormat="1" applyFont="1" applyFill="1" applyAlignment="1" applyProtection="1">
      <alignment horizontal="right" vertical="center" wrapText="1"/>
    </xf>
    <xf numFmtId="0" fontId="12" fillId="0" borderId="0" xfId="569" applyFont="1" applyAlignment="1" applyProtection="1">
      <alignment horizontal="left" vertical="center"/>
    </xf>
    <xf numFmtId="203" fontId="30" fillId="0" borderId="0" xfId="569" applyNumberFormat="1" applyFont="1" applyAlignment="1">
      <alignment horizontal="right" vertical="center"/>
    </xf>
    <xf numFmtId="0" fontId="30" fillId="0" borderId="0" xfId="569" applyFont="1" applyAlignment="1">
      <alignment horizontal="right" vertical="center"/>
    </xf>
    <xf numFmtId="188" fontId="30" fillId="0" borderId="0" xfId="569" applyNumberFormat="1" applyFont="1" applyFill="1" applyBorder="1" applyAlignment="1" applyProtection="1">
      <alignment horizontal="right" vertical="center"/>
    </xf>
    <xf numFmtId="2" fontId="28" fillId="0" borderId="1" xfId="822" applyNumberFormat="1" applyFont="1" applyFill="1" applyBorder="1" applyAlignment="1" applyProtection="1">
      <alignment horizontal="center" vertical="center" wrapText="1"/>
    </xf>
    <xf numFmtId="201" fontId="28" fillId="0" borderId="1" xfId="998" applyNumberFormat="1" applyFont="1" applyBorder="1" applyAlignment="1">
      <alignment horizontal="center" vertical="center" wrapText="1"/>
    </xf>
    <xf numFmtId="49" fontId="28" fillId="0" borderId="1" xfId="824" applyNumberFormat="1" applyFont="1" applyFill="1" applyBorder="1" applyAlignment="1" applyProtection="1">
      <alignment horizontal="left" vertical="center"/>
    </xf>
    <xf numFmtId="181" fontId="28" fillId="0" borderId="1" xfId="0" applyNumberFormat="1" applyFont="1" applyFill="1" applyBorder="1" applyAlignment="1">
      <alignment horizontal="right" vertical="center"/>
    </xf>
    <xf numFmtId="184" fontId="28" fillId="0" borderId="1" xfId="25" applyNumberFormat="1" applyFont="1" applyFill="1" applyBorder="1" applyAlignment="1">
      <alignment horizontal="right" vertical="center" wrapText="1"/>
    </xf>
    <xf numFmtId="177" fontId="28" fillId="0" borderId="1" xfId="34" applyNumberFormat="1" applyFont="1" applyFill="1" applyBorder="1" applyAlignment="1">
      <alignment horizontal="right" vertical="center" wrapText="1"/>
    </xf>
    <xf numFmtId="49" fontId="29" fillId="0" borderId="1" xfId="824" applyNumberFormat="1" applyFont="1" applyFill="1" applyBorder="1" applyAlignment="1" applyProtection="1">
      <alignment horizontal="left" vertical="center"/>
    </xf>
    <xf numFmtId="181" fontId="29" fillId="0" borderId="1" xfId="0" applyNumberFormat="1" applyFont="1" applyFill="1" applyBorder="1" applyAlignment="1">
      <alignment horizontal="right" vertical="center"/>
    </xf>
    <xf numFmtId="184" fontId="29" fillId="0" borderId="1" xfId="25" applyNumberFormat="1" applyFont="1" applyFill="1" applyBorder="1" applyAlignment="1">
      <alignment horizontal="right" vertical="center" wrapText="1"/>
    </xf>
    <xf numFmtId="184" fontId="28" fillId="0" borderId="1" xfId="1028" applyNumberFormat="1" applyFont="1" applyFill="1" applyBorder="1" applyAlignment="1">
      <alignment horizontal="right" vertical="center" wrapText="1"/>
    </xf>
    <xf numFmtId="184" fontId="29" fillId="0" borderId="1" xfId="1028" applyNumberFormat="1" applyFont="1" applyFill="1" applyBorder="1" applyAlignment="1">
      <alignment horizontal="right" vertical="center" wrapText="1"/>
    </xf>
    <xf numFmtId="184" fontId="28" fillId="0" borderId="1" xfId="25" applyNumberFormat="1" applyFont="1" applyFill="1" applyBorder="1" applyAlignment="1">
      <alignment horizontal="center" vertical="center" wrapText="1"/>
    </xf>
    <xf numFmtId="187" fontId="28" fillId="0" borderId="1" xfId="25" applyNumberFormat="1" applyFont="1" applyFill="1" applyBorder="1" applyAlignment="1">
      <alignment horizontal="right" vertical="center" wrapText="1"/>
    </xf>
    <xf numFmtId="184" fontId="29" fillId="0" borderId="1" xfId="25" applyNumberFormat="1" applyFont="1" applyFill="1" applyBorder="1" applyAlignment="1">
      <alignment horizontal="center" vertical="center" wrapText="1"/>
    </xf>
    <xf numFmtId="187" fontId="29" fillId="0" borderId="1" xfId="25" applyNumberFormat="1" applyFont="1" applyFill="1" applyBorder="1" applyAlignment="1">
      <alignment horizontal="right" vertical="center" wrapText="1"/>
    </xf>
    <xf numFmtId="184" fontId="28" fillId="0" borderId="1" xfId="25" applyNumberFormat="1" applyFont="1" applyFill="1" applyBorder="1" applyAlignment="1" applyProtection="1">
      <alignment horizontal="right" vertical="center" wrapText="1"/>
    </xf>
    <xf numFmtId="184" fontId="29" fillId="0" borderId="1" xfId="25" applyNumberFormat="1" applyFont="1" applyFill="1" applyBorder="1" applyAlignment="1" applyProtection="1">
      <alignment horizontal="right" vertical="center" wrapText="1"/>
    </xf>
    <xf numFmtId="0" fontId="28" fillId="0" borderId="1" xfId="25" applyNumberFormat="1" applyFont="1" applyFill="1" applyBorder="1" applyAlignment="1">
      <alignment horizontal="right" vertical="center" wrapText="1"/>
    </xf>
    <xf numFmtId="0" fontId="29" fillId="0" borderId="1" xfId="25" applyNumberFormat="1" applyFont="1" applyFill="1" applyBorder="1" applyAlignment="1">
      <alignment horizontal="right" vertical="center" wrapText="1"/>
    </xf>
    <xf numFmtId="184" fontId="29" fillId="3" borderId="1" xfId="25" applyNumberFormat="1" applyFont="1" applyFill="1" applyBorder="1" applyAlignment="1" applyProtection="1">
      <alignment horizontal="right" vertical="center" wrapText="1"/>
    </xf>
    <xf numFmtId="49" fontId="28" fillId="0" borderId="1" xfId="902" applyNumberFormat="1" applyFont="1" applyFill="1" applyBorder="1" applyAlignment="1" applyProtection="1">
      <alignment horizontal="distributed" vertical="center"/>
    </xf>
    <xf numFmtId="3" fontId="28" fillId="0" borderId="1" xfId="25" applyNumberFormat="1" applyFont="1" applyFill="1" applyBorder="1" applyAlignment="1">
      <alignment horizontal="right" vertical="center" wrapText="1"/>
    </xf>
    <xf numFmtId="3" fontId="29" fillId="0" borderId="1" xfId="25" applyNumberFormat="1" applyFont="1" applyFill="1" applyBorder="1" applyAlignment="1">
      <alignment horizontal="right" vertical="center" wrapText="1"/>
    </xf>
    <xf numFmtId="49" fontId="28" fillId="0" borderId="1" xfId="902" applyNumberFormat="1" applyFont="1" applyFill="1" applyBorder="1" applyAlignment="1" applyProtection="1">
      <alignment horizontal="left" vertical="center"/>
    </xf>
    <xf numFmtId="184" fontId="7" fillId="0" borderId="0" xfId="895" applyNumberFormat="1" applyAlignment="1">
      <alignment horizontal="right" vertical="center"/>
    </xf>
    <xf numFmtId="0" fontId="7" fillId="0" borderId="0" xfId="698" applyFill="1" applyAlignment="1"/>
    <xf numFmtId="0" fontId="7" fillId="0" borderId="0" xfId="698" applyAlignment="1"/>
    <xf numFmtId="0" fontId="19" fillId="0" borderId="0" xfId="698" applyNumberFormat="1" applyFont="1" applyFill="1" applyAlignment="1" applyProtection="1">
      <alignment horizontal="center" vertical="center" wrapText="1"/>
    </xf>
    <xf numFmtId="0" fontId="29" fillId="0" borderId="0" xfId="698" applyFont="1" applyFill="1" applyAlignment="1" applyProtection="1">
      <alignment horizontal="left" vertical="center"/>
    </xf>
    <xf numFmtId="203" fontId="29" fillId="0" borderId="0" xfId="698" applyNumberFormat="1" applyFont="1" applyFill="1" applyAlignment="1" applyProtection="1">
      <alignment horizontal="right"/>
    </xf>
    <xf numFmtId="0" fontId="31" fillId="0" borderId="0" xfId="698" applyFont="1" applyFill="1" applyAlignment="1">
      <alignment vertical="center"/>
    </xf>
    <xf numFmtId="0" fontId="29" fillId="0" borderId="0" xfId="698" applyFont="1" applyFill="1" applyAlignment="1">
      <alignment horizontal="right" vertical="center"/>
    </xf>
    <xf numFmtId="0" fontId="28" fillId="0" borderId="1" xfId="698" applyNumberFormat="1" applyFont="1" applyFill="1" applyBorder="1" applyAlignment="1" applyProtection="1">
      <alignment horizontal="center" vertical="center"/>
    </xf>
    <xf numFmtId="49" fontId="28" fillId="0" borderId="1" xfId="430" applyNumberFormat="1" applyFont="1" applyFill="1" applyBorder="1" applyAlignment="1" applyProtection="1">
      <alignment vertical="center"/>
    </xf>
    <xf numFmtId="184" fontId="11" fillId="0" borderId="6" xfId="105" applyNumberFormat="1" applyFont="1" applyFill="1" applyBorder="1" applyAlignment="1">
      <alignment horizontal="right" vertical="center" wrapText="1"/>
    </xf>
    <xf numFmtId="184" fontId="28" fillId="0" borderId="1" xfId="105" applyNumberFormat="1" applyFont="1" applyBorder="1" applyAlignment="1">
      <alignment horizontal="right" vertical="center" wrapText="1"/>
    </xf>
    <xf numFmtId="49" fontId="29" fillId="0" borderId="1" xfId="430" applyNumberFormat="1" applyFont="1" applyFill="1" applyBorder="1" applyAlignment="1" applyProtection="1">
      <alignment vertical="center"/>
    </xf>
    <xf numFmtId="184" fontId="29" fillId="0" borderId="1" xfId="868" applyNumberFormat="1" applyFont="1" applyFill="1" applyBorder="1" applyAlignment="1">
      <alignment horizontal="right" vertical="center" wrapText="1"/>
    </xf>
    <xf numFmtId="184" fontId="29" fillId="0" borderId="6" xfId="889" applyNumberFormat="1" applyFont="1" applyFill="1" applyBorder="1" applyAlignment="1" applyProtection="1">
      <alignment horizontal="right" vertical="center"/>
    </xf>
    <xf numFmtId="184" fontId="29" fillId="0" borderId="1" xfId="868" applyNumberFormat="1" applyFont="1" applyBorder="1" applyAlignment="1">
      <alignment horizontal="right" vertical="center" wrapText="1"/>
    </xf>
    <xf numFmtId="184" fontId="29" fillId="0" borderId="1" xfId="889" applyNumberFormat="1" applyFont="1" applyFill="1" applyBorder="1" applyAlignment="1" applyProtection="1">
      <alignment horizontal="right" vertical="center"/>
    </xf>
    <xf numFmtId="49" fontId="28" fillId="0" borderId="1" xfId="430" applyNumberFormat="1" applyFont="1" applyFill="1" applyBorder="1" applyAlignment="1" applyProtection="1">
      <alignment vertical="center" wrapText="1"/>
    </xf>
    <xf numFmtId="184" fontId="28" fillId="0" borderId="1" xfId="868" applyNumberFormat="1" applyFont="1" applyFill="1" applyBorder="1" applyAlignment="1">
      <alignment horizontal="right" vertical="center" wrapText="1"/>
    </xf>
    <xf numFmtId="49" fontId="29" fillId="0" borderId="1" xfId="920" applyNumberFormat="1" applyFont="1" applyFill="1" applyBorder="1" applyAlignment="1" applyProtection="1">
      <alignment vertical="center"/>
    </xf>
    <xf numFmtId="177" fontId="29" fillId="0" borderId="1" xfId="34" applyNumberFormat="1" applyFont="1" applyFill="1" applyBorder="1" applyAlignment="1">
      <alignment horizontal="right" vertical="center" wrapText="1"/>
    </xf>
    <xf numFmtId="192" fontId="7" fillId="0" borderId="1" xfId="0" applyNumberFormat="1" applyFont="1" applyFill="1" applyBorder="1" applyAlignment="1">
      <alignment horizontal="right" vertical="center"/>
    </xf>
    <xf numFmtId="177" fontId="29" fillId="0" borderId="1" xfId="34" applyNumberFormat="1" applyFont="1" applyFill="1" applyBorder="1" applyAlignment="1" applyProtection="1">
      <alignment horizontal="right" vertical="center" wrapText="1"/>
    </xf>
    <xf numFmtId="177" fontId="28" fillId="0" borderId="1" xfId="34" applyNumberFormat="1" applyFont="1" applyFill="1" applyBorder="1" applyAlignment="1" applyProtection="1">
      <alignment horizontal="right" vertical="center" wrapText="1"/>
    </xf>
    <xf numFmtId="49" fontId="29" fillId="0" borderId="1" xfId="430" applyNumberFormat="1" applyFont="1" applyFill="1" applyBorder="1" applyAlignment="1" applyProtection="1">
      <alignment vertical="center" wrapText="1"/>
    </xf>
    <xf numFmtId="201" fontId="12" fillId="0" borderId="1" xfId="0" applyNumberFormat="1" applyFont="1" applyFill="1" applyBorder="1" applyAlignment="1">
      <alignment horizontal="right" vertical="center" wrapText="1"/>
    </xf>
    <xf numFmtId="184" fontId="7" fillId="0" borderId="0" xfId="698" applyNumberFormat="1" applyAlignment="1"/>
    <xf numFmtId="0" fontId="7" fillId="0" borderId="0" xfId="766" applyFill="1" applyAlignment="1"/>
    <xf numFmtId="0" fontId="7" fillId="0" borderId="0" xfId="766" applyAlignment="1"/>
    <xf numFmtId="0" fontId="19" fillId="0" borderId="0" xfId="766" applyNumberFormat="1" applyFont="1" applyFill="1" applyAlignment="1" applyProtection="1">
      <alignment horizontal="center" vertical="center" wrapText="1"/>
    </xf>
    <xf numFmtId="0" fontId="12" fillId="0" borderId="0" xfId="711" applyFont="1" applyAlignment="1" applyProtection="1">
      <alignment horizontal="left" vertical="center"/>
    </xf>
    <xf numFmtId="0" fontId="30" fillId="0" borderId="0" xfId="711" applyFont="1" applyAlignment="1"/>
    <xf numFmtId="176" fontId="30" fillId="0" borderId="0" xfId="711" applyNumberFormat="1" applyFont="1" applyAlignment="1"/>
    <xf numFmtId="188" fontId="32" fillId="0" borderId="0" xfId="711" applyNumberFormat="1" applyFont="1" applyFill="1" applyBorder="1" applyAlignment="1" applyProtection="1">
      <alignment horizontal="right" vertical="center"/>
    </xf>
    <xf numFmtId="49" fontId="28" fillId="0" borderId="1" xfId="824" applyNumberFormat="1" applyFont="1" applyFill="1" applyBorder="1" applyAlignment="1" applyProtection="1">
      <alignment horizontal="left" vertical="center" wrapText="1"/>
    </xf>
    <xf numFmtId="184" fontId="32" fillId="0" borderId="1" xfId="25" applyNumberFormat="1" applyFont="1" applyFill="1" applyBorder="1" applyAlignment="1" applyProtection="1">
      <alignment vertical="center" wrapText="1"/>
    </xf>
    <xf numFmtId="181" fontId="28" fillId="0" borderId="1" xfId="649" applyNumberFormat="1" applyFont="1" applyFill="1" applyBorder="1" applyAlignment="1">
      <alignment horizontal="right" vertical="center"/>
    </xf>
    <xf numFmtId="49" fontId="28" fillId="0" borderId="1" xfId="902" applyNumberFormat="1" applyFont="1" applyFill="1" applyBorder="1" applyAlignment="1" applyProtection="1">
      <alignment horizontal="left" vertical="center" wrapText="1"/>
    </xf>
    <xf numFmtId="184" fontId="7" fillId="0" borderId="0" xfId="766" applyNumberFormat="1" applyAlignment="1"/>
    <xf numFmtId="0" fontId="7" fillId="0" borderId="0" xfId="766" applyAlignment="1">
      <alignment vertical="center"/>
    </xf>
    <xf numFmtId="0" fontId="29" fillId="0" borderId="0" xfId="766" applyFont="1" applyFill="1" applyAlignment="1" applyProtection="1">
      <alignment horizontal="left" vertical="center"/>
    </xf>
    <xf numFmtId="4" fontId="29" fillId="0" borderId="0" xfId="766" applyNumberFormat="1" applyFont="1" applyFill="1" applyAlignment="1" applyProtection="1">
      <alignment horizontal="right" vertical="center"/>
    </xf>
    <xf numFmtId="176" fontId="31" fillId="0" borderId="0" xfId="766" applyNumberFormat="1" applyFont="1" applyFill="1" applyAlignment="1">
      <alignment vertical="center"/>
    </xf>
    <xf numFmtId="0" fontId="29" fillId="0" borderId="0" xfId="766" applyFont="1" applyFill="1" applyAlignment="1">
      <alignment horizontal="right" vertical="center"/>
    </xf>
    <xf numFmtId="0" fontId="28" fillId="0" borderId="1" xfId="916" applyNumberFormat="1" applyFont="1" applyFill="1" applyBorder="1" applyAlignment="1" applyProtection="1">
      <alignment horizontal="center" vertical="center"/>
    </xf>
    <xf numFmtId="49" fontId="28" fillId="0" borderId="1" xfId="920" applyNumberFormat="1" applyFont="1" applyFill="1" applyBorder="1" applyAlignment="1" applyProtection="1">
      <alignment vertical="center"/>
    </xf>
    <xf numFmtId="184" fontId="29" fillId="0" borderId="1" xfId="105" applyNumberFormat="1" applyFont="1" applyBorder="1" applyAlignment="1">
      <alignment horizontal="right" vertical="center" wrapText="1"/>
    </xf>
    <xf numFmtId="184" fontId="28" fillId="0" borderId="1" xfId="868" applyNumberFormat="1" applyFont="1" applyBorder="1" applyAlignment="1">
      <alignment horizontal="right" vertical="center" wrapText="1"/>
    </xf>
    <xf numFmtId="177" fontId="29" fillId="0" borderId="1" xfId="628" applyNumberFormat="1" applyFont="1" applyFill="1" applyBorder="1" applyAlignment="1">
      <alignment horizontal="right" vertical="center" wrapText="1"/>
    </xf>
    <xf numFmtId="184" fontId="28" fillId="0" borderId="1" xfId="105" applyNumberFormat="1" applyFont="1" applyFill="1" applyBorder="1" applyAlignment="1">
      <alignment horizontal="right" vertical="center" wrapText="1"/>
    </xf>
    <xf numFmtId="184" fontId="29" fillId="3" borderId="1" xfId="868" applyNumberFormat="1" applyFont="1" applyFill="1" applyBorder="1" applyAlignment="1">
      <alignment horizontal="right" vertical="center" wrapText="1"/>
    </xf>
    <xf numFmtId="49" fontId="29" fillId="0" borderId="1" xfId="920" applyNumberFormat="1" applyFont="1" applyFill="1" applyBorder="1" applyAlignment="1" applyProtection="1">
      <alignment vertical="center" wrapText="1"/>
    </xf>
    <xf numFmtId="201" fontId="28" fillId="0" borderId="1" xfId="998" applyNumberFormat="1" applyFont="1" applyFill="1" applyBorder="1" applyAlignment="1">
      <alignment horizontal="center" vertical="center" wrapText="1"/>
    </xf>
    <xf numFmtId="49" fontId="28" fillId="0" borderId="1" xfId="902" applyNumberFormat="1" applyFont="1" applyFill="1" applyBorder="1" applyAlignment="1" applyProtection="1">
      <alignment vertical="center"/>
    </xf>
    <xf numFmtId="0" fontId="7" fillId="0" borderId="0" xfId="998">
      <alignment vertical="center"/>
    </xf>
    <xf numFmtId="0" fontId="9" fillId="0" borderId="0" xfId="998" applyFont="1" applyAlignment="1">
      <alignment horizontal="center" vertical="center" wrapText="1"/>
    </xf>
    <xf numFmtId="0" fontId="7" fillId="0" borderId="0" xfId="998" applyFill="1">
      <alignment vertical="center"/>
    </xf>
    <xf numFmtId="0" fontId="1" fillId="0" borderId="0" xfId="0" applyFont="1" applyFill="1" applyAlignment="1">
      <alignment vertical="center"/>
    </xf>
    <xf numFmtId="0" fontId="33" fillId="0" borderId="0" xfId="659" applyFont="1" applyAlignment="1">
      <alignment horizontal="center" vertical="center" shrinkToFit="1"/>
    </xf>
    <xf numFmtId="0" fontId="10" fillId="0" borderId="0" xfId="659" applyFont="1" applyAlignment="1">
      <alignment horizontal="center" vertical="center" shrinkToFit="1"/>
    </xf>
    <xf numFmtId="0" fontId="12" fillId="0" borderId="0" xfId="659" applyFont="1" applyBorder="1" applyAlignment="1">
      <alignment horizontal="left" vertical="center" wrapText="1"/>
    </xf>
    <xf numFmtId="0" fontId="12" fillId="0" borderId="0" xfId="0" applyFont="1" applyFill="1" applyAlignment="1">
      <alignment horizontal="right"/>
    </xf>
    <xf numFmtId="0" fontId="28" fillId="0" borderId="1" xfId="1073" applyFont="1" applyBorder="1" applyAlignment="1">
      <alignment horizontal="center" vertical="center"/>
    </xf>
    <xf numFmtId="49" fontId="28" fillId="0" borderId="1" xfId="0" applyNumberFormat="1" applyFont="1" applyFill="1" applyBorder="1" applyAlignment="1" applyProtection="1">
      <alignment vertical="center" wrapText="1"/>
    </xf>
    <xf numFmtId="184" fontId="29" fillId="0" borderId="1" xfId="25" applyNumberFormat="1" applyFont="1" applyBorder="1" applyAlignment="1">
      <alignment horizontal="right" vertical="center" wrapText="1"/>
    </xf>
    <xf numFmtId="0" fontId="29" fillId="0" borderId="1" xfId="649" applyNumberFormat="1" applyFont="1" applyFill="1" applyBorder="1" applyAlignment="1">
      <alignment horizontal="left" vertical="center" wrapText="1"/>
    </xf>
    <xf numFmtId="0" fontId="29" fillId="0" borderId="1" xfId="892"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34" fillId="0" borderId="1" xfId="998" applyFont="1" applyFill="1" applyBorder="1">
      <alignment vertical="center"/>
    </xf>
    <xf numFmtId="0" fontId="12" fillId="0" borderId="1" xfId="0" applyFont="1" applyBorder="1" applyAlignment="1">
      <alignment horizontal="left" vertical="center"/>
    </xf>
    <xf numFmtId="0" fontId="12" fillId="0" borderId="1" xfId="0" applyFont="1" applyFill="1" applyBorder="1" applyAlignment="1">
      <alignment horizontal="center" vertical="center"/>
    </xf>
    <xf numFmtId="0" fontId="10" fillId="0" borderId="0" xfId="628" applyFont="1" applyAlignment="1">
      <alignment horizontal="center" vertical="center" shrinkToFit="1"/>
    </xf>
    <xf numFmtId="0" fontId="12" fillId="0" borderId="0" xfId="628" applyFont="1" applyAlignment="1">
      <alignment horizontal="left" vertical="center" wrapText="1"/>
    </xf>
    <xf numFmtId="0" fontId="12" fillId="0" borderId="0" xfId="628" applyFont="1" applyFill="1" applyAlignment="1">
      <alignment horizontal="left" vertical="center" wrapText="1"/>
    </xf>
    <xf numFmtId="201" fontId="29" fillId="0" borderId="0" xfId="1071" applyNumberFormat="1" applyFont="1" applyBorder="1" applyAlignment="1">
      <alignment horizontal="right" vertical="center"/>
    </xf>
    <xf numFmtId="0" fontId="28" fillId="0" borderId="1" xfId="1071" applyFont="1" applyBorder="1" applyAlignment="1">
      <alignment horizontal="center" vertical="center"/>
    </xf>
    <xf numFmtId="184" fontId="28" fillId="0" borderId="1" xfId="998" applyNumberFormat="1" applyFont="1" applyFill="1" applyBorder="1" applyAlignment="1">
      <alignment horizontal="right" vertical="center" wrapText="1"/>
    </xf>
    <xf numFmtId="184" fontId="29" fillId="0" borderId="1" xfId="998" applyNumberFormat="1" applyFont="1" applyFill="1" applyBorder="1" applyAlignment="1">
      <alignment horizontal="right" vertical="center" wrapText="1"/>
    </xf>
    <xf numFmtId="177" fontId="29" fillId="0" borderId="1" xfId="998" applyNumberFormat="1" applyFont="1" applyBorder="1" applyAlignment="1">
      <alignment horizontal="right" vertical="center" wrapText="1"/>
    </xf>
    <xf numFmtId="177" fontId="28" fillId="0" borderId="1" xfId="998" applyNumberFormat="1" applyFont="1" applyBorder="1" applyAlignment="1">
      <alignment horizontal="right" vertical="center" wrapText="1"/>
    </xf>
    <xf numFmtId="49" fontId="29" fillId="0" borderId="1" xfId="0" applyNumberFormat="1" applyFont="1" applyFill="1" applyBorder="1" applyAlignment="1" applyProtection="1">
      <alignment vertical="center" wrapText="1"/>
    </xf>
    <xf numFmtId="0" fontId="28" fillId="3" borderId="1" xfId="998" applyFont="1" applyFill="1" applyBorder="1" applyAlignment="1">
      <alignment horizontal="distributed" vertical="center" wrapText="1"/>
    </xf>
    <xf numFmtId="0" fontId="28" fillId="0" borderId="1" xfId="649" applyNumberFormat="1" applyFont="1" applyFill="1" applyBorder="1" applyAlignment="1">
      <alignment horizontal="left" vertical="center" wrapText="1"/>
    </xf>
    <xf numFmtId="0" fontId="29" fillId="0" borderId="1" xfId="649" applyNumberFormat="1" applyFont="1" applyFill="1" applyBorder="1" applyAlignment="1">
      <alignment horizontal="left" vertical="center" wrapText="1" indent="1"/>
    </xf>
    <xf numFmtId="184" fontId="12" fillId="0" borderId="1" xfId="0" applyNumberFormat="1" applyFont="1" applyFill="1" applyBorder="1" applyAlignment="1">
      <alignment horizontal="right" vertical="center" wrapText="1"/>
    </xf>
    <xf numFmtId="0" fontId="28" fillId="3" borderId="1" xfId="998" applyFont="1" applyFill="1" applyBorder="1" applyAlignment="1">
      <alignment horizontal="left" vertical="center" wrapText="1"/>
    </xf>
    <xf numFmtId="184" fontId="11" fillId="0" borderId="1" xfId="0" applyNumberFormat="1" applyFont="1" applyFill="1" applyBorder="1" applyAlignment="1">
      <alignment horizontal="right" vertical="center" wrapText="1"/>
    </xf>
    <xf numFmtId="41" fontId="0" fillId="0" borderId="0" xfId="0" applyNumberFormat="1" applyAlignment="1"/>
    <xf numFmtId="184" fontId="0" fillId="0" borderId="0" xfId="0" applyNumberFormat="1" applyAlignment="1"/>
    <xf numFmtId="0" fontId="7" fillId="0" borderId="0" xfId="649" applyAlignment="1"/>
    <xf numFmtId="0" fontId="35" fillId="2" borderId="0" xfId="649" applyFont="1" applyFill="1" applyAlignment="1"/>
    <xf numFmtId="0" fontId="36" fillId="2" borderId="0" xfId="628" applyFont="1" applyFill="1" applyAlignment="1">
      <alignment horizontal="center" vertical="center" shrinkToFit="1"/>
    </xf>
    <xf numFmtId="0" fontId="37" fillId="2" borderId="0" xfId="628" applyFont="1" applyFill="1" applyAlignment="1">
      <alignment horizontal="left" vertical="center" wrapText="1"/>
    </xf>
    <xf numFmtId="0" fontId="29" fillId="0" borderId="0" xfId="649" applyFont="1" applyAlignment="1">
      <alignment horizontal="right" vertical="center"/>
    </xf>
    <xf numFmtId="0" fontId="28" fillId="0" borderId="1" xfId="649" applyFont="1" applyFill="1" applyBorder="1" applyAlignment="1">
      <alignment horizontal="center" vertical="center" wrapText="1"/>
    </xf>
    <xf numFmtId="201" fontId="28" fillId="2" borderId="1" xfId="998" applyNumberFormat="1" applyFont="1" applyFill="1" applyBorder="1" applyAlignment="1">
      <alignment horizontal="center" vertical="center" wrapText="1"/>
    </xf>
    <xf numFmtId="184" fontId="38" fillId="2" borderId="1" xfId="25" applyNumberFormat="1" applyFont="1" applyFill="1" applyBorder="1" applyAlignment="1">
      <alignment horizontal="right" vertical="center" wrapText="1"/>
    </xf>
    <xf numFmtId="49" fontId="29" fillId="2" borderId="1" xfId="0" applyNumberFormat="1" applyFont="1" applyFill="1" applyBorder="1" applyAlignment="1" applyProtection="1">
      <alignment vertical="center" wrapText="1"/>
    </xf>
    <xf numFmtId="0" fontId="32" fillId="2" borderId="1" xfId="0" applyFont="1" applyFill="1" applyBorder="1" applyAlignment="1" applyProtection="1">
      <alignment horizontal="right" vertical="center"/>
      <protection locked="0"/>
    </xf>
    <xf numFmtId="177" fontId="11" fillId="0" borderId="1" xfId="628" applyNumberFormat="1" applyFont="1" applyFill="1" applyBorder="1" applyAlignment="1">
      <alignment horizontal="right" vertical="center" wrapText="1"/>
    </xf>
    <xf numFmtId="177" fontId="12" fillId="0" borderId="1" xfId="0" applyNumberFormat="1" applyFont="1" applyBorder="1" applyAlignment="1">
      <alignment horizontal="right" vertical="center" wrapText="1"/>
    </xf>
    <xf numFmtId="0" fontId="32" fillId="2" borderId="1" xfId="0" applyNumberFormat="1" applyFont="1" applyFill="1" applyBorder="1" applyAlignment="1" applyProtection="1">
      <alignment horizontal="right" vertical="center"/>
    </xf>
    <xf numFmtId="177" fontId="12" fillId="0" borderId="1" xfId="628" applyNumberFormat="1" applyFont="1" applyFill="1" applyBorder="1" applyAlignment="1">
      <alignment horizontal="right" vertical="center" wrapText="1"/>
    </xf>
    <xf numFmtId="3" fontId="32" fillId="2" borderId="1" xfId="0" applyNumberFormat="1" applyFont="1" applyFill="1" applyBorder="1" applyAlignment="1" applyProtection="1">
      <alignment horizontal="right" vertical="center" wrapText="1"/>
      <protection locked="0"/>
    </xf>
    <xf numFmtId="4" fontId="39" fillId="2" borderId="1" xfId="1333" applyNumberFormat="1" applyFont="1" applyFill="1" applyBorder="1" applyAlignment="1" applyProtection="1">
      <alignment horizontal="right" vertical="center"/>
    </xf>
    <xf numFmtId="4" fontId="40" fillId="2" borderId="1" xfId="1333" applyNumberFormat="1" applyFont="1" applyFill="1" applyBorder="1" applyAlignment="1" applyProtection="1">
      <alignment horizontal="right" vertical="center"/>
    </xf>
    <xf numFmtId="184" fontId="28" fillId="0" borderId="1" xfId="628" applyNumberFormat="1" applyFont="1" applyFill="1" applyBorder="1" applyAlignment="1">
      <alignment horizontal="right" vertical="center" wrapText="1"/>
    </xf>
    <xf numFmtId="184" fontId="28" fillId="2" borderId="1" xfId="628" applyNumberFormat="1" applyFont="1" applyFill="1" applyBorder="1" applyAlignment="1">
      <alignment horizontal="right" vertical="center" wrapText="1"/>
    </xf>
    <xf numFmtId="184" fontId="29" fillId="0" borderId="1" xfId="628" applyNumberFormat="1" applyFont="1" applyFill="1" applyBorder="1" applyAlignment="1">
      <alignment horizontal="right" vertical="center" wrapText="1"/>
    </xf>
    <xf numFmtId="184" fontId="29" fillId="2" borderId="1" xfId="628" applyNumberFormat="1" applyFont="1" applyFill="1" applyBorder="1" applyAlignment="1">
      <alignment horizontal="right" vertical="center" wrapText="1"/>
    </xf>
    <xf numFmtId="184" fontId="28" fillId="2" borderId="1" xfId="998" applyNumberFormat="1" applyFont="1" applyFill="1" applyBorder="1" applyAlignment="1">
      <alignment horizontal="right" vertical="center" wrapText="1"/>
    </xf>
    <xf numFmtId="184" fontId="29" fillId="2" borderId="1" xfId="998" applyNumberFormat="1" applyFont="1" applyFill="1" applyBorder="1" applyAlignment="1">
      <alignment horizontal="right" vertical="center" wrapText="1"/>
    </xf>
    <xf numFmtId="184" fontId="29" fillId="2" borderId="1" xfId="965" applyNumberFormat="1" applyFont="1" applyFill="1" applyBorder="1" applyAlignment="1">
      <alignment horizontal="right" vertical="center" wrapText="1"/>
    </xf>
    <xf numFmtId="184" fontId="28" fillId="2" borderId="1" xfId="965" applyNumberFormat="1" applyFont="1" applyFill="1" applyBorder="1" applyAlignment="1">
      <alignment horizontal="right" vertical="center" wrapText="1"/>
    </xf>
    <xf numFmtId="177" fontId="11" fillId="0" borderId="1" xfId="0" applyNumberFormat="1" applyFont="1" applyBorder="1" applyAlignment="1">
      <alignment horizontal="right" vertical="center" wrapText="1"/>
    </xf>
    <xf numFmtId="0" fontId="11" fillId="0" borderId="1" xfId="0" applyFont="1" applyBorder="1" applyAlignment="1">
      <alignment horizontal="distributed" vertical="center" wrapText="1"/>
    </xf>
    <xf numFmtId="184" fontId="28" fillId="2" borderId="1" xfId="25" applyNumberFormat="1" applyFont="1" applyFill="1" applyBorder="1" applyAlignment="1">
      <alignment horizontal="right" vertical="center" wrapText="1"/>
    </xf>
    <xf numFmtId="49" fontId="28"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left" vertical="center" wrapText="1"/>
    </xf>
    <xf numFmtId="184" fontId="28" fillId="0" borderId="1" xfId="0" applyNumberFormat="1" applyFont="1" applyFill="1" applyBorder="1" applyAlignment="1">
      <alignment horizontal="right" vertical="center" wrapText="1"/>
    </xf>
    <xf numFmtId="41" fontId="7" fillId="0" borderId="0" xfId="649" applyNumberFormat="1" applyAlignment="1"/>
    <xf numFmtId="184" fontId="7" fillId="0" borderId="0" xfId="649" applyNumberFormat="1" applyAlignment="1"/>
    <xf numFmtId="0" fontId="29" fillId="0" borderId="0" xfId="649" applyFont="1" applyAlignment="1"/>
    <xf numFmtId="0" fontId="7" fillId="0" borderId="0" xfId="649" applyFill="1" applyAlignment="1"/>
    <xf numFmtId="0" fontId="10" fillId="3" borderId="0" xfId="628" applyFont="1" applyFill="1" applyAlignment="1">
      <alignment horizontal="center" vertical="center" shrinkToFit="1"/>
    </xf>
    <xf numFmtId="0" fontId="12" fillId="3" borderId="0" xfId="628" applyFont="1" applyFill="1" applyAlignment="1">
      <alignment horizontal="left" vertical="center" wrapText="1"/>
    </xf>
    <xf numFmtId="0" fontId="29" fillId="3" borderId="0" xfId="649" applyFont="1" applyFill="1" applyAlignment="1">
      <alignment horizontal="right" vertical="center"/>
    </xf>
    <xf numFmtId="0" fontId="28" fillId="3" borderId="1" xfId="1071" applyFont="1" applyFill="1" applyBorder="1" applyAlignment="1">
      <alignment horizontal="distributed" vertical="center" wrapText="1" indent="3"/>
    </xf>
    <xf numFmtId="41" fontId="11" fillId="0" borderId="1" xfId="0" applyNumberFormat="1" applyFont="1" applyBorder="1" applyAlignment="1">
      <alignment horizontal="right" vertical="center" wrapText="1"/>
    </xf>
    <xf numFmtId="41" fontId="29" fillId="0" borderId="1" xfId="998" applyNumberFormat="1" applyFont="1" applyBorder="1" applyAlignment="1">
      <alignment horizontal="right" vertical="center" wrapText="1"/>
    </xf>
    <xf numFmtId="41" fontId="28" fillId="0" borderId="1" xfId="998" applyNumberFormat="1" applyFont="1" applyBorder="1" applyAlignment="1">
      <alignment horizontal="right" vertical="center" wrapText="1"/>
    </xf>
    <xf numFmtId="0" fontId="28" fillId="0" borderId="1" xfId="1071" applyFont="1" applyFill="1" applyBorder="1" applyAlignment="1">
      <alignment horizontal="left" vertical="center" wrapText="1"/>
    </xf>
    <xf numFmtId="0" fontId="29" fillId="0" borderId="1" xfId="892" applyNumberFormat="1" applyFont="1" applyFill="1" applyBorder="1" applyAlignment="1">
      <alignment horizontal="left" vertical="center" wrapText="1" indent="2"/>
    </xf>
    <xf numFmtId="0" fontId="29" fillId="0" borderId="1" xfId="892" applyNumberFormat="1" applyFont="1" applyFill="1" applyBorder="1" applyAlignment="1">
      <alignment horizontal="left" vertical="center" wrapText="1" indent="1"/>
    </xf>
    <xf numFmtId="41" fontId="29" fillId="0" borderId="1" xfId="998" applyNumberFormat="1" applyFont="1" applyFill="1" applyBorder="1" applyAlignment="1">
      <alignment horizontal="right" vertical="center" wrapText="1"/>
    </xf>
    <xf numFmtId="0" fontId="28" fillId="0" borderId="1" xfId="892" applyNumberFormat="1" applyFont="1" applyFill="1" applyBorder="1" applyAlignment="1">
      <alignment horizontal="left" vertical="center" wrapText="1"/>
    </xf>
    <xf numFmtId="41" fontId="28" fillId="0" borderId="1" xfId="998" applyNumberFormat="1" applyFont="1" applyFill="1" applyBorder="1" applyAlignment="1">
      <alignment horizontal="right" vertical="center" wrapText="1"/>
    </xf>
    <xf numFmtId="41" fontId="28" fillId="3" borderId="1" xfId="998" applyNumberFormat="1" applyFont="1" applyFill="1" applyBorder="1" applyAlignment="1">
      <alignment horizontal="right" vertical="center" wrapText="1"/>
    </xf>
    <xf numFmtId="41" fontId="7" fillId="0" borderId="0" xfId="649" applyNumberFormat="1" applyFill="1" applyAlignment="1"/>
    <xf numFmtId="0" fontId="10" fillId="0" borderId="0" xfId="628" applyFont="1" applyFill="1" applyAlignment="1">
      <alignment horizontal="center" vertical="center" shrinkToFit="1"/>
    </xf>
    <xf numFmtId="188" fontId="29" fillId="0" borderId="0" xfId="895" applyNumberFormat="1" applyFont="1" applyFill="1" applyBorder="1" applyAlignment="1" applyProtection="1">
      <alignment horizontal="left" vertical="center"/>
    </xf>
    <xf numFmtId="0" fontId="29" fillId="0" borderId="0" xfId="649" applyFont="1" applyFill="1" applyBorder="1" applyAlignment="1">
      <alignment vertical="center"/>
    </xf>
    <xf numFmtId="0" fontId="29" fillId="0" borderId="0" xfId="649" applyFont="1" applyFill="1" applyAlignment="1">
      <alignment vertical="center"/>
    </xf>
    <xf numFmtId="188" fontId="30" fillId="0" borderId="0" xfId="895" applyNumberFormat="1" applyFont="1" applyFill="1" applyBorder="1" applyAlignment="1" applyProtection="1">
      <alignment horizontal="right" vertical="center"/>
    </xf>
    <xf numFmtId="41" fontId="28" fillId="0" borderId="1" xfId="965" applyNumberFormat="1" applyFont="1" applyFill="1" applyBorder="1" applyAlignment="1">
      <alignment horizontal="right" vertical="center" wrapText="1"/>
    </xf>
    <xf numFmtId="41" fontId="29" fillId="0" borderId="1" xfId="965" applyNumberFormat="1" applyFont="1" applyFill="1" applyBorder="1" applyAlignment="1">
      <alignment horizontal="right" vertical="center" wrapText="1"/>
    </xf>
    <xf numFmtId="41" fontId="41" fillId="0" borderId="1" xfId="0" applyNumberFormat="1" applyFont="1" applyFill="1" applyBorder="1" applyAlignment="1">
      <alignment horizontal="right" vertical="center" wrapText="1"/>
    </xf>
    <xf numFmtId="41" fontId="32"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12" fillId="0" borderId="1" xfId="0" applyNumberFormat="1" applyFont="1" applyFill="1" applyBorder="1" applyAlignment="1">
      <alignment horizontal="right" vertical="center" wrapText="1"/>
    </xf>
    <xf numFmtId="41" fontId="29" fillId="0" borderId="1" xfId="628" applyNumberFormat="1" applyFont="1" applyFill="1" applyBorder="1" applyAlignment="1">
      <alignment horizontal="right" vertical="center" wrapText="1"/>
    </xf>
    <xf numFmtId="41" fontId="28" fillId="0" borderId="1" xfId="0" applyNumberFormat="1" applyFont="1" applyFill="1" applyBorder="1" applyAlignment="1" applyProtection="1">
      <alignment horizontal="right" vertical="center" wrapText="1"/>
    </xf>
    <xf numFmtId="41" fontId="28" fillId="0" borderId="1" xfId="628" applyNumberFormat="1" applyFont="1" applyFill="1" applyBorder="1" applyAlignment="1">
      <alignment horizontal="right" vertical="center" wrapText="1"/>
    </xf>
    <xf numFmtId="49" fontId="29" fillId="0" borderId="1" xfId="0" applyNumberFormat="1" applyFont="1" applyFill="1" applyBorder="1" applyAlignment="1" applyProtection="1">
      <alignment horizontal="center" vertical="center" wrapText="1"/>
    </xf>
    <xf numFmtId="0" fontId="42" fillId="0" borderId="0" xfId="0" applyFont="1" applyAlignment="1"/>
    <xf numFmtId="0" fontId="0" fillId="0" borderId="0" xfId="0" applyFill="1" applyAlignment="1"/>
    <xf numFmtId="0" fontId="43" fillId="0" borderId="0" xfId="902" applyFont="1" applyFill="1" applyAlignment="1">
      <alignment horizontal="center" vertical="center"/>
    </xf>
    <xf numFmtId="0" fontId="12" fillId="0" borderId="0" xfId="902" applyFont="1" applyFill="1" applyAlignment="1">
      <alignment horizontal="left" vertical="center"/>
    </xf>
    <xf numFmtId="0" fontId="12" fillId="0" borderId="0" xfId="0" applyFont="1" applyFill="1" applyAlignment="1">
      <alignment vertical="center"/>
    </xf>
    <xf numFmtId="0" fontId="12" fillId="0" borderId="0" xfId="902" applyFont="1" applyFill="1" applyAlignment="1">
      <alignment horizontal="right" vertical="center"/>
    </xf>
    <xf numFmtId="0" fontId="12" fillId="0" borderId="1" xfId="0" applyFont="1" applyFill="1" applyBorder="1" applyAlignment="1">
      <alignment horizontal="left" vertical="center" wrapText="1"/>
    </xf>
    <xf numFmtId="177" fontId="29" fillId="0" borderId="1" xfId="34" applyNumberFormat="1"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7" fillId="0" borderId="0" xfId="998" applyProtection="1">
      <alignment vertical="center"/>
    </xf>
    <xf numFmtId="0" fontId="44" fillId="0" borderId="0" xfId="998" applyFont="1" applyProtection="1">
      <alignment vertical="center"/>
    </xf>
    <xf numFmtId="0" fontId="34" fillId="0" borderId="0" xfId="998" applyFont="1" applyAlignment="1" applyProtection="1">
      <alignment horizontal="center" vertical="center"/>
    </xf>
    <xf numFmtId="0" fontId="34" fillId="0" borderId="0" xfId="998" applyFont="1" applyProtection="1">
      <alignment vertical="center"/>
    </xf>
    <xf numFmtId="0" fontId="7" fillId="3" borderId="0" xfId="998" applyFill="1" applyProtection="1">
      <alignment vertical="center"/>
    </xf>
    <xf numFmtId="201" fontId="7" fillId="0" borderId="0" xfId="998" applyNumberFormat="1" applyProtection="1">
      <alignment vertical="center"/>
    </xf>
    <xf numFmtId="0" fontId="7" fillId="0" borderId="0" xfId="998" applyFill="1" applyProtection="1">
      <alignment vertical="center"/>
    </xf>
    <xf numFmtId="0" fontId="2" fillId="0" borderId="0" xfId="998" applyFont="1" applyFill="1" applyAlignment="1" applyProtection="1">
      <alignment horizontal="center" vertical="center"/>
    </xf>
    <xf numFmtId="0" fontId="44" fillId="0" borderId="0" xfId="998" applyFont="1" applyFill="1" applyProtection="1">
      <alignment vertical="center"/>
    </xf>
    <xf numFmtId="0" fontId="29" fillId="0" borderId="0" xfId="998" applyFont="1" applyFill="1" applyProtection="1">
      <alignment vertical="center"/>
    </xf>
    <xf numFmtId="201" fontId="29" fillId="0" borderId="0" xfId="998" applyNumberFormat="1" applyFont="1" applyFill="1" applyBorder="1" applyAlignment="1" applyProtection="1">
      <alignment horizontal="right" vertical="center"/>
    </xf>
    <xf numFmtId="201" fontId="28" fillId="0" borderId="7" xfId="998" applyNumberFormat="1" applyFont="1" applyFill="1" applyBorder="1" applyAlignment="1" applyProtection="1">
      <alignment horizontal="center" vertical="center" wrapText="1"/>
    </xf>
    <xf numFmtId="0" fontId="28" fillId="0" borderId="1" xfId="998" applyFont="1" applyFill="1" applyBorder="1" applyAlignment="1" applyProtection="1">
      <alignment horizontal="distributed" vertical="center" wrapText="1" indent="3"/>
    </xf>
    <xf numFmtId="201" fontId="28" fillId="0" borderId="1" xfId="998" applyNumberFormat="1" applyFont="1" applyFill="1" applyBorder="1" applyAlignment="1" applyProtection="1">
      <alignment horizontal="center" vertical="center" wrapText="1"/>
    </xf>
    <xf numFmtId="0" fontId="11" fillId="2" borderId="8" xfId="0" applyFont="1" applyFill="1" applyBorder="1" applyAlignment="1" applyProtection="1">
      <alignment horizontal="left" vertical="center"/>
    </xf>
    <xf numFmtId="49" fontId="11" fillId="2" borderId="1" xfId="0" applyNumberFormat="1" applyFont="1" applyFill="1" applyBorder="1" applyAlignment="1" applyProtection="1">
      <alignment horizontal="left" vertical="center" wrapText="1"/>
    </xf>
    <xf numFmtId="3" fontId="11" fillId="2" borderId="1" xfId="0" applyNumberFormat="1" applyFont="1" applyFill="1" applyBorder="1" applyAlignment="1" applyProtection="1">
      <alignment horizontal="right" vertical="center"/>
    </xf>
    <xf numFmtId="10" fontId="28" fillId="0" borderId="1" xfId="34" applyNumberFormat="1" applyFont="1" applyFill="1" applyBorder="1" applyAlignment="1" applyProtection="1">
      <alignment horizontal="right" vertical="center" wrapText="1" shrinkToFit="1"/>
    </xf>
    <xf numFmtId="49" fontId="12" fillId="2" borderId="1" xfId="0" applyNumberFormat="1" applyFont="1" applyFill="1" applyBorder="1" applyAlignment="1" applyProtection="1">
      <alignment horizontal="left" vertical="center" wrapText="1"/>
    </xf>
    <xf numFmtId="0" fontId="12" fillId="2" borderId="8" xfId="0" applyFont="1" applyFill="1" applyBorder="1" applyAlignment="1" applyProtection="1">
      <alignment horizontal="left" vertical="center"/>
    </xf>
    <xf numFmtId="3" fontId="12" fillId="2" borderId="1" xfId="0" applyNumberFormat="1" applyFont="1" applyFill="1" applyBorder="1" applyAlignment="1" applyProtection="1">
      <alignment horizontal="right" vertical="center"/>
      <protection locked="0"/>
    </xf>
    <xf numFmtId="177" fontId="29" fillId="0" borderId="1" xfId="34" applyNumberFormat="1" applyFont="1" applyFill="1" applyBorder="1" applyAlignment="1" applyProtection="1">
      <alignment horizontal="right" vertical="center" wrapText="1" shrinkToFit="1"/>
      <protection locked="0"/>
    </xf>
    <xf numFmtId="3" fontId="12" fillId="2" borderId="1" xfId="0" applyNumberFormat="1" applyFont="1" applyFill="1" applyBorder="1" applyAlignment="1" applyProtection="1">
      <alignment horizontal="right" vertical="center"/>
    </xf>
    <xf numFmtId="3" fontId="11" fillId="2" borderId="1" xfId="0" applyNumberFormat="1" applyFont="1" applyFill="1" applyBorder="1" applyAlignment="1" applyProtection="1">
      <alignment horizontal="right" vertical="center"/>
      <protection locked="0"/>
    </xf>
    <xf numFmtId="177" fontId="28" fillId="0" borderId="1" xfId="34" applyNumberFormat="1" applyFont="1" applyFill="1" applyBorder="1" applyAlignment="1" applyProtection="1">
      <alignment horizontal="right" vertical="center" wrapText="1" shrinkToFit="1"/>
      <protection locked="0"/>
    </xf>
    <xf numFmtId="49" fontId="11" fillId="2" borderId="8" xfId="0" applyNumberFormat="1" applyFont="1" applyFill="1" applyBorder="1" applyAlignment="1" applyProtection="1">
      <alignment horizontal="left" vertical="center" wrapText="1"/>
    </xf>
    <xf numFmtId="49" fontId="12" fillId="2" borderId="8" xfId="0" applyNumberFormat="1" applyFont="1" applyFill="1" applyBorder="1" applyAlignment="1" applyProtection="1">
      <alignment horizontal="left" vertical="center" wrapText="1"/>
    </xf>
    <xf numFmtId="3" fontId="28" fillId="0" borderId="9" xfId="0" applyNumberFormat="1" applyFont="1" applyFill="1" applyBorder="1" applyAlignment="1" applyProtection="1">
      <alignment horizontal="right" vertical="center"/>
    </xf>
    <xf numFmtId="49" fontId="45" fillId="2" borderId="8" xfId="0" applyNumberFormat="1" applyFont="1" applyFill="1" applyBorder="1" applyAlignment="1" applyProtection="1">
      <alignment horizontal="distributed" vertical="center"/>
    </xf>
    <xf numFmtId="49" fontId="45" fillId="2" borderId="1" xfId="0" applyNumberFormat="1" applyFont="1" applyFill="1" applyBorder="1" applyAlignment="1" applyProtection="1">
      <alignment horizontal="distributed" vertical="center" wrapText="1"/>
    </xf>
    <xf numFmtId="49" fontId="28" fillId="0" borderId="7" xfId="998" applyNumberFormat="1" applyFont="1" applyFill="1" applyBorder="1" applyAlignment="1" applyProtection="1">
      <alignment horizontal="left" vertical="center"/>
    </xf>
    <xf numFmtId="0" fontId="28" fillId="0" borderId="1" xfId="998" applyFont="1" applyFill="1" applyBorder="1" applyAlignment="1" applyProtection="1">
      <alignment horizontal="left" vertical="center" wrapText="1"/>
    </xf>
    <xf numFmtId="0" fontId="29" fillId="0" borderId="1" xfId="998" applyFont="1" applyFill="1" applyBorder="1" applyAlignment="1" applyProtection="1">
      <alignment horizontal="left" vertical="center" wrapText="1"/>
    </xf>
    <xf numFmtId="49" fontId="29" fillId="0" borderId="7" xfId="998" applyNumberFormat="1" applyFont="1" applyFill="1" applyBorder="1" applyAlignment="1" applyProtection="1">
      <alignment horizontal="left" vertical="center"/>
    </xf>
    <xf numFmtId="49" fontId="29" fillId="0" borderId="7" xfId="998" applyNumberFormat="1" applyFont="1" applyBorder="1" applyAlignment="1" applyProtection="1">
      <alignment horizontal="left" vertical="center"/>
    </xf>
    <xf numFmtId="0" fontId="29" fillId="3" borderId="1" xfId="998" applyFont="1" applyFill="1" applyBorder="1" applyAlignment="1" applyProtection="1">
      <alignment horizontal="left" vertical="center" wrapText="1"/>
    </xf>
    <xf numFmtId="0" fontId="29" fillId="0" borderId="1" xfId="554" applyFont="1" applyFill="1" applyBorder="1" applyAlignment="1" applyProtection="1">
      <alignment horizontal="left" vertical="center" wrapText="1"/>
    </xf>
    <xf numFmtId="0" fontId="28" fillId="0" borderId="1" xfId="554" applyFont="1" applyFill="1" applyBorder="1" applyAlignment="1" applyProtection="1">
      <alignment horizontal="left" vertical="center" wrapText="1"/>
    </xf>
    <xf numFmtId="49" fontId="28" fillId="0" borderId="7" xfId="998" applyNumberFormat="1" applyFont="1" applyFill="1" applyBorder="1" applyAlignment="1" applyProtection="1">
      <alignment horizontal="distributed" vertical="center" indent="1"/>
    </xf>
    <xf numFmtId="0" fontId="28" fillId="0" borderId="1" xfId="998" applyFont="1" applyFill="1" applyBorder="1" applyAlignment="1" applyProtection="1">
      <alignment horizontal="distributed" vertical="center" wrapText="1" indent="1"/>
    </xf>
    <xf numFmtId="184" fontId="7" fillId="3" borderId="0" xfId="998" applyNumberFormat="1" applyFill="1" applyProtection="1">
      <alignment vertical="center"/>
    </xf>
    <xf numFmtId="0" fontId="44" fillId="0" borderId="0" xfId="998" applyFont="1">
      <alignment vertical="center"/>
    </xf>
    <xf numFmtId="0" fontId="34" fillId="0" borderId="0" xfId="998" applyFont="1" applyAlignment="1">
      <alignment horizontal="center" vertical="center"/>
    </xf>
    <xf numFmtId="201" fontId="7" fillId="0" borderId="0" xfId="998" applyNumberFormat="1">
      <alignment vertical="center"/>
    </xf>
    <xf numFmtId="0" fontId="2" fillId="0" borderId="0" xfId="998" applyFont="1" applyFill="1" applyAlignment="1">
      <alignment horizontal="center" vertical="center"/>
    </xf>
    <xf numFmtId="0" fontId="44" fillId="0" borderId="0" xfId="998" applyFont="1" applyFill="1">
      <alignment vertical="center"/>
    </xf>
    <xf numFmtId="0" fontId="29" fillId="0" borderId="0" xfId="998" applyFont="1" applyFill="1">
      <alignment vertical="center"/>
    </xf>
    <xf numFmtId="0" fontId="46" fillId="0" borderId="0" xfId="998" applyFont="1" applyFill="1">
      <alignment vertical="center"/>
    </xf>
    <xf numFmtId="201" fontId="29" fillId="0" borderId="0" xfId="998" applyNumberFormat="1" applyFont="1" applyFill="1" applyAlignment="1">
      <alignment horizontal="right" vertical="center"/>
    </xf>
    <xf numFmtId="201" fontId="28" fillId="0" borderId="7" xfId="998" applyNumberFormat="1" applyFont="1" applyFill="1" applyBorder="1" applyAlignment="1">
      <alignment horizontal="center" vertical="center" wrapText="1"/>
    </xf>
    <xf numFmtId="0" fontId="28" fillId="0" borderId="1" xfId="998" applyFont="1" applyFill="1" applyBorder="1" applyAlignment="1">
      <alignment horizontal="distributed" vertical="center" wrapText="1" indent="3"/>
    </xf>
    <xf numFmtId="3" fontId="12" fillId="0" borderId="1" xfId="0" applyNumberFormat="1" applyFont="1" applyFill="1" applyBorder="1" applyAlignment="1" applyProtection="1">
      <alignment horizontal="right" vertical="center"/>
      <protection locked="0"/>
    </xf>
    <xf numFmtId="3" fontId="29" fillId="3" borderId="1" xfId="0" applyNumberFormat="1" applyFont="1" applyFill="1" applyBorder="1" applyAlignment="1" applyProtection="1">
      <alignment horizontal="right" vertical="center"/>
    </xf>
    <xf numFmtId="0" fontId="29" fillId="2" borderId="8" xfId="0" applyFont="1" applyFill="1" applyBorder="1" applyAlignment="1" applyProtection="1">
      <alignment vertical="center"/>
    </xf>
    <xf numFmtId="49" fontId="28" fillId="2" borderId="1" xfId="0" applyNumberFormat="1" applyFont="1" applyFill="1" applyBorder="1" applyAlignment="1" applyProtection="1">
      <alignment vertical="center" wrapText="1"/>
    </xf>
    <xf numFmtId="3" fontId="28" fillId="3" borderId="1" xfId="0" applyNumberFormat="1" applyFont="1" applyFill="1" applyBorder="1" applyAlignment="1" applyProtection="1">
      <alignment horizontal="right" vertical="center"/>
    </xf>
    <xf numFmtId="0" fontId="28" fillId="0" borderId="7" xfId="998" applyFont="1" applyFill="1" applyBorder="1" applyAlignment="1">
      <alignment horizontal="left" vertical="center"/>
    </xf>
    <xf numFmtId="0" fontId="28" fillId="0" borderId="1" xfId="554" applyFont="1" applyFill="1" applyBorder="1" applyAlignment="1">
      <alignment horizontal="left" vertical="center"/>
    </xf>
    <xf numFmtId="0" fontId="29" fillId="0" borderId="7" xfId="998" applyFont="1" applyFill="1" applyBorder="1" applyAlignment="1">
      <alignment horizontal="left" vertical="center"/>
    </xf>
    <xf numFmtId="0" fontId="29" fillId="0" borderId="1" xfId="998" applyFont="1" applyFill="1" applyBorder="1" applyAlignment="1">
      <alignment horizontal="left" vertical="center"/>
    </xf>
    <xf numFmtId="3" fontId="11" fillId="0" borderId="1" xfId="0" applyNumberFormat="1" applyFont="1" applyFill="1" applyBorder="1" applyAlignment="1" applyProtection="1">
      <alignment horizontal="right" vertical="center"/>
      <protection locked="0"/>
    </xf>
    <xf numFmtId="184" fontId="29" fillId="0" borderId="1" xfId="25" applyNumberFormat="1" applyFont="1" applyFill="1" applyBorder="1" applyAlignment="1" applyProtection="1">
      <alignment horizontal="right" vertical="center" wrapText="1"/>
      <protection locked="0"/>
    </xf>
    <xf numFmtId="0" fontId="29" fillId="0" borderId="7" xfId="998" applyFont="1" applyBorder="1" applyAlignment="1">
      <alignment horizontal="left" vertical="center"/>
    </xf>
    <xf numFmtId="0" fontId="29" fillId="3" borderId="1" xfId="998" applyFont="1" applyFill="1" applyBorder="1" applyAlignment="1">
      <alignment horizontal="left" vertical="center"/>
    </xf>
    <xf numFmtId="187" fontId="29" fillId="3" borderId="1" xfId="25" applyNumberFormat="1" applyFont="1" applyFill="1" applyBorder="1" applyAlignment="1">
      <alignment horizontal="right" vertical="center" wrapText="1"/>
    </xf>
    <xf numFmtId="201" fontId="29" fillId="3" borderId="1" xfId="998" applyNumberFormat="1" applyFont="1" applyFill="1" applyBorder="1" applyAlignment="1">
      <alignment horizontal="right" vertical="center" wrapText="1"/>
    </xf>
    <xf numFmtId="0" fontId="29" fillId="0" borderId="7" xfId="998" applyFont="1" applyFill="1" applyBorder="1">
      <alignment vertical="center"/>
    </xf>
    <xf numFmtId="0" fontId="28" fillId="0" borderId="1" xfId="998" applyFont="1" applyFill="1" applyBorder="1" applyAlignment="1">
      <alignment horizontal="distributed" vertical="center" indent="1"/>
    </xf>
    <xf numFmtId="0" fontId="34" fillId="0" borderId="0" xfId="998" applyFont="1" applyFill="1" applyAlignment="1" applyProtection="1">
      <alignment horizontal="center" vertical="center"/>
    </xf>
    <xf numFmtId="201" fontId="7" fillId="0" borderId="0" xfId="998" applyNumberFormat="1" applyFill="1" applyProtection="1">
      <alignment vertical="center"/>
    </xf>
    <xf numFmtId="10" fontId="28" fillId="0" borderId="1" xfId="34" applyNumberFormat="1" applyFont="1" applyFill="1" applyBorder="1" applyAlignment="1" applyProtection="1">
      <alignment horizontal="right" vertical="center" wrapText="1" shrinkToFit="1"/>
      <protection locked="0"/>
    </xf>
    <xf numFmtId="49" fontId="11" fillId="0" borderId="7" xfId="1060" applyNumberFormat="1" applyFont="1" applyFill="1" applyBorder="1" applyAlignment="1" applyProtection="1">
      <alignment horizontal="left" vertical="center"/>
    </xf>
    <xf numFmtId="3" fontId="28" fillId="0" borderId="1" xfId="0" applyNumberFormat="1" applyFont="1" applyFill="1" applyBorder="1" applyAlignment="1" applyProtection="1">
      <alignment horizontal="right" vertical="center"/>
    </xf>
    <xf numFmtId="0" fontId="28" fillId="3" borderId="1" xfId="998" applyFont="1" applyFill="1" applyBorder="1" applyAlignment="1" applyProtection="1">
      <alignment horizontal="left" vertical="center" wrapText="1"/>
    </xf>
    <xf numFmtId="177" fontId="28" fillId="0" borderId="1" xfId="34" applyNumberFormat="1" applyFont="1" applyFill="1" applyBorder="1" applyAlignment="1" applyProtection="1">
      <alignment horizontal="right" vertical="center" wrapText="1"/>
      <protection locked="0"/>
    </xf>
    <xf numFmtId="49" fontId="12" fillId="0" borderId="7" xfId="1060" applyNumberFormat="1" applyFont="1" applyBorder="1" applyAlignment="1" applyProtection="1">
      <alignment horizontal="left" vertical="center"/>
    </xf>
    <xf numFmtId="3" fontId="29" fillId="3" borderId="1" xfId="0" applyNumberFormat="1" applyFont="1" applyFill="1" applyBorder="1" applyAlignment="1" applyProtection="1">
      <alignment horizontal="right" vertical="center"/>
      <protection locked="0"/>
    </xf>
    <xf numFmtId="177" fontId="29" fillId="3" borderId="1" xfId="34" applyNumberFormat="1" applyFont="1" applyFill="1" applyBorder="1" applyAlignment="1" applyProtection="1">
      <alignment horizontal="right" vertical="center" wrapText="1"/>
      <protection locked="0"/>
    </xf>
    <xf numFmtId="49" fontId="12" fillId="0" borderId="7" xfId="1060"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right" vertical="center"/>
    </xf>
    <xf numFmtId="3" fontId="29" fillId="0" borderId="1" xfId="0" applyNumberFormat="1" applyFont="1" applyFill="1" applyBorder="1" applyAlignment="1" applyProtection="1">
      <alignment horizontal="right" vertical="center"/>
      <protection locked="0"/>
    </xf>
    <xf numFmtId="3" fontId="28" fillId="0" borderId="1" xfId="0" applyNumberFormat="1" applyFont="1" applyFill="1" applyBorder="1" applyAlignment="1" applyProtection="1">
      <alignment horizontal="right" vertical="center"/>
      <protection locked="0"/>
    </xf>
    <xf numFmtId="0" fontId="7" fillId="0" borderId="7" xfId="998" applyFill="1" applyBorder="1" applyAlignment="1" applyProtection="1">
      <alignment horizontal="left" vertical="center"/>
    </xf>
    <xf numFmtId="3" fontId="7" fillId="0" borderId="0" xfId="998" applyNumberFormat="1" applyFill="1" applyProtection="1">
      <alignment vertical="center"/>
    </xf>
    <xf numFmtId="3" fontId="12" fillId="0" borderId="9" xfId="0" applyNumberFormat="1" applyFont="1" applyFill="1" applyBorder="1" applyAlignment="1" applyProtection="1">
      <alignment horizontal="right" vertical="center"/>
      <protection locked="0"/>
    </xf>
    <xf numFmtId="0" fontId="28" fillId="0" borderId="7" xfId="998" applyFont="1" applyFill="1" applyBorder="1" applyAlignment="1" applyProtection="1">
      <alignment horizontal="left" vertical="center"/>
    </xf>
    <xf numFmtId="0" fontId="28" fillId="0" borderId="1" xfId="554" applyFont="1" applyFill="1" applyBorder="1" applyAlignment="1" applyProtection="1">
      <alignment horizontal="left" vertical="center"/>
    </xf>
    <xf numFmtId="0" fontId="28" fillId="3" borderId="1" xfId="554" applyFont="1" applyFill="1" applyBorder="1" applyAlignment="1" applyProtection="1">
      <alignment horizontal="left" vertical="center"/>
    </xf>
    <xf numFmtId="0" fontId="29" fillId="0" borderId="7" xfId="998" applyFont="1" applyFill="1" applyBorder="1" applyAlignment="1" applyProtection="1">
      <alignment horizontal="left" vertical="center"/>
    </xf>
    <xf numFmtId="0" fontId="29" fillId="0" borderId="1" xfId="998" applyFont="1" applyFill="1" applyBorder="1" applyAlignment="1" applyProtection="1">
      <alignment horizontal="left" vertical="center"/>
    </xf>
    <xf numFmtId="0" fontId="29" fillId="3" borderId="1" xfId="998" applyFont="1" applyFill="1" applyBorder="1" applyAlignment="1" applyProtection="1">
      <alignment horizontal="left" vertical="center"/>
    </xf>
    <xf numFmtId="3" fontId="11" fillId="0" borderId="9" xfId="0" applyNumberFormat="1" applyFont="1" applyFill="1" applyBorder="1" applyAlignment="1" applyProtection="1">
      <alignment horizontal="right" vertical="center"/>
      <protection locked="0"/>
    </xf>
    <xf numFmtId="3" fontId="7" fillId="0" borderId="0" xfId="998" applyNumberFormat="1">
      <alignment vertical="center"/>
    </xf>
    <xf numFmtId="0" fontId="1" fillId="0" borderId="0" xfId="0" applyFont="1" applyFill="1" applyBorder="1" applyAlignment="1"/>
    <xf numFmtId="0" fontId="47"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10" xfId="0" applyFont="1" applyFill="1" applyBorder="1" applyAlignment="1">
      <alignment horizontal="center" vertical="center"/>
    </xf>
    <xf numFmtId="0" fontId="12" fillId="0" borderId="0" xfId="0" applyFont="1" applyAlignment="1">
      <alignment horizontal="right"/>
    </xf>
    <xf numFmtId="0" fontId="28" fillId="0" borderId="11" xfId="1073" applyFont="1" applyBorder="1" applyAlignment="1">
      <alignment horizontal="center" vertical="center"/>
    </xf>
    <xf numFmtId="0" fontId="28" fillId="0" borderId="7" xfId="1073" applyFont="1" applyBorder="1" applyAlignment="1">
      <alignment horizontal="center" vertical="center"/>
    </xf>
    <xf numFmtId="0" fontId="28" fillId="0" borderId="12" xfId="1073" applyFont="1" applyBorder="1" applyAlignment="1">
      <alignment horizontal="center" vertical="center"/>
    </xf>
    <xf numFmtId="0" fontId="28" fillId="0" borderId="13" xfId="1073" applyFont="1" applyBorder="1" applyAlignment="1">
      <alignment horizontal="center" vertical="center"/>
    </xf>
    <xf numFmtId="49" fontId="28" fillId="0" borderId="1" xfId="920" applyNumberFormat="1" applyFont="1" applyFill="1" applyBorder="1" applyAlignment="1" applyProtection="1">
      <alignment horizontal="center" vertical="center"/>
    </xf>
    <xf numFmtId="0" fontId="49" fillId="0" borderId="1" xfId="0" applyFont="1" applyFill="1" applyBorder="1" applyAlignment="1">
      <alignment horizontal="center"/>
    </xf>
    <xf numFmtId="0" fontId="49" fillId="0" borderId="1" xfId="0" applyFont="1" applyFill="1" applyBorder="1" applyAlignment="1"/>
    <xf numFmtId="10" fontId="49" fillId="0" borderId="1" xfId="0" applyNumberFormat="1" applyFont="1" applyFill="1" applyBorder="1" applyAlignment="1"/>
    <xf numFmtId="0" fontId="6" fillId="0" borderId="0" xfId="0" applyFont="1" applyFill="1" applyBorder="1" applyAlignment="1">
      <alignment horizontal="left" vertical="top" wrapText="1"/>
    </xf>
    <xf numFmtId="0" fontId="50" fillId="0" borderId="0" xfId="1009" applyFont="1" applyAlignment="1"/>
    <xf numFmtId="0" fontId="12" fillId="0" borderId="0" xfId="0" applyFont="1" applyAlignment="1">
      <alignment horizontal="right" vertical="center"/>
    </xf>
    <xf numFmtId="0" fontId="28" fillId="0" borderId="1" xfId="1073" applyFont="1" applyBorder="1" applyAlignment="1">
      <alignment horizontal="center" vertical="center" wrapText="1"/>
    </xf>
    <xf numFmtId="0" fontId="28" fillId="0" borderId="1" xfId="0" applyFont="1" applyBorder="1" applyAlignment="1">
      <alignment horizontal="left" vertical="center"/>
    </xf>
    <xf numFmtId="184" fontId="28" fillId="0" borderId="1" xfId="25" applyNumberFormat="1" applyFont="1" applyBorder="1" applyAlignment="1">
      <alignment horizontal="right" vertical="center" wrapText="1"/>
    </xf>
    <xf numFmtId="0" fontId="7" fillId="0" borderId="0" xfId="998" applyFont="1" applyFill="1">
      <alignment vertical="center"/>
    </xf>
    <xf numFmtId="0" fontId="7" fillId="0" borderId="0" xfId="998" applyFont="1">
      <alignment vertical="center"/>
    </xf>
    <xf numFmtId="201" fontId="7" fillId="0" borderId="0" xfId="998" applyNumberFormat="1" applyFont="1">
      <alignment vertical="center"/>
    </xf>
    <xf numFmtId="184" fontId="7" fillId="0" borderId="0" xfId="998" applyNumberFormat="1">
      <alignment vertical="center"/>
    </xf>
    <xf numFmtId="0" fontId="43" fillId="0" borderId="0" xfId="902" applyFont="1" applyAlignment="1">
      <alignment horizontal="center" vertical="center"/>
    </xf>
    <xf numFmtId="0" fontId="0" fillId="0" borderId="0" xfId="902" applyFont="1" applyAlignment="1">
      <alignment horizontal="right"/>
    </xf>
    <xf numFmtId="201" fontId="28" fillId="0" borderId="14" xfId="998" applyNumberFormat="1" applyFont="1" applyBorder="1" applyAlignment="1">
      <alignment horizontal="center" vertical="center" wrapText="1"/>
    </xf>
    <xf numFmtId="200" fontId="51" fillId="0" borderId="1" xfId="0" applyNumberFormat="1" applyFont="1" applyFill="1" applyBorder="1" applyAlignment="1">
      <alignment vertical="center" wrapText="1"/>
    </xf>
    <xf numFmtId="184" fontId="11" fillId="0" borderId="12" xfId="0" applyNumberFormat="1" applyFont="1" applyFill="1" applyBorder="1" applyAlignment="1">
      <alignment vertical="center" wrapText="1"/>
    </xf>
    <xf numFmtId="184" fontId="11" fillId="0" borderId="1" xfId="0" applyNumberFormat="1" applyFont="1" applyFill="1" applyBorder="1" applyAlignment="1">
      <alignment vertical="center" wrapText="1"/>
    </xf>
    <xf numFmtId="3" fontId="27" fillId="2" borderId="9" xfId="0" applyNumberFormat="1" applyFont="1" applyFill="1" applyBorder="1" applyAlignment="1" applyProtection="1">
      <alignment horizontal="center" vertical="center"/>
      <protection locked="0"/>
    </xf>
    <xf numFmtId="184" fontId="12" fillId="0" borderId="12" xfId="0" applyNumberFormat="1" applyFont="1" applyFill="1" applyBorder="1" applyAlignment="1">
      <alignment vertical="center" wrapText="1"/>
    </xf>
    <xf numFmtId="184" fontId="12" fillId="0" borderId="1" xfId="0" applyNumberFormat="1" applyFont="1" applyFill="1" applyBorder="1" applyAlignment="1">
      <alignment vertical="center" wrapText="1"/>
    </xf>
    <xf numFmtId="200" fontId="51" fillId="0" borderId="1" xfId="0" applyNumberFormat="1" applyFont="1" applyFill="1" applyBorder="1" applyAlignment="1">
      <alignment horizontal="center" vertical="center" wrapText="1"/>
    </xf>
    <xf numFmtId="0" fontId="10" fillId="2" borderId="0" xfId="902" applyFont="1" applyFill="1" applyBorder="1" applyAlignment="1">
      <alignment horizontal="center" vertical="center"/>
    </xf>
    <xf numFmtId="0" fontId="12" fillId="0" borderId="0" xfId="902" applyFont="1" applyBorder="1" applyAlignment="1">
      <alignment horizontal="left" vertical="center"/>
    </xf>
    <xf numFmtId="0" fontId="12" fillId="0" borderId="0" xfId="902" applyFont="1" applyBorder="1" applyAlignment="1">
      <alignment horizontal="right" vertical="center"/>
    </xf>
    <xf numFmtId="0" fontId="28" fillId="0" borderId="1" xfId="0" applyFont="1" applyBorder="1" applyAlignment="1">
      <alignment horizontal="center" vertical="center" wrapText="1"/>
    </xf>
    <xf numFmtId="202" fontId="11" fillId="0" borderId="1" xfId="651" applyNumberFormat="1" applyFont="1" applyFill="1" applyBorder="1" applyAlignment="1">
      <alignment horizontal="left" vertical="center"/>
    </xf>
    <xf numFmtId="184" fontId="12" fillId="0" borderId="1" xfId="651" applyNumberFormat="1" applyFont="1" applyFill="1" applyBorder="1" applyAlignment="1">
      <alignment horizontal="center" vertical="center" wrapText="1"/>
    </xf>
    <xf numFmtId="202" fontId="12" fillId="0" borderId="1" xfId="651" applyNumberFormat="1" applyFont="1" applyFill="1" applyBorder="1" applyAlignment="1">
      <alignment horizontal="left" vertical="center"/>
    </xf>
    <xf numFmtId="0" fontId="11" fillId="0" borderId="1" xfId="651" applyFont="1" applyFill="1" applyBorder="1" applyAlignment="1">
      <alignment horizontal="center" vertical="center"/>
    </xf>
    <xf numFmtId="0" fontId="27" fillId="0" borderId="0" xfId="998" applyFont="1">
      <alignment vertical="center"/>
    </xf>
    <xf numFmtId="0" fontId="2" fillId="3" borderId="0" xfId="998" applyFont="1" applyFill="1" applyAlignment="1">
      <alignment horizontal="center" vertical="center"/>
    </xf>
    <xf numFmtId="0" fontId="44" fillId="3" borderId="0" xfId="998" applyFont="1" applyFill="1">
      <alignment vertical="center"/>
    </xf>
    <xf numFmtId="0" fontId="12" fillId="0" borderId="0" xfId="998" applyFont="1">
      <alignment vertical="center"/>
    </xf>
    <xf numFmtId="0" fontId="46" fillId="3" borderId="0" xfId="998" applyFont="1" applyFill="1">
      <alignment vertical="center"/>
    </xf>
    <xf numFmtId="201" fontId="29" fillId="3" borderId="0" xfId="998" applyNumberFormat="1" applyFont="1" applyFill="1" applyBorder="1" applyAlignment="1">
      <alignment horizontal="right" vertical="center"/>
    </xf>
    <xf numFmtId="201" fontId="28" fillId="3" borderId="1" xfId="998" applyNumberFormat="1" applyFont="1" applyFill="1" applyBorder="1" applyAlignment="1">
      <alignment horizontal="center" vertical="center" wrapText="1"/>
    </xf>
    <xf numFmtId="0" fontId="28" fillId="3" borderId="1" xfId="998" applyFont="1" applyFill="1" applyBorder="1" applyAlignment="1">
      <alignment horizontal="distributed" vertical="center" wrapText="1" indent="3"/>
    </xf>
    <xf numFmtId="0" fontId="11" fillId="2" borderId="1"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3" fontId="27" fillId="2" borderId="9" xfId="0" applyNumberFormat="1" applyFont="1" applyFill="1" applyBorder="1" applyAlignment="1" applyProtection="1">
      <alignment horizontal="right" vertical="center"/>
      <protection locked="0"/>
    </xf>
    <xf numFmtId="0" fontId="29"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28" fillId="0" borderId="1" xfId="0" applyFont="1" applyFill="1" applyBorder="1" applyAlignment="1">
      <alignment horizontal="left" vertical="center"/>
    </xf>
    <xf numFmtId="49" fontId="28" fillId="3" borderId="1" xfId="0" applyNumberFormat="1" applyFont="1" applyFill="1" applyBorder="1" applyAlignment="1">
      <alignment vertical="center" wrapText="1"/>
    </xf>
    <xf numFmtId="184" fontId="28" fillId="3" borderId="1" xfId="25" applyNumberFormat="1" applyFont="1" applyFill="1" applyBorder="1" applyAlignment="1" applyProtection="1">
      <alignment horizontal="right" vertical="center" wrapText="1"/>
      <protection locked="0"/>
    </xf>
    <xf numFmtId="49" fontId="12" fillId="2" borderId="1" xfId="0" applyNumberFormat="1" applyFont="1" applyFill="1" applyBorder="1" applyAlignment="1" applyProtection="1">
      <alignment vertical="center" wrapText="1"/>
    </xf>
    <xf numFmtId="49" fontId="11" fillId="2" borderId="1" xfId="0" applyNumberFormat="1" applyFont="1" applyFill="1" applyBorder="1" applyAlignment="1" applyProtection="1">
      <alignment vertical="center" wrapText="1"/>
    </xf>
    <xf numFmtId="49" fontId="28" fillId="0" borderId="1" xfId="0" applyNumberFormat="1" applyFont="1" applyBorder="1" applyAlignment="1">
      <alignment vertical="center" wrapText="1"/>
    </xf>
    <xf numFmtId="49" fontId="12" fillId="2" borderId="1" xfId="0" applyNumberFormat="1" applyFont="1" applyFill="1" applyBorder="1" applyAlignment="1" applyProtection="1">
      <alignment horizontal="left" vertical="center"/>
    </xf>
    <xf numFmtId="49" fontId="12" fillId="2" borderId="1" xfId="0" applyNumberFormat="1" applyFont="1" applyFill="1" applyBorder="1" applyAlignment="1" applyProtection="1">
      <alignment horizontal="left" vertical="center" wrapText="1"/>
      <protection locked="0"/>
    </xf>
    <xf numFmtId="184" fontId="28" fillId="0" borderId="1" xfId="25" applyNumberFormat="1" applyFont="1" applyFill="1" applyBorder="1" applyAlignment="1" applyProtection="1">
      <alignment horizontal="right" vertical="center" wrapText="1"/>
      <protection locked="0"/>
    </xf>
    <xf numFmtId="49" fontId="12" fillId="2" borderId="1" xfId="0" applyNumberFormat="1" applyFont="1" applyFill="1" applyBorder="1" applyAlignment="1" applyProtection="1">
      <alignment horizontal="left" vertical="center"/>
      <protection locked="0"/>
    </xf>
    <xf numFmtId="184" fontId="28" fillId="3" borderId="1" xfId="25" applyNumberFormat="1" applyFont="1" applyFill="1" applyBorder="1" applyAlignment="1" applyProtection="1">
      <alignment horizontal="right" vertical="center" wrapText="1" shrinkToFit="1"/>
      <protection locked="0"/>
    </xf>
    <xf numFmtId="49" fontId="11" fillId="2" borderId="1" xfId="0" applyNumberFormat="1" applyFont="1" applyFill="1" applyBorder="1" applyAlignment="1" applyProtection="1">
      <alignment horizontal="left" vertical="center" wrapText="1"/>
      <protection locked="0"/>
    </xf>
    <xf numFmtId="49" fontId="29" fillId="2" borderId="1" xfId="0" applyNumberFormat="1" applyFont="1" applyFill="1" applyBorder="1" applyAlignment="1" applyProtection="1">
      <alignment horizontal="left" vertical="center" wrapText="1"/>
      <protection locked="0"/>
    </xf>
    <xf numFmtId="184" fontId="28" fillId="0" borderId="1" xfId="25" applyNumberFormat="1" applyFont="1" applyFill="1" applyBorder="1" applyAlignment="1" applyProtection="1">
      <alignment vertical="center" wrapText="1"/>
      <protection locked="0"/>
    </xf>
    <xf numFmtId="0" fontId="29" fillId="0" borderId="1" xfId="0" applyFont="1" applyFill="1" applyBorder="1" applyAlignment="1">
      <alignment horizontal="left" vertical="center"/>
    </xf>
    <xf numFmtId="0" fontId="28" fillId="3" borderId="1" xfId="998" applyFont="1" applyFill="1" applyBorder="1" applyAlignment="1">
      <alignment horizontal="center" vertical="center" wrapText="1"/>
    </xf>
    <xf numFmtId="3" fontId="27" fillId="2" borderId="9" xfId="0" applyNumberFormat="1" applyFont="1" applyFill="1" applyBorder="1" applyAlignment="1" applyProtection="1">
      <alignment horizontal="right" vertical="center"/>
    </xf>
    <xf numFmtId="0" fontId="28" fillId="0" borderId="0" xfId="998" applyFont="1" applyFill="1" applyAlignment="1">
      <alignment horizontal="center" vertical="center" wrapText="1"/>
    </xf>
    <xf numFmtId="0" fontId="7" fillId="3" borderId="0" xfId="554" applyFill="1">
      <alignment vertical="center"/>
    </xf>
    <xf numFmtId="0" fontId="7" fillId="0" borderId="0" xfId="554" applyFill="1">
      <alignment vertical="center"/>
    </xf>
    <xf numFmtId="0" fontId="29" fillId="0" borderId="0" xfId="998" applyFont="1" applyFill="1" applyAlignment="1">
      <alignment horizontal="left" vertical="center"/>
    </xf>
    <xf numFmtId="201" fontId="29" fillId="0" borderId="0" xfId="998" applyNumberFormat="1" applyFont="1" applyFill="1" applyBorder="1" applyAlignment="1">
      <alignment horizontal="right" vertical="center"/>
    </xf>
    <xf numFmtId="201" fontId="28" fillId="0" borderId="7" xfId="998" applyNumberFormat="1" applyFont="1" applyFill="1" applyBorder="1" applyAlignment="1">
      <alignment vertical="center" wrapText="1"/>
    </xf>
    <xf numFmtId="0" fontId="28" fillId="0" borderId="7" xfId="998" applyNumberFormat="1" applyFont="1" applyFill="1" applyBorder="1" applyAlignment="1">
      <alignment horizontal="left" vertical="center"/>
    </xf>
    <xf numFmtId="0" fontId="28" fillId="0" borderId="1" xfId="998" applyNumberFormat="1" applyFont="1" applyFill="1" applyBorder="1" applyAlignment="1">
      <alignment vertical="center" wrapText="1"/>
    </xf>
    <xf numFmtId="0" fontId="29" fillId="0" borderId="1" xfId="998" applyFont="1" applyFill="1" applyBorder="1" applyAlignment="1">
      <alignment horizontal="left" vertical="center" wrapText="1"/>
    </xf>
    <xf numFmtId="0" fontId="29" fillId="3" borderId="7" xfId="998" applyFont="1" applyFill="1" applyBorder="1" applyAlignment="1">
      <alignment horizontal="left" vertical="center"/>
    </xf>
    <xf numFmtId="0" fontId="29" fillId="3" borderId="1" xfId="998" applyFont="1" applyFill="1" applyBorder="1" applyAlignment="1">
      <alignment horizontal="left" vertical="center" wrapText="1"/>
    </xf>
    <xf numFmtId="184" fontId="29" fillId="3" borderId="1" xfId="25" applyNumberFormat="1" applyFont="1" applyFill="1" applyBorder="1" applyAlignment="1">
      <alignment horizontal="right" vertical="center" wrapText="1"/>
    </xf>
    <xf numFmtId="184" fontId="29" fillId="3" borderId="1" xfId="25" applyNumberFormat="1" applyFont="1" applyFill="1" applyBorder="1" applyAlignment="1" applyProtection="1">
      <alignment horizontal="right" vertical="center" wrapText="1"/>
      <protection locked="0"/>
    </xf>
    <xf numFmtId="0" fontId="29" fillId="0" borderId="7" xfId="998" applyFont="1" applyFill="1" applyBorder="1" applyAlignment="1">
      <alignment horizontal="left" vertical="top" wrapText="1"/>
    </xf>
    <xf numFmtId="0" fontId="29" fillId="0" borderId="1" xfId="998" applyNumberFormat="1" applyFont="1" applyFill="1" applyBorder="1" applyAlignment="1">
      <alignment vertical="center" wrapText="1"/>
    </xf>
    <xf numFmtId="0" fontId="28" fillId="0" borderId="7" xfId="998" applyFont="1" applyFill="1" applyBorder="1" applyAlignment="1">
      <alignment horizontal="distributed" vertical="center"/>
    </xf>
    <xf numFmtId="49" fontId="28" fillId="0" borderId="1" xfId="0" applyNumberFormat="1" applyFont="1" applyFill="1" applyBorder="1" applyAlignment="1" applyProtection="1">
      <alignment horizontal="distributed" vertical="center" wrapText="1"/>
    </xf>
    <xf numFmtId="0" fontId="28" fillId="0" borderId="1" xfId="998" applyFont="1" applyFill="1" applyBorder="1" applyAlignment="1">
      <alignment horizontal="left" vertical="center" wrapText="1"/>
    </xf>
    <xf numFmtId="0" fontId="28" fillId="0" borderId="7" xfId="998" applyNumberFormat="1" applyFont="1" applyFill="1" applyBorder="1" applyAlignment="1" applyProtection="1">
      <alignment horizontal="left" vertical="center"/>
    </xf>
    <xf numFmtId="0" fontId="28" fillId="0" borderId="1" xfId="998" applyNumberFormat="1" applyFont="1" applyFill="1" applyBorder="1" applyAlignment="1" applyProtection="1">
      <alignment vertical="center" wrapText="1"/>
    </xf>
    <xf numFmtId="0" fontId="29" fillId="3" borderId="7" xfId="554" applyFont="1" applyFill="1" applyBorder="1" applyAlignment="1" applyProtection="1">
      <alignment horizontal="left" vertical="center"/>
    </xf>
    <xf numFmtId="0" fontId="29" fillId="3" borderId="1" xfId="554" applyFont="1" applyFill="1" applyBorder="1" applyAlignment="1" applyProtection="1">
      <alignment horizontal="left" vertical="center" wrapText="1"/>
    </xf>
    <xf numFmtId="3" fontId="29" fillId="2" borderId="1" xfId="0" applyNumberFormat="1" applyFont="1" applyFill="1" applyBorder="1" applyAlignment="1" applyProtection="1">
      <alignment horizontal="right" vertical="center"/>
    </xf>
    <xf numFmtId="0" fontId="52" fillId="0" borderId="7" xfId="998" applyFont="1" applyFill="1" applyBorder="1" applyAlignment="1">
      <alignment horizontal="distributed" vertical="center"/>
    </xf>
    <xf numFmtId="0" fontId="28" fillId="0" borderId="1" xfId="998" applyFont="1" applyFill="1" applyBorder="1" applyAlignment="1">
      <alignment horizontal="distributed" vertical="center" wrapText="1" indent="2"/>
    </xf>
    <xf numFmtId="184" fontId="7" fillId="0" borderId="0" xfId="998" applyNumberFormat="1" applyFill="1">
      <alignment vertical="center"/>
    </xf>
    <xf numFmtId="0" fontId="0" fillId="0" borderId="0" xfId="998" applyFont="1" applyFill="1">
      <alignment vertical="center"/>
    </xf>
    <xf numFmtId="201" fontId="28" fillId="0" borderId="15" xfId="998" applyNumberFormat="1" applyFont="1" applyFill="1" applyBorder="1" applyAlignment="1">
      <alignment horizontal="center" vertical="center" wrapText="1"/>
    </xf>
    <xf numFmtId="0" fontId="28" fillId="0" borderId="1" xfId="998" applyFont="1" applyFill="1" applyBorder="1" applyAlignment="1">
      <alignment horizontal="center" vertical="center" wrapText="1"/>
    </xf>
    <xf numFmtId="184" fontId="29" fillId="0" borderId="1" xfId="315" applyNumberFormat="1" applyFont="1" applyFill="1" applyBorder="1" applyAlignment="1" applyProtection="1">
      <alignment vertical="center" wrapText="1"/>
    </xf>
    <xf numFmtId="184" fontId="44" fillId="3" borderId="13" xfId="1334" applyNumberFormat="1" applyFont="1" applyFill="1" applyBorder="1" applyAlignment="1" applyProtection="1">
      <alignment horizontal="right" vertical="center" shrinkToFit="1"/>
    </xf>
    <xf numFmtId="177" fontId="29" fillId="0" borderId="1" xfId="34" applyNumberFormat="1" applyFont="1" applyFill="1" applyBorder="1" applyAlignment="1" applyProtection="1">
      <alignment vertical="center" wrapText="1"/>
      <protection locked="0"/>
    </xf>
    <xf numFmtId="49" fontId="29" fillId="0" borderId="1" xfId="315" applyNumberFormat="1" applyFont="1" applyFill="1" applyBorder="1" applyAlignment="1" applyProtection="1">
      <alignment horizontal="left" vertical="center" wrapText="1"/>
    </xf>
    <xf numFmtId="184" fontId="44" fillId="3" borderId="1" xfId="1334" applyNumberFormat="1" applyFont="1" applyFill="1" applyBorder="1" applyAlignment="1" applyProtection="1">
      <alignment horizontal="right" vertical="center" shrinkToFit="1"/>
    </xf>
    <xf numFmtId="0" fontId="28" fillId="0" borderId="1" xfId="998" applyFont="1" applyFill="1" applyBorder="1" applyAlignment="1">
      <alignment vertical="center" wrapText="1"/>
    </xf>
    <xf numFmtId="0" fontId="29" fillId="0" borderId="7" xfId="998" applyNumberFormat="1" applyFont="1" applyFill="1" applyBorder="1" applyAlignment="1">
      <alignment horizontal="left" vertical="center"/>
    </xf>
    <xf numFmtId="0" fontId="29" fillId="0" borderId="1" xfId="998" applyNumberFormat="1" applyFont="1" applyFill="1" applyBorder="1" applyAlignment="1">
      <alignment horizontal="left" vertical="center" wrapText="1"/>
    </xf>
    <xf numFmtId="3" fontId="27" fillId="0" borderId="9" xfId="0" applyNumberFormat="1" applyFont="1" applyFill="1" applyBorder="1" applyAlignment="1" applyProtection="1">
      <alignment horizontal="right" vertical="center"/>
      <protection locked="0"/>
    </xf>
    <xf numFmtId="0" fontId="29" fillId="0" borderId="7" xfId="554" applyFont="1" applyFill="1" applyBorder="1" applyAlignment="1">
      <alignment horizontal="left" vertical="center"/>
    </xf>
    <xf numFmtId="0" fontId="28" fillId="0" borderId="1" xfId="998" applyNumberFormat="1" applyFont="1" applyFill="1" applyBorder="1" applyAlignment="1">
      <alignment horizontal="left" vertical="center" wrapText="1"/>
    </xf>
    <xf numFmtId="0" fontId="53" fillId="0" borderId="0" xfId="998" applyFont="1" applyFill="1">
      <alignment vertical="center"/>
    </xf>
    <xf numFmtId="3" fontId="7" fillId="0" borderId="0" xfId="998" applyNumberFormat="1" applyFill="1">
      <alignment vertical="center"/>
    </xf>
    <xf numFmtId="0" fontId="28" fillId="3" borderId="0" xfId="998" applyFont="1" applyFill="1" applyAlignment="1" applyProtection="1">
      <alignment horizontal="center" vertical="center" wrapText="1"/>
    </xf>
    <xf numFmtId="0" fontId="29" fillId="3" borderId="0" xfId="998" applyFont="1" applyFill="1" applyProtection="1">
      <alignment vertical="center"/>
    </xf>
    <xf numFmtId="0" fontId="7" fillId="3" borderId="0" xfId="554" applyFill="1" applyProtection="1">
      <alignment vertical="center"/>
    </xf>
    <xf numFmtId="201" fontId="7" fillId="3" borderId="0" xfId="998" applyNumberFormat="1" applyFill="1" applyProtection="1">
      <alignment vertical="center"/>
    </xf>
    <xf numFmtId="0" fontId="0" fillId="0" borderId="0" xfId="0" applyAlignment="1" applyProtection="1"/>
    <xf numFmtId="0" fontId="29" fillId="0" borderId="0" xfId="998" applyFont="1" applyFill="1" applyAlignment="1" applyProtection="1">
      <alignment horizontal="left" vertical="center"/>
    </xf>
    <xf numFmtId="0" fontId="46" fillId="0" borderId="0" xfId="998" applyFont="1" applyFill="1" applyProtection="1">
      <alignment vertical="center"/>
    </xf>
    <xf numFmtId="0" fontId="28" fillId="0" borderId="1" xfId="998" applyFont="1" applyFill="1" applyBorder="1" applyAlignment="1" applyProtection="1">
      <alignment horizontal="center" vertical="center" wrapText="1"/>
    </xf>
    <xf numFmtId="3" fontId="27" fillId="3" borderId="9" xfId="0" applyNumberFormat="1" applyFont="1" applyFill="1" applyBorder="1" applyAlignment="1" applyProtection="1">
      <alignment horizontal="right" vertical="center"/>
    </xf>
    <xf numFmtId="0" fontId="29" fillId="0" borderId="7" xfId="998" applyFont="1" applyFill="1" applyBorder="1" applyAlignment="1" applyProtection="1">
      <alignment horizontal="left" vertical="top" wrapText="1"/>
    </xf>
    <xf numFmtId="0" fontId="29" fillId="0" borderId="1" xfId="998" applyNumberFormat="1" applyFont="1" applyFill="1" applyBorder="1" applyAlignment="1" applyProtection="1">
      <alignment vertical="center" wrapText="1"/>
    </xf>
    <xf numFmtId="0" fontId="28" fillId="0" borderId="7" xfId="998" applyFont="1" applyFill="1" applyBorder="1" applyAlignment="1" applyProtection="1">
      <alignment horizontal="distributed" vertical="center"/>
    </xf>
    <xf numFmtId="0" fontId="29" fillId="0" borderId="7" xfId="554" applyFont="1" applyFill="1" applyBorder="1" applyAlignment="1" applyProtection="1">
      <alignment horizontal="left" vertical="center"/>
    </xf>
    <xf numFmtId="0" fontId="52" fillId="0" borderId="7" xfId="998" applyFont="1" applyFill="1" applyBorder="1" applyAlignment="1" applyProtection="1">
      <alignment horizontal="distributed" vertical="center"/>
    </xf>
    <xf numFmtId="0" fontId="28" fillId="0" borderId="1" xfId="998" applyNumberFormat="1" applyFont="1" applyFill="1" applyBorder="1" applyAlignment="1" applyProtection="1">
      <alignment horizontal="distributed" vertical="center"/>
    </xf>
    <xf numFmtId="3" fontId="7" fillId="3" borderId="0" xfId="998" applyNumberFormat="1" applyFill="1" applyProtection="1">
      <alignment vertical="center"/>
    </xf>
    <xf numFmtId="0" fontId="29" fillId="0" borderId="7" xfId="998" applyFont="1" applyFill="1" applyBorder="1" applyAlignment="1" applyProtection="1" quotePrefix="1">
      <alignment horizontal="left" vertical="center"/>
    </xf>
    <xf numFmtId="0" fontId="29" fillId="3" borderId="7" xfId="998" applyFont="1" applyFill="1" applyBorder="1" applyAlignment="1" quotePrefix="1">
      <alignment horizontal="left" vertical="center"/>
    </xf>
  </cellXfs>
  <cellStyles count="1335">
    <cellStyle name="常规" xfId="0" builtinId="0"/>
    <cellStyle name="货币[0]" xfId="1" builtinId="7"/>
    <cellStyle name="20% - 强调文字颜色 3" xfId="2" builtinId="38"/>
    <cellStyle name="常规 435" xfId="3"/>
    <cellStyle name="常规 440" xfId="4"/>
    <cellStyle name="链接单元格 5" xfId="5"/>
    <cellStyle name="强调文字颜色 2 3 2" xfId="6"/>
    <cellStyle name="输入" xfId="7" builtinId="20"/>
    <cellStyle name="Accent5 9" xfId="8"/>
    <cellStyle name="汇总 6" xfId="9"/>
    <cellStyle name="货币" xfId="10" builtinId="4"/>
    <cellStyle name="常规 2 2 4" xfId="11"/>
    <cellStyle name="_ET_STYLE_NoName_00__Book1_1 2 2 2" xfId="12"/>
    <cellStyle name="部门 4" xfId="13"/>
    <cellStyle name="百分比 2 8 2" xfId="14"/>
    <cellStyle name="Accent1 5" xfId="15"/>
    <cellStyle name="args.style" xfId="16"/>
    <cellStyle name="好 3 2 2" xfId="17"/>
    <cellStyle name="Accent2 - 40%" xfId="18"/>
    <cellStyle name="常规 3 4 3" xfId="19"/>
    <cellStyle name="千位分隔[0]" xfId="20" builtinId="6"/>
    <cellStyle name="常规 26 2" xfId="21"/>
    <cellStyle name="40% - 强调文字颜色 3" xfId="22" builtinId="39"/>
    <cellStyle name="差" xfId="23" builtinId="27"/>
    <cellStyle name="常规 7 3" xfId="24"/>
    <cellStyle name="千位分隔" xfId="25" builtinId="3"/>
    <cellStyle name="Accent6 4" xfId="26"/>
    <cellStyle name="60% - 强调文字颜色 3" xfId="27" builtinId="40"/>
    <cellStyle name="Input [yellow] 4" xfId="28"/>
    <cellStyle name="好_0605石屏县 2 2" xfId="29"/>
    <cellStyle name="Accent2 - 60%" xfId="30"/>
    <cellStyle name="60% - 强调文字颜色 6 3 2" xfId="31"/>
    <cellStyle name="日期" xfId="32"/>
    <cellStyle name="超链接" xfId="33" builtinId="8"/>
    <cellStyle name="百分比" xfId="34" builtinId="5"/>
    <cellStyle name="Accent4 5" xfId="35"/>
    <cellStyle name="差_Book1 2" xfId="36"/>
    <cellStyle name="60% - 强调文字颜色 4 2 2 2" xfId="37"/>
    <cellStyle name="好_2007年地州资金往来对账表 3" xfId="38"/>
    <cellStyle name="已访问的超链接" xfId="39" builtinId="9"/>
    <cellStyle name="常规 6" xfId="40"/>
    <cellStyle name="注释" xfId="41" builtinId="10"/>
    <cellStyle name="60% - 强调文字颜色 2 3" xfId="42"/>
    <cellStyle name="_ET_STYLE_NoName_00__Sheet3" xfId="43"/>
    <cellStyle name="Accent6 3" xfId="44"/>
    <cellStyle name="Accent5 - 60% 2 2" xfId="45"/>
    <cellStyle name="60% - 强调文字颜色 2" xfId="46" builtinId="36"/>
    <cellStyle name="百分比 7" xfId="47"/>
    <cellStyle name="Accent3 4 2" xfId="48"/>
    <cellStyle name="解释性文本 2 2" xfId="49"/>
    <cellStyle name="标题 4" xfId="50" builtinId="19"/>
    <cellStyle name="警告文本" xfId="51" builtinId="11"/>
    <cellStyle name="常规 4 2 2 3" xfId="52"/>
    <cellStyle name="常规 6 5" xfId="53"/>
    <cellStyle name="60% - 强调文字颜色 2 2 2" xfId="54"/>
    <cellStyle name="常规 5 2" xfId="55"/>
    <cellStyle name="标题" xfId="56" builtinId="15"/>
    <cellStyle name="解释性文本" xfId="57" builtinId="53"/>
    <cellStyle name="标题 1 5 2" xfId="58"/>
    <cellStyle name="Accent1 - 60% 2 2" xfId="59"/>
    <cellStyle name="百分比 4" xfId="60"/>
    <cellStyle name="标题 1" xfId="61" builtinId="16"/>
    <cellStyle name="百分比 5" xfId="62"/>
    <cellStyle name="60% - 强调文字颜色 2 2 2 2" xfId="63"/>
    <cellStyle name="0,0_x000d__x000a_NA_x000d__x000a_" xfId="64"/>
    <cellStyle name="差 7" xfId="65"/>
    <cellStyle name="常规 5 2 2" xfId="66"/>
    <cellStyle name="标题 2" xfId="67" builtinId="17"/>
    <cellStyle name="Accent6 2" xfId="68"/>
    <cellStyle name="60% - 强调文字颜色 1" xfId="69" builtinId="32"/>
    <cellStyle name="Accent4 2 2" xfId="70"/>
    <cellStyle name="百分比 6" xfId="71"/>
    <cellStyle name="标题 3" xfId="72" builtinId="18"/>
    <cellStyle name="Accent6 5" xfId="73"/>
    <cellStyle name="60% - 强调文字颜色 4" xfId="74" builtinId="44"/>
    <cellStyle name="输出" xfId="75" builtinId="21"/>
    <cellStyle name="计算" xfId="76" builtinId="22"/>
    <cellStyle name="40% - 强调文字颜色 4 2" xfId="77"/>
    <cellStyle name="检查单元格" xfId="78" builtinId="23"/>
    <cellStyle name="常规 8 3" xfId="79"/>
    <cellStyle name="常规 443" xfId="80"/>
    <cellStyle name="20% - 强调文字颜色 6" xfId="81" builtinId="50"/>
    <cellStyle name="标题 4 5 3" xfId="82"/>
    <cellStyle name="强调文字颜色 2" xfId="83" builtinId="33"/>
    <cellStyle name="常规 2 2 2 5" xfId="84"/>
    <cellStyle name="PSHeading 4" xfId="85"/>
    <cellStyle name="链接单元格" xfId="86" builtinId="24"/>
    <cellStyle name="差_0605石屏" xfId="87"/>
    <cellStyle name="60% - 强调文字颜色 4 2 3" xfId="88"/>
    <cellStyle name="汇总" xfId="89" builtinId="25"/>
    <cellStyle name="好" xfId="90" builtinId="26"/>
    <cellStyle name="输出 3 3" xfId="91"/>
    <cellStyle name="20% - 强调文字颜色 3 3" xfId="92"/>
    <cellStyle name="适中 8" xfId="93"/>
    <cellStyle name="适中" xfId="94" builtinId="28"/>
    <cellStyle name="链接单元格 7" xfId="95"/>
    <cellStyle name="常规 8 2" xfId="96"/>
    <cellStyle name="常规 442" xfId="97"/>
    <cellStyle name="20% - 强调文字颜色 5" xfId="98" builtinId="46"/>
    <cellStyle name="千位分隔 6 2" xfId="99"/>
    <cellStyle name="标题 4 5 2" xfId="100"/>
    <cellStyle name="强调文字颜色 1" xfId="101" builtinId="29"/>
    <cellStyle name="常规 2 2 2 4" xfId="102"/>
    <cellStyle name="链接单元格 3" xfId="103"/>
    <cellStyle name="常规 433" xfId="104"/>
    <cellStyle name="常规 428" xfId="105"/>
    <cellStyle name="编号 3 2" xfId="106"/>
    <cellStyle name="20% - 强调文字颜色 1" xfId="107" builtinId="30"/>
    <cellStyle name="标题 5 4" xfId="108"/>
    <cellStyle name="Accent6 - 20% 2 2" xfId="109"/>
    <cellStyle name="汇总 3 3" xfId="110"/>
    <cellStyle name="40% - 强调文字颜色 1" xfId="111" builtinId="31"/>
    <cellStyle name="链接单元格 4" xfId="112"/>
    <cellStyle name="常规 434" xfId="113"/>
    <cellStyle name="常规 429" xfId="114"/>
    <cellStyle name="20% - 强调文字颜色 2" xfId="115" builtinId="34"/>
    <cellStyle name="40% - 强调文字颜色 2" xfId="116" builtinId="35"/>
    <cellStyle name="差_11大理 2 2" xfId="117"/>
    <cellStyle name="Accent2 - 40% 2" xfId="118"/>
    <cellStyle name="检查单元格 3 4" xfId="119"/>
    <cellStyle name="强调文字颜色 3" xfId="120" builtinId="37"/>
    <cellStyle name="PSChar" xfId="121"/>
    <cellStyle name="Accent2 - 40% 3" xfId="122"/>
    <cellStyle name="好_2008年地州对账表(国库资金）" xfId="123"/>
    <cellStyle name="强调文字颜色 4" xfId="124" builtinId="41"/>
    <cellStyle name="链接单元格 6" xfId="125"/>
    <cellStyle name="常规 441" xfId="126"/>
    <cellStyle name="常规 436" xfId="127"/>
    <cellStyle name="20% - 强调文字颜色 4" xfId="128" builtinId="42"/>
    <cellStyle name="40% - 强调文字颜色 4" xfId="129" builtinId="43"/>
    <cellStyle name="强调文字颜色 5" xfId="130" builtinId="45"/>
    <cellStyle name="常规 2 5 3 2" xfId="131"/>
    <cellStyle name="60% - 强调文字颜色 5 2 2 2" xfId="132"/>
    <cellStyle name="常规_exceltmp1 2" xfId="133"/>
    <cellStyle name="计算 4" xfId="134"/>
    <cellStyle name="40% - 强调文字颜色 5" xfId="135" builtinId="47"/>
    <cellStyle name="Accent6 6" xfId="136"/>
    <cellStyle name="标题 1 4 2" xfId="137"/>
    <cellStyle name="60% - 强调文字颜色 5" xfId="138" builtinId="48"/>
    <cellStyle name="强调文字颜色 6" xfId="139" builtinId="49"/>
    <cellStyle name="_弱电系统设备配置报价清单" xfId="140"/>
    <cellStyle name="40% - 强调文字颜色 6" xfId="141" builtinId="51"/>
    <cellStyle name="Accent6 7" xfId="142"/>
    <cellStyle name="标题 1 4 3" xfId="143"/>
    <cellStyle name="60% - 强调文字颜色 6" xfId="144" builtinId="52"/>
    <cellStyle name="_Book1_2 2" xfId="145"/>
    <cellStyle name="常规 3 2 3 2" xfId="146"/>
    <cellStyle name="Accent2 - 20% 2" xfId="147"/>
    <cellStyle name="适中 5 2" xfId="148"/>
    <cellStyle name="Accent2 - 20% 3" xfId="149"/>
    <cellStyle name="常规 2 12 2" xfId="150"/>
    <cellStyle name="适中 5 3" xfId="151"/>
    <cellStyle name="_Book1_2 3" xfId="152"/>
    <cellStyle name="_ET_STYLE_NoName_00__Book1" xfId="153"/>
    <cellStyle name="_ET_STYLE_NoName_00_" xfId="154"/>
    <cellStyle name="_Book1_1" xfId="155"/>
    <cellStyle name="_20100326高清市院遂宁检察院1080P配置清单26日改" xfId="156"/>
    <cellStyle name="百分比 2 2 4" xfId="157"/>
    <cellStyle name="Accent2 - 20% 2 2" xfId="158"/>
    <cellStyle name="_Book1_2 2 2" xfId="159"/>
    <cellStyle name="百分比 2 2 5" xfId="160"/>
    <cellStyle name="常规 2 5 4 2" xfId="161"/>
    <cellStyle name="_Book1_2 2 3" xfId="162"/>
    <cellStyle name="百分比 2 10 2" xfId="163"/>
    <cellStyle name="百分比 2 2 4 2" xfId="164"/>
    <cellStyle name="_Book1_2 2 2 2" xfId="165"/>
    <cellStyle name="_Book1_3 2" xfId="166"/>
    <cellStyle name="超级链接 2 2" xfId="167"/>
    <cellStyle name="_Book1" xfId="168"/>
    <cellStyle name="常规 2 7 2" xfId="169"/>
    <cellStyle name="Accent2 - 20%" xfId="170"/>
    <cellStyle name="常规 3 2 3" xfId="171"/>
    <cellStyle name="适中 5" xfId="172"/>
    <cellStyle name="_Book1_2" xfId="173"/>
    <cellStyle name="常规 2 16" xfId="174"/>
    <cellStyle name="百分比 2 3 4" xfId="175"/>
    <cellStyle name="_Book1_2 3 2" xfId="176"/>
    <cellStyle name="差_2008年地州对账表(国库资金） 3" xfId="177"/>
    <cellStyle name="_Book1_2 4" xfId="178"/>
    <cellStyle name="Accent1 4 2" xfId="179"/>
    <cellStyle name="超级链接 2" xfId="180"/>
    <cellStyle name="_Book1_3" xfId="181"/>
    <cellStyle name="Accent5 - 60% 3" xfId="182"/>
    <cellStyle name="常规 2 3 3 2" xfId="183"/>
    <cellStyle name="_ET_STYLE_NoName_00__Book1_1" xfId="184"/>
    <cellStyle name="常规 2 3 3 2 2" xfId="185"/>
    <cellStyle name="_ET_STYLE_NoName_00__Book1_1 2" xfId="186"/>
    <cellStyle name="_ET_STYLE_NoName_00__Book1_1 2 2" xfId="187"/>
    <cellStyle name="标题 2 2 2 2" xfId="188"/>
    <cellStyle name="_ET_STYLE_NoName_00__Book1_1 2 3" xfId="189"/>
    <cellStyle name="百分比 2 7 2" xfId="190"/>
    <cellStyle name="Percent [2]" xfId="191"/>
    <cellStyle name="_ET_STYLE_NoName_00__Book1_1 3" xfId="192"/>
    <cellStyle name="Accent1 4" xfId="193"/>
    <cellStyle name="超级链接" xfId="194"/>
    <cellStyle name="_ET_STYLE_NoName_00__Book1_1 3 2" xfId="195"/>
    <cellStyle name="_ET_STYLE_NoName_00__Book1_1 4" xfId="196"/>
    <cellStyle name="Accent5 4" xfId="197"/>
    <cellStyle name="_关闭破产企业已移交地方管理中小学校退休教师情况明细表(1)" xfId="198"/>
    <cellStyle name="0,0_x005f_x000d__x005f_x000a_NA_x005f_x000d__x005f_x000a_" xfId="199"/>
    <cellStyle name="警告文本 4 2" xfId="200"/>
    <cellStyle name="20% - 强调文字颜色 1 2" xfId="201"/>
    <cellStyle name="20% - 强调文字颜色 1 2 2" xfId="202"/>
    <cellStyle name="链接单元格 3 2 2" xfId="203"/>
    <cellStyle name="常规 11 4" xfId="204"/>
    <cellStyle name="Accent1 - 20% 2" xfId="205"/>
    <cellStyle name="20% - 强调文字颜色 1 3" xfId="206"/>
    <cellStyle name="强调文字颜色 2 2 2 2" xfId="207"/>
    <cellStyle name="20% - 强调文字颜色 2 2" xfId="208"/>
    <cellStyle name="20% - 强调文字颜色 2 2 2" xfId="209"/>
    <cellStyle name="60% - 强调文字颜色 3 2 2 2" xfId="210"/>
    <cellStyle name="20% - 强调文字颜色 2 3" xfId="211"/>
    <cellStyle name="20% - 强调文字颜色 3 2" xfId="212"/>
    <cellStyle name="常规 3 2 5" xfId="213"/>
    <cellStyle name="适中 7" xfId="214"/>
    <cellStyle name="20% - 强调文字颜色 3 2 2" xfId="215"/>
    <cellStyle name="20% - 强调文字颜色 4 2" xfId="216"/>
    <cellStyle name="常规 3 3 5" xfId="217"/>
    <cellStyle name="Mon閠aire_!!!GO" xfId="218"/>
    <cellStyle name="20% - 强调文字颜色 4 2 2" xfId="219"/>
    <cellStyle name="常规 3 3 5 2" xfId="220"/>
    <cellStyle name="20% - 强调文字颜色 4 3" xfId="221"/>
    <cellStyle name="常规 3 3 6" xfId="222"/>
    <cellStyle name="Accent6 - 60% 2 2"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20% - 强调文字颜色 6 3" xfId="230"/>
    <cellStyle name="解释性文本 3 2 2" xfId="231"/>
    <cellStyle name="40% - 强调文字颜色 1 2" xfId="232"/>
    <cellStyle name="40% - 强调文字颜色 1 2 2" xfId="233"/>
    <cellStyle name="常规 4 3 5" xfId="234"/>
    <cellStyle name="Accent1" xfId="235"/>
    <cellStyle name="40% - 强调文字颜色 1 3" xfId="236"/>
    <cellStyle name="常规 9 2"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40% - 强调文字颜色 4 2 2" xfId="248"/>
    <cellStyle name="千位分隔 5" xfId="249"/>
    <cellStyle name="标题 4 4" xfId="250"/>
    <cellStyle name="Accent6 - 20% 2" xfId="251"/>
    <cellStyle name="计算 3 3" xfId="252"/>
    <cellStyle name="常规_2007年云南省向人大报送政府收支预算表格式编制过程表 3 2" xfId="253"/>
    <cellStyle name="40% - 强调文字颜色 4 3" xfId="254"/>
    <cellStyle name="40% - 强调文字颜色 5 2" xfId="255"/>
    <cellStyle name="好 2 3" xfId="256"/>
    <cellStyle name="60% - 强调文字颜色 4 3" xfId="257"/>
    <cellStyle name="计算 4 2 2" xfId="258"/>
    <cellStyle name="40% - 强调文字颜色 5 2 2" xfId="259"/>
    <cellStyle name="40% - 强调文字颜色 5 3" xfId="260"/>
    <cellStyle name="好 2 4" xfId="261"/>
    <cellStyle name="百分比 2 9" xfId="262"/>
    <cellStyle name="适中 2 2" xfId="263"/>
    <cellStyle name="40% - 强调文字颜色 6 2" xfId="264"/>
    <cellStyle name="好 3 3" xfId="265"/>
    <cellStyle name="标题 2 2 4" xfId="266"/>
    <cellStyle name="Accent2 5" xfId="267"/>
    <cellStyle name="百分比 2 9 2" xfId="268"/>
    <cellStyle name="适中 2 2 2" xfId="269"/>
    <cellStyle name="40% - 强调文字颜色 6 2 2" xfId="270"/>
    <cellStyle name="40% - 强调文字颜色 6 3" xfId="271"/>
    <cellStyle name="好 3 4" xfId="272"/>
    <cellStyle name="60% - 强调文字颜色 1 2" xfId="273"/>
    <cellStyle name="Accent6 2 2" xfId="274"/>
    <cellStyle name="输出 3 4" xfId="275"/>
    <cellStyle name="60% - 强调文字颜色 1 2 2" xfId="276"/>
    <cellStyle name="标题 3 2 4" xfId="277"/>
    <cellStyle name="好 7" xfId="278"/>
    <cellStyle name="商品名称 2 2" xfId="279"/>
    <cellStyle name="60% - 强调文字颜色 1 2 2 2" xfId="280"/>
    <cellStyle name="百分比 2 3 4 2" xfId="281"/>
    <cellStyle name="60% - 强调文字颜色 1 2 3" xfId="282"/>
    <cellStyle name="60% - 强调文字颜色 1 3" xfId="283"/>
    <cellStyle name="60% - 强调文字颜色 1 3 2" xfId="284"/>
    <cellStyle name="千位分隔 2 3" xfId="285"/>
    <cellStyle name="60% - 强调文字颜色 2 2" xfId="286"/>
    <cellStyle name="Accent6 3 2" xfId="287"/>
    <cellStyle name="常规 5" xfId="288"/>
    <cellStyle name="输出 4 4" xfId="289"/>
    <cellStyle name="Accent6 - 60%" xfId="290"/>
    <cellStyle name="60% - 强调文字颜色 2 2 3" xfId="291"/>
    <cellStyle name="常规 5 3" xfId="292"/>
    <cellStyle name="60% - 强调文字颜色 2 3 2" xfId="293"/>
    <cellStyle name="注释 2" xfId="294"/>
    <cellStyle name="常规 6 2" xfId="295"/>
    <cellStyle name="60% - 强调文字颜色 3 2" xfId="296"/>
    <cellStyle name="Accent6 4 2" xfId="297"/>
    <cellStyle name="60% - 强调文字颜色 3 2 2" xfId="298"/>
    <cellStyle name="60% - 强调文字颜色 3 2 3" xfId="299"/>
    <cellStyle name="Accent5 - 40% 2" xfId="300"/>
    <cellStyle name="60% - 强调文字颜色 3 3" xfId="301"/>
    <cellStyle name="Accent5 - 40% 2 2" xfId="302"/>
    <cellStyle name="60% - 强调文字颜色 3 3 2" xfId="303"/>
    <cellStyle name="汇总 7" xfId="304"/>
    <cellStyle name="60% - 强调文字颜色 4 2" xfId="305"/>
    <cellStyle name="Accent6 5 2" xfId="306"/>
    <cellStyle name="60% - 强调文字颜色 4 2 2" xfId="307"/>
    <cellStyle name="60% - 强调文字颜色 4 3 2" xfId="308"/>
    <cellStyle name="常规 15" xfId="309"/>
    <cellStyle name="常规 20" xfId="310"/>
    <cellStyle name="标题 1 4 2 2" xfId="311"/>
    <cellStyle name="60% - 强调文字颜色 5 2" xfId="312"/>
    <cellStyle name="常规 2 5 3" xfId="313"/>
    <cellStyle name="60% - 强调文字颜色 5 2 2" xfId="314"/>
    <cellStyle name="常规_exceltmp1" xfId="315"/>
    <cellStyle name="常规 2 2 2 3 2" xfId="316"/>
    <cellStyle name="百分比 2 10" xfId="317"/>
    <cellStyle name="常规 2 5 4" xfId="318"/>
    <cellStyle name="60% - 强调文字颜色 5 2 3" xfId="319"/>
    <cellStyle name="60% - 强调文字颜色 5 3" xfId="320"/>
    <cellStyle name="RowLevel_0" xfId="321"/>
    <cellStyle name="常规 2 6 3" xfId="322"/>
    <cellStyle name="60% - 强调文字颜色 5 3 2" xfId="323"/>
    <cellStyle name="60% - 强调文字颜色 6 2" xfId="324"/>
    <cellStyle name="Header2" xfId="325"/>
    <cellStyle name="强调文字颜色 5 2 3" xfId="326"/>
    <cellStyle name="60% - 强调文字颜色 6 2 2" xfId="327"/>
    <cellStyle name="Header2 2" xfId="328"/>
    <cellStyle name="60% - 强调文字颜色 6 2 2 2" xfId="329"/>
    <cellStyle name="60% - 强调文字颜色 6 2 3" xfId="330"/>
    <cellStyle name="60% - 强调文字颜色 6 3" xfId="331"/>
    <cellStyle name="6mal" xfId="332"/>
    <cellStyle name="Accent4 9" xfId="333"/>
    <cellStyle name="Accent1 - 20%" xfId="334"/>
    <cellStyle name="强调文字颜色 2 2 2" xfId="335"/>
    <cellStyle name="Accent5 - 20%" xfId="336"/>
    <cellStyle name="常规 2 3 3 3" xfId="337"/>
    <cellStyle name="Accent1 - 20% 2 2" xfId="338"/>
    <cellStyle name="Accent1 - 20% 3" xfId="339"/>
    <cellStyle name="Accent6 9" xfId="340"/>
    <cellStyle name="标题 6 2 2" xfId="341"/>
    <cellStyle name="Accent1 - 40%" xfId="342"/>
    <cellStyle name="Accent1 - 40% 2" xfId="343"/>
    <cellStyle name="Accent1 - 40% 2 2" xfId="344"/>
    <cellStyle name="PSHeading 3 2" xfId="345"/>
    <cellStyle name="Accent1 - 40% 3" xfId="346"/>
    <cellStyle name="Accent1 - 60%" xfId="347"/>
    <cellStyle name="标题 1 5" xfId="348"/>
    <cellStyle name="Accent1 - 60% 2" xfId="349"/>
    <cellStyle name="标题 1 6" xfId="350"/>
    <cellStyle name="Accent1 - 60% 3" xfId="351"/>
    <cellStyle name="注释 4 2 2" xfId="352"/>
    <cellStyle name="常规 17 2" xfId="353"/>
    <cellStyle name="Date 3" xfId="354"/>
    <cellStyle name="Accent1 2" xfId="355"/>
    <cellStyle name="Currency [0]_!!!GO" xfId="356"/>
    <cellStyle name="Accent1 2 2" xfId="357"/>
    <cellStyle name="Accent1 3" xfId="358"/>
    <cellStyle name="Accent1 3 2" xfId="359"/>
    <cellStyle name="Accent1 5 2" xfId="360"/>
    <cellStyle name="常规 2" xfId="361"/>
    <cellStyle name="sstot" xfId="362"/>
    <cellStyle name="Accent1 6" xfId="363"/>
    <cellStyle name="常规 2 2 3 2" xfId="364"/>
    <cellStyle name="部门 3 2" xfId="365"/>
    <cellStyle name="Accent1 7" xfId="366"/>
    <cellStyle name="常规 2 2 3 3" xfId="367"/>
    <cellStyle name="Accent1 8" xfId="368"/>
    <cellStyle name="差_1110洱源 2" xfId="369"/>
    <cellStyle name="常规 2 2 3 4" xfId="370"/>
    <cellStyle name="Accent1 9" xfId="371"/>
    <cellStyle name="差_1110洱源 3" xfId="372"/>
    <cellStyle name="Header1 2" xfId="373"/>
    <cellStyle name="强调文字颜色 5 2 2 2" xfId="374"/>
    <cellStyle name="常规 9 3" xfId="375"/>
    <cellStyle name="Accent2" xfId="376"/>
    <cellStyle name="Accent2 - 40% 2 2" xfId="377"/>
    <cellStyle name="输入 2 4" xfId="378"/>
    <cellStyle name="Accent2 - 60% 2" xfId="379"/>
    <cellStyle name="日期 2" xfId="380"/>
    <cellStyle name="Accent2 - 60% 2 2" xfId="381"/>
    <cellStyle name="日期 2 2" xfId="382"/>
    <cellStyle name="Accent5 - 40% 3" xfId="383"/>
    <cellStyle name="Accent2 - 60% 3" xfId="384"/>
    <cellStyle name="日期 3" xfId="385"/>
    <cellStyle name="Accent2 2" xfId="386"/>
    <cellStyle name="Accent2 2 2" xfId="387"/>
    <cellStyle name="t" xfId="388"/>
    <cellStyle name="强调文字颜色 4 3" xfId="389"/>
    <cellStyle name="Accent2 3" xfId="390"/>
    <cellStyle name="Accent2 3 2" xfId="391"/>
    <cellStyle name="Accent2 4" xfId="392"/>
    <cellStyle name="Accent2 4 2" xfId="393"/>
    <cellStyle name="Accent2 5 2" xfId="394"/>
    <cellStyle name="百分比 2 9 2 2" xfId="395"/>
    <cellStyle name="Date" xfId="396"/>
    <cellStyle name="Accent2 6" xfId="397"/>
    <cellStyle name="常规 2 2 4 2" xfId="398"/>
    <cellStyle name="百分比 2 9 3" xfId="399"/>
    <cellStyle name="常规 2 2 11" xfId="400"/>
    <cellStyle name="Accent2 7" xfId="401"/>
    <cellStyle name="Accent2 8" xfId="402"/>
    <cellStyle name="Accent2 9" xfId="403"/>
    <cellStyle name="Accent3" xfId="404"/>
    <cellStyle name="Milliers_!!!GO" xfId="405"/>
    <cellStyle name="Accent3 - 20%" xfId="406"/>
    <cellStyle name="Accent5 2" xfId="407"/>
    <cellStyle name="百分比 4 3" xfId="408"/>
    <cellStyle name="常规 2 2 7" xfId="409"/>
    <cellStyle name="标题 1 3" xfId="410"/>
    <cellStyle name="Accent3 - 20% 2" xfId="411"/>
    <cellStyle name="Accent5 2 2" xfId="412"/>
    <cellStyle name="标题 1 3 2" xfId="413"/>
    <cellStyle name="差_0605石屏 3" xfId="414"/>
    <cellStyle name="Accent5 6" xfId="415"/>
    <cellStyle name="汇总 3" xfId="416"/>
    <cellStyle name="Accent3 - 20% 2 2" xfId="417"/>
    <cellStyle name="标题 1 4" xfId="418"/>
    <cellStyle name="Accent3 - 20% 3" xfId="419"/>
    <cellStyle name="Mon閠aire [0]_!!!GO" xfId="420"/>
    <cellStyle name="好_0502通海县" xfId="421"/>
    <cellStyle name="Accent4 3 2" xfId="422"/>
    <cellStyle name="Accent3 - 40%" xfId="423"/>
    <cellStyle name="Accent3 - 40% 2" xfId="424"/>
    <cellStyle name="Accent3 - 40% 2 2" xfId="425"/>
    <cellStyle name="捠壿 [0.00]_Region Orders (2)" xfId="426"/>
    <cellStyle name="Accent4 - 60%" xfId="427"/>
    <cellStyle name="Accent3 - 40% 3" xfId="428"/>
    <cellStyle name="百分比 2 6 2" xfId="429"/>
    <cellStyle name="常规 15 2 2" xfId="430"/>
    <cellStyle name="Accent4 5 2" xfId="431"/>
    <cellStyle name="Accent3 - 60%" xfId="432"/>
    <cellStyle name="Accent3 - 60% 2" xfId="433"/>
    <cellStyle name="好_M01-1 3" xfId="434"/>
    <cellStyle name="编号" xfId="435"/>
    <cellStyle name="Accent3 - 60% 2 2" xfId="436"/>
    <cellStyle name="Accent3 - 60% 3" xfId="437"/>
    <cellStyle name="常规 17 2 2" xfId="438"/>
    <cellStyle name="Accent3 2" xfId="439"/>
    <cellStyle name="comma zerodec" xfId="440"/>
    <cellStyle name="Accent3 2 2" xfId="441"/>
    <cellStyle name="Accent3 3" xfId="442"/>
    <cellStyle name="Accent3 3 2" xfId="443"/>
    <cellStyle name="Accent3 4" xfId="444"/>
    <cellStyle name="解释性文本 2" xfId="445"/>
    <cellStyle name="Accent3 5" xfId="446"/>
    <cellStyle name="解释性文本 3" xfId="447"/>
    <cellStyle name="Accent3 5 2" xfId="448"/>
    <cellStyle name="解释性文本 3 2" xfId="449"/>
    <cellStyle name="Accent3 6" xfId="450"/>
    <cellStyle name="常规 2 2 5 2" xfId="451"/>
    <cellStyle name="解释性文本 4" xfId="452"/>
    <cellStyle name="Moneda_96 Risk" xfId="453"/>
    <cellStyle name="解释性文本 5" xfId="454"/>
    <cellStyle name="差 2" xfId="455"/>
    <cellStyle name="Accent3 7" xfId="456"/>
    <cellStyle name="解释性文本 6" xfId="457"/>
    <cellStyle name="差 3" xfId="458"/>
    <cellStyle name="Accent3 8" xfId="459"/>
    <cellStyle name="百分比 2" xfId="460"/>
    <cellStyle name="解释性文本 7" xfId="461"/>
    <cellStyle name="差 4" xfId="462"/>
    <cellStyle name="Accent3 9" xfId="463"/>
    <cellStyle name="常规 2 7 3 2" xfId="464"/>
    <cellStyle name="Accent4" xfId="465"/>
    <cellStyle name="百分比 2 2 2" xfId="466"/>
    <cellStyle name="差 4 2 2" xfId="467"/>
    <cellStyle name="Accent4 - 20%" xfId="468"/>
    <cellStyle name="百分比 2 2 2 2" xfId="469"/>
    <cellStyle name="Accent4 - 20% 2" xfId="470"/>
    <cellStyle name="常规 2 4 2 4" xfId="471"/>
    <cellStyle name="百分比 2 2 2 2 2" xfId="472"/>
    <cellStyle name="Accent4 - 20% 2 2" xfId="473"/>
    <cellStyle name="百分比 2 2 2 3" xfId="474"/>
    <cellStyle name="强调 2 2" xfId="475"/>
    <cellStyle name="Accent4 - 20% 3" xfId="476"/>
    <cellStyle name="百分比 2 4 2" xfId="477"/>
    <cellStyle name="Accent4 - 40%" xfId="478"/>
    <cellStyle name="输入 4" xfId="479"/>
    <cellStyle name="Accent6 - 40%" xfId="480"/>
    <cellStyle name="百分比 2 4 2 2" xfId="481"/>
    <cellStyle name="Accent4 - 40% 2" xfId="482"/>
    <cellStyle name="输入 4 2" xfId="483"/>
    <cellStyle name="常规 3 3" xfId="484"/>
    <cellStyle name="Accent6 - 40% 2" xfId="485"/>
    <cellStyle name="商品名称 4" xfId="486"/>
    <cellStyle name="Accent4 - 40% 2 2" xfId="487"/>
    <cellStyle name="输入 4 2 2" xfId="488"/>
    <cellStyle name="常规 3 3 2" xfId="489"/>
    <cellStyle name="Accent4 - 40% 3" xfId="490"/>
    <cellStyle name="输入 4 3" xfId="491"/>
    <cellStyle name="常规 3 4" xfId="492"/>
    <cellStyle name="Accent4 - 60% 2" xfId="493"/>
    <cellStyle name="Accent4 - 60% 2 2" xfId="494"/>
    <cellStyle name="标题 7 4" xfId="495"/>
    <cellStyle name="PSSpacer" xfId="496"/>
    <cellStyle name="Accent4 - 60% 3" xfId="497"/>
    <cellStyle name="Accent4 2" xfId="498"/>
    <cellStyle name="Accent6" xfId="499"/>
    <cellStyle name="New Times Roman" xfId="500"/>
    <cellStyle name="Accent4 3" xfId="501"/>
    <cellStyle name="Accent4 4" xfId="502"/>
    <cellStyle name="PSHeading 5" xfId="503"/>
    <cellStyle name="Accent4 4 2" xfId="504"/>
    <cellStyle name="借出原因" xfId="505"/>
    <cellStyle name="百分比 4 2 2" xfId="506"/>
    <cellStyle name="Accent4 6" xfId="507"/>
    <cellStyle name="常规 2 2 6 2" xfId="508"/>
    <cellStyle name="标题 1 2 2" xfId="509"/>
    <cellStyle name="Accent4 7" xfId="510"/>
    <cellStyle name="标题 1 2 3" xfId="511"/>
    <cellStyle name="标题 1 2 4" xfId="512"/>
    <cellStyle name="Accent4 8" xfId="513"/>
    <cellStyle name="Accent5" xfId="514"/>
    <cellStyle name="常规 2 3 3 3 2" xfId="515"/>
    <cellStyle name="Accent5 - 20% 2" xfId="516"/>
    <cellStyle name="Accent5 - 20% 2 2" xfId="517"/>
    <cellStyle name="Accent5 - 20% 3" xfId="518"/>
    <cellStyle name="Input [yellow] 2 2 2" xfId="519"/>
    <cellStyle name="Accent5 - 40%" xfId="520"/>
    <cellStyle name="常规 12" xfId="521"/>
    <cellStyle name="好 4 2" xfId="522"/>
    <cellStyle name="Accent5 - 60%" xfId="523"/>
    <cellStyle name="标题 2 3 3" xfId="524"/>
    <cellStyle name="常规 12 2" xfId="525"/>
    <cellStyle name="好 4 2 2" xfId="526"/>
    <cellStyle name="Accent5 - 60% 2" xfId="527"/>
    <cellStyle name="Accent5 3" xfId="528"/>
    <cellStyle name="Category" xfId="529"/>
    <cellStyle name="Accent5 3 2" xfId="530"/>
    <cellStyle name="标题 2 3" xfId="531"/>
    <cellStyle name="Category 2" xfId="532"/>
    <cellStyle name="Accent5 4 2" xfId="533"/>
    <cellStyle name="标题 3 3" xfId="534"/>
    <cellStyle name="Comma [0]_!!!GO" xfId="535"/>
    <cellStyle name="汇总 2" xfId="536"/>
    <cellStyle name="Accent5 5" xfId="537"/>
    <cellStyle name="差_0605石屏 2" xfId="538"/>
    <cellStyle name="汇总 2 2" xfId="539"/>
    <cellStyle name="Accent5 5 2" xfId="540"/>
    <cellStyle name="差_0605石屏 2 2" xfId="541"/>
    <cellStyle name="标题 1 3 3" xfId="542"/>
    <cellStyle name="汇总 4" xfId="543"/>
    <cellStyle name="Accent5 7" xfId="544"/>
    <cellStyle name="标题 1 3 4" xfId="545"/>
    <cellStyle name="汇总 5" xfId="546"/>
    <cellStyle name="Accent5 8" xfId="547"/>
    <cellStyle name="百分比 2 3 2 2 2" xfId="548"/>
    <cellStyle name="Accent6 - 20%" xfId="549"/>
    <cellStyle name="Accent6 - 40% 2 2" xfId="550"/>
    <cellStyle name="标题 3 4 4" xfId="551"/>
    <cellStyle name="Accent6 - 40% 3" xfId="552"/>
    <cellStyle name="常规 3 3 3" xfId="553"/>
    <cellStyle name="常规_2007年云南省向人大报送政府收支预算表格式编制过程表" xfId="554"/>
    <cellStyle name="ColLevel_0" xfId="555"/>
    <cellStyle name="Accent6 - 60% 2" xfId="556"/>
    <cellStyle name="Accent6 - 60% 3" xfId="557"/>
    <cellStyle name="标题 1 4 4" xfId="558"/>
    <cellStyle name="Accent6 8" xfId="559"/>
    <cellStyle name="百分比 2 4 3" xfId="560"/>
    <cellStyle name="Comma_!!!GO" xfId="561"/>
    <cellStyle name="Currency_!!!GO" xfId="562"/>
    <cellStyle name="分级显示列_1_Book1" xfId="563"/>
    <cellStyle name="标题 3 3 2" xfId="564"/>
    <cellStyle name="Currency1" xfId="565"/>
    <cellStyle name="常规 13" xfId="566"/>
    <cellStyle name="好 4 3" xfId="567"/>
    <cellStyle name="标题 2 3 4" xfId="568"/>
    <cellStyle name="常规 2 2 11 2" xfId="569"/>
    <cellStyle name="Date 2" xfId="570"/>
    <cellStyle name="Date 2 2" xfId="571"/>
    <cellStyle name="差_0502通海县 3" xfId="572"/>
    <cellStyle name="Dollar (zero dec)" xfId="573"/>
    <cellStyle name="常规 5 2 2 2" xfId="574"/>
    <cellStyle name="Grey" xfId="575"/>
    <cellStyle name="标题 2 2" xfId="576"/>
    <cellStyle name="常规 2 3 6" xfId="577"/>
    <cellStyle name="百分比 5 2" xfId="578"/>
    <cellStyle name="强调文字颜色 5 2 2" xfId="579"/>
    <cellStyle name="Header1" xfId="580"/>
    <cellStyle name="Header2 2 2" xfId="581"/>
    <cellStyle name="Header2 3" xfId="582"/>
    <cellStyle name="千位分隔 2 4" xfId="583"/>
    <cellStyle name="Input [yellow]" xfId="584"/>
    <cellStyle name="千位分隔 2 4 2" xfId="585"/>
    <cellStyle name="Input [yellow] 2" xfId="586"/>
    <cellStyle name="Input [yellow] 2 2" xfId="587"/>
    <cellStyle name="Input [yellow] 2 3" xfId="588"/>
    <cellStyle name="常规 4 3 4 2" xfId="589"/>
    <cellStyle name="Input [yellow] 3" xfId="590"/>
    <cellStyle name="Input [yellow] 3 2" xfId="591"/>
    <cellStyle name="常规 2 10" xfId="592"/>
    <cellStyle name="强调文字颜色 3 3" xfId="593"/>
    <cellStyle name="Input Cells" xfId="594"/>
    <cellStyle name="Linked Cells" xfId="595"/>
    <cellStyle name="标题 6 3" xfId="596"/>
    <cellStyle name="Millares [0]_96 Risk" xfId="597"/>
    <cellStyle name="部门 2 2" xfId="598"/>
    <cellStyle name="常规 10 41 2" xfId="599"/>
    <cellStyle name="常规 2 2 2 2" xfId="600"/>
    <cellStyle name="Millares_96 Risk" xfId="601"/>
    <cellStyle name="千位分隔 2 3 2" xfId="602"/>
    <cellStyle name="Milliers [0]_!!!GO" xfId="603"/>
    <cellStyle name="Moneda [0]_96 Risk" xfId="604"/>
    <cellStyle name="Month" xfId="605"/>
    <cellStyle name="数量 3" xfId="606"/>
    <cellStyle name="标题 1 2 2 2" xfId="607"/>
    <cellStyle name="数量 3 2" xfId="608"/>
    <cellStyle name="Month 2" xfId="609"/>
    <cellStyle name="no dec" xfId="610"/>
    <cellStyle name="PSHeading 2" xfId="611"/>
    <cellStyle name="百分比 10" xfId="612"/>
    <cellStyle name="no dec 2" xfId="613"/>
    <cellStyle name="PSHeading 2 2" xfId="614"/>
    <cellStyle name="常规 450" xfId="615"/>
    <cellStyle name="no dec 2 2" xfId="616"/>
    <cellStyle name="PSHeading 2 2 2" xfId="617"/>
    <cellStyle name="百分比 3 3 2" xfId="618"/>
    <cellStyle name="no dec 3" xfId="619"/>
    <cellStyle name="PSHeading 2 3" xfId="620"/>
    <cellStyle name="Normal - Style1" xfId="621"/>
    <cellStyle name="百分比 2 5 2" xfId="622"/>
    <cellStyle name="Normal_!!!GO" xfId="623"/>
    <cellStyle name="per.style" xfId="624"/>
    <cellStyle name="常规 2 9 3" xfId="625"/>
    <cellStyle name="输入 3 3" xfId="626"/>
    <cellStyle name="PSInt" xfId="627"/>
    <cellStyle name="常规 2 4" xfId="628"/>
    <cellStyle name="常规 94" xfId="629"/>
    <cellStyle name="Percent [2] 2" xfId="630"/>
    <cellStyle name="常规 2 3 4" xfId="631"/>
    <cellStyle name="t_HVAC Equipment (3)" xfId="632"/>
    <cellStyle name="Percent_!!!GO" xfId="633"/>
    <cellStyle name="常规 2 3 2 3 2" xfId="634"/>
    <cellStyle name="Pourcentage_pldt" xfId="635"/>
    <cellStyle name="标题 5" xfId="636"/>
    <cellStyle name="解释性文本 2 3" xfId="637"/>
    <cellStyle name="百分比 8" xfId="638"/>
    <cellStyle name="强调文字颜色 4 2" xfId="639"/>
    <cellStyle name="PSChar 2" xfId="640"/>
    <cellStyle name="PSDate" xfId="641"/>
    <cellStyle name="编号 2 2" xfId="642"/>
    <cellStyle name="PSHeading 3 3" xfId="643"/>
    <cellStyle name="PSDate 2" xfId="644"/>
    <cellStyle name="编号 2 2 2" xfId="645"/>
    <cellStyle name="标题 4 4 2 2" xfId="646"/>
    <cellStyle name="PSDec" xfId="647"/>
    <cellStyle name="PSDec 2" xfId="648"/>
    <cellStyle name="常规 10" xfId="649"/>
    <cellStyle name="编号 4" xfId="650"/>
    <cellStyle name="常规 16 2" xfId="651"/>
    <cellStyle name="PSHeading" xfId="652"/>
    <cellStyle name="常规 451" xfId="653"/>
    <cellStyle name="PSHeading 2 2 3" xfId="654"/>
    <cellStyle name="PSHeading 2 4" xfId="655"/>
    <cellStyle name="PSHeading 3" xfId="656"/>
    <cellStyle name="常规 2 9 3 2" xfId="657"/>
    <cellStyle name="PSInt 2" xfId="658"/>
    <cellStyle name="常规 2 4 2" xfId="659"/>
    <cellStyle name="常规 2 9" xfId="660"/>
    <cellStyle name="输入 3" xfId="661"/>
    <cellStyle name="PSSpacer 2"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标题 4 2" xfId="673"/>
    <cellStyle name="千位分隔 3" xfId="674"/>
    <cellStyle name="解释性文本 2 2 2" xfId="675"/>
    <cellStyle name="百分比 7 2"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百分比 4 2" xfId="710"/>
    <cellStyle name="常规 2 2 6" xfId="711"/>
    <cellStyle name="标题 1 2" xfId="712"/>
    <cellStyle name="百分比 6 2" xfId="713"/>
    <cellStyle name="标题 3 2" xfId="714"/>
    <cellStyle name="标题 5 2" xfId="715"/>
    <cellStyle name="百分比 8 2" xfId="716"/>
    <cellStyle name="标题 6" xfId="717"/>
    <cellStyle name="解释性文本 2 4" xfId="718"/>
    <cellStyle name="百分比 9" xfId="719"/>
    <cellStyle name="标题 6 2" xfId="720"/>
    <cellStyle name="百分比 9 2" xfId="721"/>
    <cellStyle name="标题1 4" xfId="722"/>
    <cellStyle name="捠壿_Region Orders (2)" xfId="723"/>
    <cellStyle name="编号 2 3" xfId="724"/>
    <cellStyle name="编号 3" xfId="725"/>
    <cellStyle name="标题 1 3 2 2" xfId="726"/>
    <cellStyle name="标题 1 5 3" xfId="727"/>
    <cellStyle name="标题 2 4 2" xfId="728"/>
    <cellStyle name="常规 17 3" xfId="729"/>
    <cellStyle name="标题 1 7" xfId="730"/>
    <cellStyle name="常规 11" xfId="731"/>
    <cellStyle name="标题 2 3 2" xfId="732"/>
    <cellStyle name="常规 11 2" xfId="733"/>
    <cellStyle name="标题 2 3 2 2" xfId="734"/>
    <cellStyle name="标题 2 4" xfId="735"/>
    <cellStyle name="标题 2 4 2 2" xfId="736"/>
    <cellStyle name="标题 2 4 3" xfId="737"/>
    <cellStyle name="标题 3 2 2 2" xfId="738"/>
    <cellStyle name="好 5 2" xfId="739"/>
    <cellStyle name="标题 2 4 4" xfId="740"/>
    <cellStyle name="标题 2 5" xfId="741"/>
    <cellStyle name="常规 18 3" xfId="742"/>
    <cellStyle name="标题 2 7" xfId="743"/>
    <cellStyle name="标题 2 5 2" xfId="744"/>
    <cellStyle name="标题 2 5 3" xfId="745"/>
    <cellStyle name="常规 18 2" xfId="746"/>
    <cellStyle name="常规 5 42" xfId="747"/>
    <cellStyle name="标题 2 6" xfId="748"/>
    <cellStyle name="标题 3 2 2" xfId="749"/>
    <cellStyle name="好 5" xfId="750"/>
    <cellStyle name="标题 3 2 3" xfId="751"/>
    <cellStyle name="好 6" xfId="752"/>
    <cellStyle name="标题 3 4 3" xfId="753"/>
    <cellStyle name="标题 3 3 2 2" xfId="754"/>
    <cellStyle name="标题 3 3 3" xfId="755"/>
    <cellStyle name="商品名称 3 2" xfId="756"/>
    <cellStyle name="标题 3 3 4" xfId="757"/>
    <cellStyle name="标题 3 4" xfId="758"/>
    <cellStyle name="标题 3 4 2" xfId="759"/>
    <cellStyle name="标题 4 4 3" xfId="760"/>
    <cellStyle name="标题 3 4 2 2" xfId="761"/>
    <cellStyle name="标题 3 5" xfId="762"/>
    <cellStyle name="标题 3 5 2" xfId="763"/>
    <cellStyle name="常规 9" xfId="764"/>
    <cellStyle name="标题 3 5 3" xfId="765"/>
    <cellStyle name="常规 19 2" xfId="766"/>
    <cellStyle name="标题 3 6" xfId="767"/>
    <cellStyle name="常规 19 3" xfId="768"/>
    <cellStyle name="标题 3 7" xfId="769"/>
    <cellStyle name="数量 2 2 2"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差_1110洱源" xfId="790"/>
    <cellStyle name="常规 25 2" xfId="791"/>
    <cellStyle name="标题 4 6" xfId="792"/>
    <cellStyle name="千位分隔 7"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常规 2 2 2 2 2 2" xfId="810"/>
    <cellStyle name="标题1"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常规 2 2" xfId="822"/>
    <cellStyle name="部门" xfId="823"/>
    <cellStyle name="常规 2 2 2" xfId="824"/>
    <cellStyle name="部门 2" xfId="825"/>
    <cellStyle name="常规 10 41" xfId="826"/>
    <cellStyle name="常规 2 2 2 2 2" xfId="827"/>
    <cellStyle name="部门 2 2 2" xfId="828"/>
    <cellStyle name="常规 2 2 2 3" xfId="829"/>
    <cellStyle name="部门 2 3" xfId="830"/>
    <cellStyle name="常规 2 2 3" xfId="831"/>
    <cellStyle name="部门 3" xfId="832"/>
    <cellStyle name="差 2 2" xfId="833"/>
    <cellStyle name="解释性文本 5 2" xfId="834"/>
    <cellStyle name="差 2 2 2" xfId="835"/>
    <cellStyle name="差 2 3" xfId="836"/>
    <cellStyle name="解释性文本 5 3" xfId="837"/>
    <cellStyle name="差 2 4" xfId="838"/>
    <cellStyle name="差 3 2" xfId="839"/>
    <cellStyle name="差_0605石屏县" xfId="840"/>
    <cellStyle name="警告文本 6" xfId="841"/>
    <cellStyle name="差 3 2 2" xfId="842"/>
    <cellStyle name="差 3 3" xfId="843"/>
    <cellStyle name="差 3 4" xfId="844"/>
    <cellStyle name="差 4 3" xfId="845"/>
    <cellStyle name="差 4 4" xfId="846"/>
    <cellStyle name="差 5" xfId="847"/>
    <cellStyle name="差 5 3" xfId="848"/>
    <cellStyle name="差 6" xfId="849"/>
    <cellStyle name="差_0502通海县 2 2" xfId="850"/>
    <cellStyle name="常规 5 2 3" xfId="851"/>
    <cellStyle name="差 8"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差_M01-1" xfId="873"/>
    <cellStyle name="常规 2 9 2" xfId="874"/>
    <cellStyle name="输入 3 2" xfId="875"/>
    <cellStyle name="常规 2 3" xfId="876"/>
    <cellStyle name="差_M01-1 2" xfId="877"/>
    <cellStyle name="昗弨_Pacific Region P&amp;L" xfId="878"/>
    <cellStyle name="常规 2 9 2 2" xfId="879"/>
    <cellStyle name="输入 3 2 2" xfId="880"/>
    <cellStyle name="常规 2 3 2" xfId="881"/>
    <cellStyle name="常规 2 3 2 2" xfId="882"/>
    <cellStyle name="差_M01-1 2 2" xfId="883"/>
    <cellStyle name="常规 2 3 3" xfId="884"/>
    <cellStyle name="差_M01-1 3" xfId="885"/>
    <cellStyle name="常规 10 2" xfId="886"/>
    <cellStyle name="常规 10 2 2" xfId="887"/>
    <cellStyle name="常规 3 3 2 3" xfId="888"/>
    <cellStyle name="常规 10 2 2 2"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分级显示行_1_Book1" xfId="905"/>
    <cellStyle name="常规 4 2 2 2 2" xfId="906"/>
    <cellStyle name="常规 6 4 2" xfId="907"/>
    <cellStyle name="常规 17" xfId="908"/>
    <cellStyle name="常规 22" xfId="909"/>
    <cellStyle name="注释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7 2 2" xfId="952"/>
    <cellStyle name="常规 2 4 5" xfId="953"/>
    <cellStyle name="常规 2 9 4" xfId="954"/>
    <cellStyle name="好_2008年地州对账表(国库资金） 2" xfId="955"/>
    <cellStyle name="输入 3 4" xfId="956"/>
    <cellStyle name="常规 2 5"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千位分隔 2" xfId="965"/>
    <cellStyle name="常规 7 3 2" xfId="966"/>
    <cellStyle name="常规 2 5 5"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2 4" xfId="1023"/>
    <cellStyle name="常规 4 6" xfId="1024"/>
    <cellStyle name="常规 4 2 4 2" xfId="1025"/>
    <cellStyle name="常规 4 6 2" xfId="1026"/>
    <cellStyle name="常规 439" xfId="1027"/>
    <cellStyle name="常规 444" xfId="1028"/>
    <cellStyle name="常规 8 4" xfId="1029"/>
    <cellStyle name="常规 4 2 5" xfId="1030"/>
    <cellStyle name="常规 4 7" xfId="1031"/>
    <cellStyle name="常规 4 3" xfId="1032"/>
    <cellStyle name="常规 4 3 2" xfId="1033"/>
    <cellStyle name="常规 5 4" xfId="1034"/>
    <cellStyle name="常规 4 3 2 2" xfId="1035"/>
    <cellStyle name="常规 5 4 2" xfId="1036"/>
    <cellStyle name="常规 4 3 2 2 2" xfId="1037"/>
    <cellStyle name="常规 4 3 2 3" xfId="1038"/>
    <cellStyle name="常规 4 3 3" xfId="1039"/>
    <cellStyle name="常规 5 5" xfId="1040"/>
    <cellStyle name="常规 4 3 3 2" xfId="1041"/>
    <cellStyle name="常规 4 3 4" xfId="1042"/>
    <cellStyle name="常规 431" xfId="1043"/>
    <cellStyle name="常规 432" xfId="1044"/>
    <cellStyle name="链接单元格 2" xfId="1045"/>
    <cellStyle name="好_1110洱源 2 2" xfId="1046"/>
    <cellStyle name="常规 448"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常规 9 2 2" xfId="1061"/>
    <cellStyle name="注释 7" xfId="1062"/>
    <cellStyle name="常规 9 2 2 2" xfId="1063"/>
    <cellStyle name="常规 9 2 3" xfId="1064"/>
    <cellStyle name="注释 8" xfId="1065"/>
    <cellStyle name="常规 9 3 2" xfId="1066"/>
    <cellStyle name="常规 9 4" xfId="1067"/>
    <cellStyle name="常规 9 5" xfId="1068"/>
    <cellStyle name="常规 95" xfId="1069"/>
    <cellStyle name="常规_2004年基金预算(二稿)" xfId="1070"/>
    <cellStyle name="常规_2007年云南省向人大报送政府收支预算表格式编制过程表 2 2" xfId="1071"/>
    <cellStyle name="计算 2 3" xfId="1072"/>
    <cellStyle name="常规_2007年云南省向人大报送政府收支预算表格式编制过程表 2 2 2" xfId="1073"/>
    <cellStyle name="数量 4" xfId="1074"/>
    <cellStyle name="常规_2007年云南省向人大报送政府收支预算表格式编制过程表 2 3" xfId="1075"/>
    <cellStyle name="计算 2 4"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商品名称 2 3" xfId="1093"/>
    <cellStyle name="好_2008年地州对账表(国库资金） 2 2" xfId="1094"/>
    <cellStyle name="好 8"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解释性文本 4 3" xfId="1106"/>
    <cellStyle name="好_1110洱源 2" xfId="1107"/>
    <cellStyle name="解释性文本 4 4" xfId="1108"/>
    <cellStyle name="好_1110洱源 3" xfId="1109"/>
    <cellStyle name="好_11大理" xfId="1110"/>
    <cellStyle name="好_11大理 2" xfId="1111"/>
    <cellStyle name="好_11大理 2 2" xfId="1112"/>
    <cellStyle name="好_M01-1 2" xfId="1113"/>
    <cellStyle name="好_11大理 3"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8" xfId="1128"/>
    <cellStyle name="汇总 2 2 2 2" xfId="1129"/>
    <cellStyle name="警告文本 2 2 2" xfId="1130"/>
    <cellStyle name="汇总 2 2 3" xfId="1131"/>
    <cellStyle name="检查单元格 2" xfId="1132"/>
    <cellStyle name="汇总 2 3" xfId="1133"/>
    <cellStyle name="检查单元格 2 2" xfId="1134"/>
    <cellStyle name="汇总 2 3 2" xfId="1135"/>
    <cellStyle name="检查单元格 3" xfId="1136"/>
    <cellStyle name="汇总 2 4" xfId="1137"/>
    <cellStyle name="检查单元格 3 2" xfId="1138"/>
    <cellStyle name="汇总 2 4 2" xfId="1139"/>
    <cellStyle name="检查单元格 4" xfId="1140"/>
    <cellStyle name="汇总 2 5" xfId="1141"/>
    <cellStyle name="汇总 3 2" xfId="1142"/>
    <cellStyle name="汇总 3 2 2" xfId="1143"/>
    <cellStyle name="汇总 3 2 2 2" xfId="1144"/>
    <cellStyle name="警告文本 3 2 2" xfId="1145"/>
    <cellStyle name="汇总 3 2 3" xfId="1146"/>
    <cellStyle name="汇总 3 3 2" xfId="1147"/>
    <cellStyle name="汇总 3 4" xfId="1148"/>
    <cellStyle name="汇总 3 4 2" xfId="1149"/>
    <cellStyle name="汇总 3 5" xfId="1150"/>
    <cellStyle name="汇总 4 2" xfId="1151"/>
    <cellStyle name="汇总 4 2 2" xfId="1152"/>
    <cellStyle name="汇总 4 2 2 2" xfId="1153"/>
    <cellStyle name="警告文本 4 2 2" xfId="1154"/>
    <cellStyle name="汇总 4 2 3"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千分位_97-917" xfId="1165"/>
    <cellStyle name="汇总 5 4"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计算 8" xfId="1184"/>
    <cellStyle name="检查单元格 2 3" xfId="1185"/>
    <cellStyle name="检查单元格 3 3" xfId="1186"/>
    <cellStyle name="检查单元格 4 2" xfId="1187"/>
    <cellStyle name="检查单元格 4 2 2" xfId="1188"/>
    <cellStyle name="检查单元格 4 3" xfId="1189"/>
    <cellStyle name="检查单元格 4 4" xfId="1190"/>
    <cellStyle name="检查单元格 5" xfId="1191"/>
    <cellStyle name="检查单元格 5 2" xfId="1192"/>
    <cellStyle name="检查单元格 5 3" xfId="1193"/>
    <cellStyle name="检查单元格 8" xfId="1194"/>
    <cellStyle name="解释性文本 3 3" xfId="1195"/>
    <cellStyle name="解释性文本 3 4" xfId="1196"/>
    <cellStyle name="解释性文本 4 2" xfId="1197"/>
    <cellStyle name="解释性文本 4 2 2" xfId="1198"/>
    <cellStyle name="借出原因 2" xfId="1199"/>
    <cellStyle name="借出原因 2 2" xfId="1200"/>
    <cellStyle name="借出原因 2 2 2" xfId="1201"/>
    <cellStyle name="借出原因 2 3" xfId="1202"/>
    <cellStyle name="借出原因 3" xfId="1203"/>
    <cellStyle name="借出原因 3 2" xfId="1204"/>
    <cellStyle name="借出原因 4" xfId="1205"/>
    <cellStyle name="警告文本 2" xfId="1206"/>
    <cellStyle name="警告文本 2 2" xfId="1207"/>
    <cellStyle name="警告文本 2 3" xfId="1208"/>
    <cellStyle name="警告文本 2 4" xfId="1209"/>
    <cellStyle name="警告文本 3" xfId="1210"/>
    <cellStyle name="警告文本 3 2" xfId="1211"/>
    <cellStyle name="警告文本 3 3" xfId="1212"/>
    <cellStyle name="警告文本 3 4" xfId="1213"/>
    <cellStyle name="警告文本 4" xfId="1214"/>
    <cellStyle name="警告文本 4 3" xfId="1215"/>
    <cellStyle name="警告文本 4 4" xfId="1216"/>
    <cellStyle name="警告文本 5" xfId="1217"/>
    <cellStyle name="警告文本 5 2" xfId="1218"/>
    <cellStyle name="警告文本 5 3" xfId="1219"/>
    <cellStyle name="警告文本 7" xfId="1220"/>
    <cellStyle name="链接单元格 2 2" xfId="1221"/>
    <cellStyle name="链接单元格 2 2 2" xfId="1222"/>
    <cellStyle name="链接单元格 2 3" xfId="1223"/>
    <cellStyle name="链接单元格 2 4" xfId="1224"/>
    <cellStyle name="链接单元格 3 2" xfId="1225"/>
    <cellStyle name="链接单元格 3 3" xfId="1226"/>
    <cellStyle name="链接单元格 3 4" xfId="1227"/>
    <cellStyle name="链接单元格 4 2" xfId="1228"/>
    <cellStyle name="链接单元格 4 2 2" xfId="1229"/>
    <cellStyle name="链接单元格 4 3" xfId="1230"/>
    <cellStyle name="链接单元格 4 4" xfId="1231"/>
    <cellStyle name="链接单元格 5 2" xfId="1232"/>
    <cellStyle name="链接单元格 5 3" xfId="1233"/>
    <cellStyle name="普通_97-917" xfId="1234"/>
    <cellStyle name="千位分隔 11" xfId="1235"/>
    <cellStyle name="输入 8" xfId="1236"/>
    <cellStyle name="千分位[0]_laroux" xfId="1237"/>
    <cellStyle name="千位[0]_ 方正PC" xfId="1238"/>
    <cellStyle name="常规_表样--2016年1至7月云南省及省本级地方财政收支执行情况（国资预算）全省数据与国库一致send预算局826" xfId="1239"/>
    <cellStyle name="千位_ 方正PC" xfId="1240"/>
    <cellStyle name="千位分隔 11 2" xfId="1241"/>
    <cellStyle name="千位分隔 2 2 2" xfId="1242"/>
    <cellStyle name="千位分隔 4 6" xfId="1243"/>
    <cellStyle name="千位分隔 4 6 2" xfId="1244"/>
    <cellStyle name="千位分隔 7 2" xfId="1245"/>
    <cellStyle name="千位分隔 8 2" xfId="1246"/>
    <cellStyle name="强调文字颜色 4 2 2 2" xfId="1247"/>
    <cellStyle name="千位分隔 9" xfId="1248"/>
    <cellStyle name="强调 1" xfId="1249"/>
    <cellStyle name="强调 1 2" xfId="1250"/>
    <cellStyle name="强调 2" xfId="1251"/>
    <cellStyle name="强调 3 2" xfId="1252"/>
    <cellStyle name="强调文字颜色 1 2 2" xfId="1253"/>
    <cellStyle name="强调文字颜色 1 2 2 2" xfId="1254"/>
    <cellStyle name="强调文字颜色 1 2 3" xfId="1255"/>
    <cellStyle name="强调文字颜色 6 2 2 2" xfId="1256"/>
    <cellStyle name="强调文字颜色 1 3" xfId="1257"/>
    <cellStyle name="强调文字颜色 1 3 2" xfId="1258"/>
    <cellStyle name="强调文字颜色 2 2" xfId="1259"/>
    <cellStyle name="强调文字颜色 2 2 3" xfId="1260"/>
    <cellStyle name="强调文字颜色 2 3" xfId="1261"/>
    <cellStyle name="强调文字颜色 3 2" xfId="1262"/>
    <cellStyle name="适中 2 3" xfId="1263"/>
    <cellStyle name="强调文字颜色 3 2 2" xfId="1264"/>
    <cellStyle name="强调文字颜色 3 2 2 2" xfId="1265"/>
    <cellStyle name="适中 2 4" xfId="1266"/>
    <cellStyle name="强调文字颜色 3 2 3" xfId="1267"/>
    <cellStyle name="强调文字颜色 4 2 2" xfId="1268"/>
    <cellStyle name="强调文字颜色 4 2 3" xfId="1269"/>
    <cellStyle name="强调文字颜色 5 2" xfId="1270"/>
    <cellStyle name="强调文字颜色 5 3" xfId="1271"/>
    <cellStyle name="强调文字颜色 5 3 2" xfId="1272"/>
    <cellStyle name="强调文字颜色 6 2" xfId="1273"/>
    <cellStyle name="强调文字颜色 6 2 2" xfId="1274"/>
    <cellStyle name="强调文字颜色 6 2 3" xfId="1275"/>
    <cellStyle name="强调文字颜色 6 3" xfId="1276"/>
    <cellStyle name="强调文字颜色 6 3 2" xfId="1277"/>
    <cellStyle name="日期 2 2 2" xfId="1278"/>
    <cellStyle name="日期 2 3" xfId="1279"/>
    <cellStyle name="日期 3 2" xfId="1280"/>
    <cellStyle name="日期 4" xfId="1281"/>
    <cellStyle name="商品名称" xfId="1282"/>
    <cellStyle name="商品名称 2" xfId="1283"/>
    <cellStyle name="商品名称 2 2 2" xfId="1284"/>
    <cellStyle name="商品名称 3" xfId="1285"/>
    <cellStyle name="适中 2" xfId="1286"/>
    <cellStyle name="适中 3 2" xfId="1287"/>
    <cellStyle name="适中 3 2 2" xfId="1288"/>
    <cellStyle name="适中 3 4" xfId="1289"/>
    <cellStyle name="适中 4 2 2" xfId="1290"/>
    <cellStyle name="适中 4 4" xfId="1291"/>
    <cellStyle name="输出 2" xfId="1292"/>
    <cellStyle name="输出 2 2" xfId="1293"/>
    <cellStyle name="输出 2 3" xfId="1294"/>
    <cellStyle name="输出 2 4" xfId="1295"/>
    <cellStyle name="输出 3" xfId="1296"/>
    <cellStyle name="输出 3 2" xfId="1297"/>
    <cellStyle name="输出 4" xfId="1298"/>
    <cellStyle name="输出 5" xfId="1299"/>
    <cellStyle name="寘嬫愗傝_Region Orders (2)" xfId="1300"/>
    <cellStyle name="输出 5 2" xfId="1301"/>
    <cellStyle name="输出 5 3" xfId="1302"/>
    <cellStyle name="输出 6" xfId="1303"/>
    <cellStyle name="输出 7" xfId="1304"/>
    <cellStyle name="输出 8" xfId="1305"/>
    <cellStyle name="输入 2 2 2" xfId="1306"/>
    <cellStyle name="输入 2 3" xfId="1307"/>
    <cellStyle name="输入 4 4" xfId="1308"/>
    <cellStyle name="输入 5" xfId="1309"/>
    <cellStyle name="输入 5 2" xfId="1310"/>
    <cellStyle name="输入 5 3" xfId="1311"/>
    <cellStyle name="输入 6" xfId="1312"/>
    <cellStyle name="输入 7" xfId="1313"/>
    <cellStyle name="数量 2 2" xfId="1314"/>
    <cellStyle name="数量 2 3" xfId="1315"/>
    <cellStyle name="未定义" xfId="1316"/>
    <cellStyle name="样式 1" xfId="1317"/>
    <cellStyle name="寘嬫愗傝 [0.00]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 name="Normal" xfId="1333"/>
    <cellStyle name="常规_录入表" xfId="1334"/>
  </cellStyles>
  <dxfs count="109">
    <dxf>
      <font>
        <color indexed="9"/>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color indexed="10"/>
      </font>
    </dxf>
    <dxf>
      <font>
        <color indexed="9"/>
      </font>
    </dxf>
    <dxf>
      <font>
        <color indexed="10"/>
      </font>
    </dxf>
    <dxf>
      <font>
        <color indexed="9"/>
      </font>
    </dxf>
    <dxf>
      <font>
        <color indexed="9"/>
      </font>
    </dxf>
    <dxf>
      <font>
        <b val="1"/>
        <i val="0"/>
      </font>
    </dxf>
    <dxf>
      <font>
        <color indexed="9"/>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color indexed="9"/>
      </font>
    </dxf>
    <dxf>
      <font>
        <color indexed="9"/>
      </font>
    </dxf>
    <dxf>
      <font>
        <color indexed="9"/>
      </font>
    </dxf>
    <dxf>
      <font>
        <color indexed="9"/>
      </font>
    </dxf>
    <dxf>
      <font>
        <color indexed="9"/>
      </font>
    </dxf>
    <dxf>
      <font>
        <color indexed="9"/>
      </font>
    </dxf>
    <dxf>
      <font>
        <color indexed="9"/>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0"/>
        <color indexed="9"/>
      </font>
    </dxf>
    <dxf>
      <font>
        <b val="0"/>
        <color indexed="9"/>
      </font>
    </dxf>
    <dxf>
      <font>
        <b val="0"/>
        <color indexed="9"/>
      </font>
    </dxf>
    <dxf>
      <font>
        <b val="0"/>
        <i val="0"/>
        <color indexed="9"/>
      </font>
    </dxf>
    <dxf>
      <font>
        <color indexed="9"/>
      </font>
    </dxf>
    <dxf>
      <font>
        <color indexed="9"/>
      </font>
    </dxf>
    <dxf>
      <font>
        <color indexed="9"/>
      </font>
    </dxf>
    <dxf>
      <font>
        <color indexed="9"/>
      </font>
    </dxf>
    <dxf>
      <font>
        <color indexed="9"/>
      </font>
    </dxf>
    <dxf>
      <font>
        <color indexed="9"/>
      </font>
    </dxf>
    <dxf>
      <font>
        <b val="0"/>
        <color indexed="9"/>
      </font>
    </dxf>
    <dxf>
      <font>
        <b val="0"/>
        <i val="0"/>
        <color indexed="10"/>
      </font>
    </dxf>
    <dxf>
      <font>
        <b val="0"/>
        <color indexed="9"/>
      </font>
    </dxf>
    <dxf>
      <font>
        <b val="0"/>
        <i val="0"/>
        <color indexed="10"/>
      </font>
    </dxf>
    <dxf>
      <font>
        <b val="1"/>
        <i val="0"/>
      </font>
    </dxf>
    <dxf>
      <font>
        <b val="1"/>
        <i val="0"/>
      </font>
    </dxf>
    <dxf>
      <font>
        <b val="1"/>
        <i val="0"/>
      </font>
    </dxf>
    <dxf>
      <font>
        <b val="1"/>
        <i val="0"/>
      </font>
    </dxf>
  </dxf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2"/>
  <sheetViews>
    <sheetView showGridLines="0" showZeros="0" view="pageBreakPreview" zoomScaleNormal="90" zoomScaleSheetLayoutView="100" workbookViewId="0">
      <pane ySplit="3" topLeftCell="A4" activePane="bottomLeft" state="frozen"/>
      <selection/>
      <selection pane="bottomLeft" activeCell="B10" sqref="B10"/>
    </sheetView>
  </sheetViews>
  <sheetFormatPr defaultColWidth="9" defaultRowHeight="15.6" outlineLevelCol="4"/>
  <cols>
    <col min="1" max="1" width="17.6296296296296" style="270" customWidth="1"/>
    <col min="2" max="2" width="50.75" style="270" customWidth="1"/>
    <col min="3" max="4" width="20.6296296296296" style="270" customWidth="1"/>
    <col min="5" max="5" width="20.6296296296296" style="475" customWidth="1"/>
    <col min="6" max="16384" width="9" style="476"/>
  </cols>
  <sheetData>
    <row r="1" ht="45" customHeight="1" spans="1:5">
      <c r="A1" s="273"/>
      <c r="B1" s="273" t="s">
        <v>0</v>
      </c>
      <c r="C1" s="273"/>
      <c r="D1" s="273"/>
      <c r="E1" s="273"/>
    </row>
    <row r="2" ht="18.95" customHeight="1" spans="1:5">
      <c r="A2" s="272"/>
      <c r="B2" s="477"/>
      <c r="C2" s="478"/>
      <c r="D2" s="272"/>
      <c r="E2" s="276" t="s">
        <v>1</v>
      </c>
    </row>
    <row r="3" s="472" customFormat="1" ht="45" customHeight="1" spans="1:5">
      <c r="A3" s="277" t="s">
        <v>2</v>
      </c>
      <c r="B3" s="479" t="s">
        <v>3</v>
      </c>
      <c r="C3" s="279" t="s">
        <v>4</v>
      </c>
      <c r="D3" s="279" t="s">
        <v>5</v>
      </c>
      <c r="E3" s="479" t="s">
        <v>6</v>
      </c>
    </row>
    <row r="4" ht="37.5" customHeight="1" spans="1:5">
      <c r="A4" s="448" t="s">
        <v>7</v>
      </c>
      <c r="B4" s="449" t="s">
        <v>8</v>
      </c>
      <c r="C4" s="347">
        <f>SUM(C5:C19)</f>
        <v>11293</v>
      </c>
      <c r="D4" s="347">
        <f>SUM(D5:D19)</f>
        <v>11511</v>
      </c>
      <c r="E4" s="340">
        <f>(D4-C4)/C4</f>
        <v>0.019</v>
      </c>
    </row>
    <row r="5" ht="37.5" customHeight="1" spans="1:5">
      <c r="A5" s="354" t="s">
        <v>9</v>
      </c>
      <c r="B5" s="298" t="s">
        <v>10</v>
      </c>
      <c r="C5" s="345">
        <v>4664</v>
      </c>
      <c r="D5" s="346">
        <v>4629</v>
      </c>
      <c r="E5" s="340">
        <f t="shared" ref="E5:E39" si="0">(D5-C5)/C5</f>
        <v>-0.008</v>
      </c>
    </row>
    <row r="6" ht="37.5" customHeight="1" spans="1:5">
      <c r="A6" s="354" t="s">
        <v>11</v>
      </c>
      <c r="B6" s="298" t="s">
        <v>12</v>
      </c>
      <c r="C6" s="480">
        <v>203</v>
      </c>
      <c r="D6" s="346">
        <v>311</v>
      </c>
      <c r="E6" s="340">
        <f t="shared" si="0"/>
        <v>0.532</v>
      </c>
    </row>
    <row r="7" ht="37.5" customHeight="1" spans="1:5">
      <c r="A7" s="354" t="s">
        <v>13</v>
      </c>
      <c r="B7" s="298" t="s">
        <v>14</v>
      </c>
      <c r="C7" s="480">
        <v>152</v>
      </c>
      <c r="D7" s="346">
        <v>165</v>
      </c>
      <c r="E7" s="340">
        <f t="shared" si="0"/>
        <v>0.086</v>
      </c>
    </row>
    <row r="8" ht="37.5" customHeight="1" spans="1:5">
      <c r="A8" s="354" t="s">
        <v>15</v>
      </c>
      <c r="B8" s="298" t="s">
        <v>16</v>
      </c>
      <c r="C8" s="480">
        <v>89</v>
      </c>
      <c r="D8" s="346">
        <v>91</v>
      </c>
      <c r="E8" s="340">
        <f t="shared" si="0"/>
        <v>0.022</v>
      </c>
    </row>
    <row r="9" ht="37.5" customHeight="1" spans="1:5">
      <c r="A9" s="354" t="s">
        <v>17</v>
      </c>
      <c r="B9" s="298" t="s">
        <v>18</v>
      </c>
      <c r="C9" s="480">
        <v>406</v>
      </c>
      <c r="D9" s="346">
        <v>518</v>
      </c>
      <c r="E9" s="340">
        <f t="shared" si="0"/>
        <v>0.276</v>
      </c>
    </row>
    <row r="10" ht="37.5" customHeight="1" spans="1:5">
      <c r="A10" s="354" t="s">
        <v>19</v>
      </c>
      <c r="B10" s="298" t="s">
        <v>20</v>
      </c>
      <c r="C10" s="480">
        <v>102</v>
      </c>
      <c r="D10" s="346">
        <v>168</v>
      </c>
      <c r="E10" s="340">
        <f t="shared" si="0"/>
        <v>0.647</v>
      </c>
    </row>
    <row r="11" ht="37.5" customHeight="1" spans="1:5">
      <c r="A11" s="354" t="s">
        <v>21</v>
      </c>
      <c r="B11" s="298" t="s">
        <v>22</v>
      </c>
      <c r="C11" s="480">
        <v>127</v>
      </c>
      <c r="D11" s="346">
        <v>154</v>
      </c>
      <c r="E11" s="340">
        <f t="shared" si="0"/>
        <v>0.213</v>
      </c>
    </row>
    <row r="12" ht="37.5" customHeight="1" spans="1:5">
      <c r="A12" s="354" t="s">
        <v>23</v>
      </c>
      <c r="B12" s="298" t="s">
        <v>24</v>
      </c>
      <c r="C12" s="480">
        <v>230</v>
      </c>
      <c r="D12" s="346">
        <v>259</v>
      </c>
      <c r="E12" s="340">
        <f t="shared" si="0"/>
        <v>0.126</v>
      </c>
    </row>
    <row r="13" ht="37.5" customHeight="1" spans="1:5">
      <c r="A13" s="354" t="s">
        <v>25</v>
      </c>
      <c r="B13" s="298" t="s">
        <v>26</v>
      </c>
      <c r="C13" s="480">
        <v>1482</v>
      </c>
      <c r="D13" s="346">
        <v>1260</v>
      </c>
      <c r="E13" s="340">
        <f t="shared" si="0"/>
        <v>-0.15</v>
      </c>
    </row>
    <row r="14" ht="37.5" customHeight="1" spans="1:5">
      <c r="A14" s="354" t="s">
        <v>27</v>
      </c>
      <c r="B14" s="298" t="s">
        <v>28</v>
      </c>
      <c r="C14" s="480">
        <v>246</v>
      </c>
      <c r="D14" s="346">
        <v>246</v>
      </c>
      <c r="E14" s="340">
        <f t="shared" si="0"/>
        <v>0</v>
      </c>
    </row>
    <row r="15" ht="37.5" customHeight="1" spans="1:5">
      <c r="A15" s="354" t="s">
        <v>29</v>
      </c>
      <c r="B15" s="298" t="s">
        <v>30</v>
      </c>
      <c r="C15" s="480">
        <v>28</v>
      </c>
      <c r="D15" s="346">
        <v>137</v>
      </c>
      <c r="E15" s="340">
        <f t="shared" si="0"/>
        <v>3.893</v>
      </c>
    </row>
    <row r="16" ht="37.5" customHeight="1" spans="1:5">
      <c r="A16" s="354" t="s">
        <v>31</v>
      </c>
      <c r="B16" s="298" t="s">
        <v>32</v>
      </c>
      <c r="C16" s="480">
        <v>1000</v>
      </c>
      <c r="D16" s="346">
        <v>1001</v>
      </c>
      <c r="E16" s="340">
        <f t="shared" si="0"/>
        <v>0.001</v>
      </c>
    </row>
    <row r="17" ht="37.5" customHeight="1" spans="1:5">
      <c r="A17" s="354" t="s">
        <v>33</v>
      </c>
      <c r="B17" s="298" t="s">
        <v>34</v>
      </c>
      <c r="C17" s="480">
        <v>2543</v>
      </c>
      <c r="D17" s="346">
        <v>2548</v>
      </c>
      <c r="E17" s="340">
        <f t="shared" si="0"/>
        <v>0.002</v>
      </c>
    </row>
    <row r="18" ht="37.5" customHeight="1" spans="1:5">
      <c r="A18" s="354" t="s">
        <v>35</v>
      </c>
      <c r="B18" s="298" t="s">
        <v>36</v>
      </c>
      <c r="C18" s="480">
        <v>21</v>
      </c>
      <c r="D18" s="346">
        <v>24</v>
      </c>
      <c r="E18" s="340">
        <f t="shared" si="0"/>
        <v>0.143</v>
      </c>
    </row>
    <row r="19" ht="37.5" customHeight="1" spans="1:5">
      <c r="A19" s="488" t="s">
        <v>37</v>
      </c>
      <c r="B19" s="298" t="s">
        <v>38</v>
      </c>
      <c r="C19" s="346">
        <v>0</v>
      </c>
      <c r="D19" s="346"/>
      <c r="E19" s="340"/>
    </row>
    <row r="20" ht="37.5" customHeight="1" spans="1:5">
      <c r="A20" s="351" t="s">
        <v>39</v>
      </c>
      <c r="B20" s="449" t="s">
        <v>40</v>
      </c>
      <c r="C20" s="347">
        <f>SUM(C21:C28)</f>
        <v>7157</v>
      </c>
      <c r="D20" s="347">
        <f>SUM(D21:D28)</f>
        <v>9707</v>
      </c>
      <c r="E20" s="340">
        <f t="shared" si="0"/>
        <v>0.356</v>
      </c>
    </row>
    <row r="21" ht="37.5" customHeight="1" spans="1:5">
      <c r="A21" s="481" t="s">
        <v>41</v>
      </c>
      <c r="B21" s="298" t="s">
        <v>42</v>
      </c>
      <c r="C21" s="480">
        <v>3466</v>
      </c>
      <c r="D21" s="346">
        <v>3706</v>
      </c>
      <c r="E21" s="340">
        <f t="shared" si="0"/>
        <v>0.069</v>
      </c>
    </row>
    <row r="22" ht="37.5" customHeight="1" spans="1:5">
      <c r="A22" s="354" t="s">
        <v>43</v>
      </c>
      <c r="B22" s="482" t="s">
        <v>44</v>
      </c>
      <c r="C22" s="480">
        <v>1686</v>
      </c>
      <c r="D22" s="346">
        <v>2276</v>
      </c>
      <c r="E22" s="340">
        <f t="shared" si="0"/>
        <v>0.35</v>
      </c>
    </row>
    <row r="23" ht="37.5" customHeight="1" spans="1:5">
      <c r="A23" s="354" t="s">
        <v>45</v>
      </c>
      <c r="B23" s="298" t="s">
        <v>46</v>
      </c>
      <c r="C23" s="480">
        <v>973</v>
      </c>
      <c r="D23" s="346">
        <v>1014</v>
      </c>
      <c r="E23" s="340">
        <f t="shared" si="0"/>
        <v>0.042</v>
      </c>
    </row>
    <row r="24" ht="37.5" customHeight="1" spans="1:5">
      <c r="A24" s="354" t="s">
        <v>47</v>
      </c>
      <c r="B24" s="298" t="s">
        <v>48</v>
      </c>
      <c r="C24" s="346"/>
      <c r="D24" s="346"/>
      <c r="E24" s="340"/>
    </row>
    <row r="25" ht="37.5" customHeight="1" spans="1:5">
      <c r="A25" s="354" t="s">
        <v>49</v>
      </c>
      <c r="B25" s="298" t="s">
        <v>50</v>
      </c>
      <c r="C25" s="480">
        <v>855</v>
      </c>
      <c r="D25" s="346">
        <v>2515</v>
      </c>
      <c r="E25" s="340">
        <f t="shared" si="0"/>
        <v>1.942</v>
      </c>
    </row>
    <row r="26" ht="37.5" customHeight="1" spans="1:5">
      <c r="A26" s="354" t="s">
        <v>51</v>
      </c>
      <c r="B26" s="298" t="s">
        <v>52</v>
      </c>
      <c r="C26" s="346"/>
      <c r="D26" s="346"/>
      <c r="E26" s="340"/>
    </row>
    <row r="27" ht="37.5" customHeight="1" spans="1:5">
      <c r="A27" s="354" t="s">
        <v>53</v>
      </c>
      <c r="B27" s="298" t="s">
        <v>54</v>
      </c>
      <c r="C27" s="480">
        <v>177</v>
      </c>
      <c r="D27" s="346">
        <v>196</v>
      </c>
      <c r="E27" s="340">
        <f t="shared" si="0"/>
        <v>0.107</v>
      </c>
    </row>
    <row r="28" ht="37.5" customHeight="1" spans="1:5">
      <c r="A28" s="354" t="s">
        <v>55</v>
      </c>
      <c r="B28" s="298" t="s">
        <v>56</v>
      </c>
      <c r="C28" s="346"/>
      <c r="D28" s="346"/>
      <c r="E28" s="340"/>
    </row>
    <row r="29" ht="37.5" customHeight="1" spans="1:5">
      <c r="A29" s="354"/>
      <c r="B29" s="298"/>
      <c r="C29" s="346"/>
      <c r="D29" s="346"/>
      <c r="E29" s="340"/>
    </row>
    <row r="30" s="473" customFormat="1" ht="37.5" customHeight="1" spans="1:5">
      <c r="A30" s="483"/>
      <c r="B30" s="446" t="s">
        <v>57</v>
      </c>
      <c r="C30" s="347">
        <f>C4+C20</f>
        <v>18450</v>
      </c>
      <c r="D30" s="347">
        <f>D4+D20</f>
        <v>21218</v>
      </c>
      <c r="E30" s="340">
        <f t="shared" si="0"/>
        <v>0.15</v>
      </c>
    </row>
    <row r="31" ht="37.5" customHeight="1" spans="1:5">
      <c r="A31" s="351">
        <v>105</v>
      </c>
      <c r="B31" s="297" t="s">
        <v>58</v>
      </c>
      <c r="C31" s="346">
        <v>15577</v>
      </c>
      <c r="D31" s="270">
        <v>1400</v>
      </c>
      <c r="E31" s="340">
        <f t="shared" si="0"/>
        <v>-0.91</v>
      </c>
    </row>
    <row r="32" ht="37.5" customHeight="1" spans="1:5">
      <c r="A32" s="448">
        <v>110</v>
      </c>
      <c r="B32" s="449" t="s">
        <v>59</v>
      </c>
      <c r="C32" s="347">
        <f>C33+C34+C36+C38</f>
        <v>169240</v>
      </c>
      <c r="D32" s="347">
        <f>D33+D34+D36+D38</f>
        <v>171582</v>
      </c>
      <c r="E32" s="340">
        <f t="shared" si="0"/>
        <v>0.014</v>
      </c>
    </row>
    <row r="33" ht="37.5" customHeight="1" spans="1:5">
      <c r="A33" s="354">
        <v>11001</v>
      </c>
      <c r="B33" s="298" t="s">
        <v>60</v>
      </c>
      <c r="C33" s="357">
        <v>2551</v>
      </c>
      <c r="D33" s="346">
        <v>2480</v>
      </c>
      <c r="E33" s="340">
        <f t="shared" si="0"/>
        <v>-0.028</v>
      </c>
    </row>
    <row r="34" ht="37.5" customHeight="1" spans="1:5">
      <c r="A34" s="354"/>
      <c r="B34" s="298" t="s">
        <v>61</v>
      </c>
      <c r="C34" s="346">
        <v>150268</v>
      </c>
      <c r="D34" s="346">
        <v>140794</v>
      </c>
      <c r="E34" s="340">
        <f t="shared" si="0"/>
        <v>-0.063</v>
      </c>
    </row>
    <row r="35" ht="37.5" customHeight="1" spans="1:5">
      <c r="A35" s="354">
        <v>11008</v>
      </c>
      <c r="B35" s="298" t="s">
        <v>62</v>
      </c>
      <c r="C35" s="346"/>
      <c r="D35" s="346"/>
      <c r="E35" s="340"/>
    </row>
    <row r="36" ht="37.5" customHeight="1" spans="1:5">
      <c r="A36" s="354">
        <v>11009</v>
      </c>
      <c r="B36" s="298" t="s">
        <v>63</v>
      </c>
      <c r="C36" s="346">
        <v>13213</v>
      </c>
      <c r="D36" s="346">
        <v>25712</v>
      </c>
      <c r="E36" s="340">
        <f t="shared" si="0"/>
        <v>0.946</v>
      </c>
    </row>
    <row r="37" s="474" customFormat="1" ht="37.5" customHeight="1" spans="1:5">
      <c r="A37" s="484">
        <v>11013</v>
      </c>
      <c r="B37" s="302" t="s">
        <v>64</v>
      </c>
      <c r="C37" s="346"/>
      <c r="D37" s="346"/>
      <c r="E37" s="340"/>
    </row>
    <row r="38" s="474" customFormat="1" ht="37.5" customHeight="1" spans="1:5">
      <c r="A38" s="484">
        <v>11015</v>
      </c>
      <c r="B38" s="302" t="s">
        <v>65</v>
      </c>
      <c r="C38" s="346">
        <v>3208</v>
      </c>
      <c r="D38" s="346">
        <v>2596</v>
      </c>
      <c r="E38" s="340">
        <f t="shared" si="0"/>
        <v>-0.191</v>
      </c>
    </row>
    <row r="39" ht="37.5" customHeight="1" spans="1:5">
      <c r="A39" s="485"/>
      <c r="B39" s="486" t="s">
        <v>66</v>
      </c>
      <c r="C39" s="347">
        <f>C30+C31+C32</f>
        <v>203267</v>
      </c>
      <c r="D39" s="347">
        <f>D30+D31+D32</f>
        <v>194200</v>
      </c>
      <c r="E39" s="340">
        <f t="shared" si="0"/>
        <v>-0.045</v>
      </c>
    </row>
    <row r="40" spans="3:4">
      <c r="C40" s="487"/>
      <c r="D40" s="487"/>
    </row>
    <row r="41" spans="4:4">
      <c r="D41" s="487"/>
    </row>
    <row r="42" spans="3:4">
      <c r="C42" s="487"/>
      <c r="D42" s="487"/>
    </row>
    <row r="43" spans="4:4">
      <c r="D43" s="487"/>
    </row>
    <row r="44" spans="3:4">
      <c r="C44" s="487"/>
      <c r="D44" s="487"/>
    </row>
    <row r="45" spans="3:4">
      <c r="C45" s="487"/>
      <c r="D45" s="487"/>
    </row>
    <row r="46" spans="4:4">
      <c r="D46" s="487"/>
    </row>
    <row r="47" spans="3:4">
      <c r="C47" s="487"/>
      <c r="D47" s="487"/>
    </row>
    <row r="48" spans="3:4">
      <c r="C48" s="487"/>
      <c r="D48" s="487"/>
    </row>
    <row r="49" spans="3:4">
      <c r="C49" s="487"/>
      <c r="D49" s="487"/>
    </row>
    <row r="50" spans="3:4">
      <c r="C50" s="487"/>
      <c r="D50" s="487"/>
    </row>
    <row r="51" spans="4:4">
      <c r="D51" s="487"/>
    </row>
    <row r="52" spans="3:4">
      <c r="C52" s="487"/>
      <c r="D52" s="487"/>
    </row>
  </sheetData>
  <mergeCells count="1">
    <mergeCell ref="B1:E1"/>
  </mergeCells>
  <conditionalFormatting sqref="E2">
    <cfRule type="cellIs" dxfId="0" priority="45" stopIfTrue="1" operator="lessThanOrEqual">
      <formula>-1</formula>
    </cfRule>
  </conditionalFormatting>
  <conditionalFormatting sqref="C4">
    <cfRule type="expression" dxfId="1" priority="40" stopIfTrue="1">
      <formula>"len($A:$A)=3"</formula>
    </cfRule>
  </conditionalFormatting>
  <conditionalFormatting sqref="C5">
    <cfRule type="expression" dxfId="2" priority="7" stopIfTrue="1">
      <formula>"len($A:$A)=3"</formula>
    </cfRule>
    <cfRule type="expression" dxfId="3" priority="6" stopIfTrue="1">
      <formula>"len($A:$A)=3"</formula>
    </cfRule>
  </conditionalFormatting>
  <conditionalFormatting sqref="A31:B31">
    <cfRule type="expression" dxfId="4" priority="51" stopIfTrue="1">
      <formula>"len($A:$A)=3"</formula>
    </cfRule>
  </conditionalFormatting>
  <conditionalFormatting sqref="C31">
    <cfRule type="expression" dxfId="5" priority="2" stopIfTrue="1">
      <formula>"len($A:$A)=3"</formula>
    </cfRule>
    <cfRule type="expression" dxfId="6" priority="1" stopIfTrue="1">
      <formula>"len($A:$A)=3"</formula>
    </cfRule>
  </conditionalFormatting>
  <conditionalFormatting sqref="D33">
    <cfRule type="expression" dxfId="7" priority="23" stopIfTrue="1">
      <formula>"len($A:$A)=3"</formula>
    </cfRule>
    <cfRule type="expression" dxfId="8" priority="30" stopIfTrue="1">
      <formula>"len($A:$A)=3"</formula>
    </cfRule>
  </conditionalFormatting>
  <conditionalFormatting sqref="C34">
    <cfRule type="expression" dxfId="9" priority="34" stopIfTrue="1">
      <formula>"len($A:$A)=3"</formula>
    </cfRule>
  </conditionalFormatting>
  <conditionalFormatting sqref="D34">
    <cfRule type="expression" dxfId="10" priority="5" stopIfTrue="1">
      <formula>"len($A:$A)=3"</formula>
    </cfRule>
    <cfRule type="expression" dxfId="11" priority="4" stopIfTrue="1">
      <formula>"len($A:$A)=3"</formula>
    </cfRule>
    <cfRule type="expression" dxfId="12" priority="3" stopIfTrue="1">
      <formula>"len($A:$A)=3"</formula>
    </cfRule>
  </conditionalFormatting>
  <conditionalFormatting sqref="D38">
    <cfRule type="expression" dxfId="13" priority="28" stopIfTrue="1">
      <formula>"len($A:$A)=3"</formula>
    </cfRule>
  </conditionalFormatting>
  <conditionalFormatting sqref="B7:B8">
    <cfRule type="expression" dxfId="14" priority="59" stopIfTrue="1">
      <formula>"len($A:$A)=3"</formula>
    </cfRule>
  </conditionalFormatting>
  <conditionalFormatting sqref="B32:B34">
    <cfRule type="expression" dxfId="15" priority="20" stopIfTrue="1">
      <formula>"len($A:$A)=3"</formula>
    </cfRule>
  </conditionalFormatting>
  <conditionalFormatting sqref="B37:B39">
    <cfRule type="expression" dxfId="16" priority="14" stopIfTrue="1">
      <formula>"len($A:$A)=3"</formula>
    </cfRule>
    <cfRule type="expression" dxfId="17" priority="15" stopIfTrue="1">
      <formula>"len($A:$A)=3"</formula>
    </cfRule>
  </conditionalFormatting>
  <conditionalFormatting sqref="C35:C36">
    <cfRule type="expression" dxfId="18" priority="32" stopIfTrue="1">
      <formula>"len($A:$A)=3"</formula>
    </cfRule>
  </conditionalFormatting>
  <conditionalFormatting sqref="D4:D6">
    <cfRule type="expression" dxfId="19" priority="29" stopIfTrue="1">
      <formula>"len($A:$A)=3"</formula>
    </cfRule>
  </conditionalFormatting>
  <conditionalFormatting sqref="D7:D8">
    <cfRule type="expression" dxfId="20" priority="27" stopIfTrue="1">
      <formula>"len($A:$A)=3"</formula>
    </cfRule>
  </conditionalFormatting>
  <conditionalFormatting sqref="D35:D36">
    <cfRule type="expression" dxfId="21" priority="21" stopIfTrue="1">
      <formula>"len($A:$A)=3"</formula>
    </cfRule>
  </conditionalFormatting>
  <conditionalFormatting sqref="D37:D38">
    <cfRule type="expression" dxfId="22" priority="31" stopIfTrue="1">
      <formula>"len($A:$A)=3"</formula>
    </cfRule>
  </conditionalFormatting>
  <conditionalFormatting sqref="A4:B29">
    <cfRule type="expression" dxfId="23" priority="56" stopIfTrue="1">
      <formula>"len($A:$A)=3"</formula>
    </cfRule>
  </conditionalFormatting>
  <conditionalFormatting sqref="B4:B6 B31 B39">
    <cfRule type="expression" dxfId="24" priority="65" stopIfTrue="1">
      <formula>"len($A:$A)=3"</formula>
    </cfRule>
  </conditionalFormatting>
  <conditionalFormatting sqref="C4 C19:C20 C24 C26 C28:C29 D20">
    <cfRule type="expression" dxfId="25" priority="37" stopIfTrue="1">
      <formula>"len($A:$A)=3"</formula>
    </cfRule>
  </conditionalFormatting>
  <conditionalFormatting sqref="D4:D19 D21:D29">
    <cfRule type="expression" dxfId="26" priority="26" stopIfTrue="1">
      <formula>"len($A:$A)=3"</formula>
    </cfRule>
  </conditionalFormatting>
  <conditionalFormatting sqref="C31:C32 C34 D32:D33">
    <cfRule type="expression" dxfId="27" priority="41" stopIfTrue="1">
      <formula>"len($A:$A)=3"</formula>
    </cfRule>
  </conditionalFormatting>
  <conditionalFormatting sqref="A32:B34 B38:B39">
    <cfRule type="expression" dxfId="28" priority="19" stopIfTrue="1">
      <formula>"len($A:$A)=3"</formula>
    </cfRule>
  </conditionalFormatting>
  <conditionalFormatting sqref="C32:D32 C34 D33">
    <cfRule type="expression" dxfId="29" priority="35" stopIfTrue="1">
      <formula>"len($A:$A)=3"</formula>
    </cfRule>
  </conditionalFormatting>
  <conditionalFormatting sqref="A33:B34">
    <cfRule type="expression" dxfId="30" priority="18" stopIfTrue="1">
      <formula>"len($A:$A)=3"</formula>
    </cfRule>
  </conditionalFormatting>
  <conditionalFormatting sqref="B39 A35:D35">
    <cfRule type="expression" dxfId="31" priority="63" stopIfTrue="1">
      <formula>"len($A:$A)=3"</formula>
    </cfRule>
  </conditionalFormatting>
  <conditionalFormatting sqref="A35:B36">
    <cfRule type="expression" dxfId="32" priority="16" stopIfTrue="1">
      <formula>"len($A:$A)=3"</formula>
    </cfRule>
  </conditionalFormatting>
  <conditionalFormatting sqref="C37:C39 D39">
    <cfRule type="expression" dxfId="33" priority="42" stopIfTrue="1">
      <formula>"len($A:$A)=3"</formula>
    </cfRule>
  </conditionalFormatting>
  <conditionalFormatting sqref="C38:C39 D39">
    <cfRule type="expression" dxfId="34" priority="3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pageSetUpPr fitToPage="1"/>
  </sheetPr>
  <dimension ref="A1:E282"/>
  <sheetViews>
    <sheetView showGridLines="0" showZeros="0" view="pageBreakPreview" zoomScaleNormal="115" zoomScaleSheetLayoutView="100" workbookViewId="0">
      <pane ySplit="3" topLeftCell="A190" activePane="bottomLeft" state="frozen"/>
      <selection/>
      <selection pane="bottomLeft" activeCell="B202" sqref="B202"/>
    </sheetView>
  </sheetViews>
  <sheetFormatPr defaultColWidth="9" defaultRowHeight="15.6" outlineLevelCol="4"/>
  <cols>
    <col min="1" max="1" width="21.5" style="272" customWidth="1"/>
    <col min="2" max="2" width="50.75" style="272" customWidth="1"/>
    <col min="3" max="4" width="20.6296296296296" style="272" customWidth="1"/>
    <col min="5" max="5" width="20.6296296296296" style="335" customWidth="1"/>
    <col min="6" max="16384" width="9" style="272"/>
  </cols>
  <sheetData>
    <row r="1" ht="45" customHeight="1" spans="2:5">
      <c r="B1" s="273" t="s">
        <v>2709</v>
      </c>
      <c r="C1" s="273"/>
      <c r="D1" s="273"/>
      <c r="E1" s="273"/>
    </row>
    <row r="2" s="274" customFormat="1" ht="20.1" customHeight="1" spans="2:5">
      <c r="B2" s="275"/>
      <c r="C2" s="275"/>
      <c r="D2" s="275"/>
      <c r="E2" s="276" t="s">
        <v>1</v>
      </c>
    </row>
    <row r="3" s="334" customFormat="1" ht="45" customHeight="1" spans="1:5">
      <c r="A3" s="277" t="s">
        <v>2</v>
      </c>
      <c r="B3" s="278" t="s">
        <v>3</v>
      </c>
      <c r="C3" s="279" t="s">
        <v>4</v>
      </c>
      <c r="D3" s="279" t="s">
        <v>5</v>
      </c>
      <c r="E3" s="279" t="s">
        <v>6</v>
      </c>
    </row>
    <row r="4" ht="38" customHeight="1" spans="1:5">
      <c r="A4" s="280" t="s">
        <v>80</v>
      </c>
      <c r="B4" s="281" t="s">
        <v>2710</v>
      </c>
      <c r="C4" s="289">
        <f>C11</f>
        <v>30</v>
      </c>
      <c r="D4" s="293">
        <v>30</v>
      </c>
      <c r="E4" s="336">
        <f>(D4-C4)/C4</f>
        <v>0</v>
      </c>
    </row>
    <row r="5" ht="38" customHeight="1" spans="1:5">
      <c r="A5" s="285" t="s">
        <v>2711</v>
      </c>
      <c r="B5" s="284" t="s">
        <v>2712</v>
      </c>
      <c r="C5" s="286"/>
      <c r="D5" s="286"/>
      <c r="E5" s="336"/>
    </row>
    <row r="6" ht="38" customHeight="1" spans="1:5">
      <c r="A6" s="285" t="s">
        <v>2713</v>
      </c>
      <c r="B6" s="284" t="s">
        <v>2714</v>
      </c>
      <c r="C6" s="286">
        <v>466</v>
      </c>
      <c r="D6" s="286">
        <v>376</v>
      </c>
      <c r="E6" s="287">
        <f t="shared" ref="E4:E67" si="0">IF(C6&gt;0,D6/C6-1,IF(C6&lt;0,-(D6/C6-1),""))</f>
        <v>-0.193</v>
      </c>
    </row>
    <row r="7" ht="38" customHeight="1" spans="1:5">
      <c r="A7" s="285" t="s">
        <v>2715</v>
      </c>
      <c r="B7" s="284" t="s">
        <v>2716</v>
      </c>
      <c r="C7" s="286">
        <v>866</v>
      </c>
      <c r="D7" s="286">
        <v>1073</v>
      </c>
      <c r="E7" s="287">
        <f t="shared" si="0"/>
        <v>0.239</v>
      </c>
    </row>
    <row r="8" ht="38" customHeight="1" spans="1:5">
      <c r="A8" s="285" t="s">
        <v>2717</v>
      </c>
      <c r="B8" s="284" t="s">
        <v>2718</v>
      </c>
      <c r="C8" s="286">
        <v>191</v>
      </c>
      <c r="D8" s="286">
        <v>448</v>
      </c>
      <c r="E8" s="287">
        <f t="shared" si="0"/>
        <v>1.346</v>
      </c>
    </row>
    <row r="9" s="266" customFormat="1" ht="38" customHeight="1" spans="1:5">
      <c r="A9" s="285" t="s">
        <v>2719</v>
      </c>
      <c r="B9" s="284" t="s">
        <v>2720</v>
      </c>
      <c r="C9" s="286">
        <v>0</v>
      </c>
      <c r="D9" s="286">
        <v>0</v>
      </c>
      <c r="E9" s="287" t="str">
        <f t="shared" si="0"/>
        <v/>
      </c>
    </row>
    <row r="10" ht="38" customHeight="1" spans="1:5">
      <c r="A10" s="285" t="s">
        <v>2721</v>
      </c>
      <c r="B10" s="284" t="s">
        <v>2722</v>
      </c>
      <c r="C10" s="286">
        <v>1717</v>
      </c>
      <c r="D10" s="286">
        <v>2838</v>
      </c>
      <c r="E10" s="287">
        <f t="shared" si="0"/>
        <v>0.653</v>
      </c>
    </row>
    <row r="11" ht="38" customHeight="1" spans="1:5">
      <c r="A11" s="285" t="s">
        <v>2723</v>
      </c>
      <c r="B11" s="284" t="s">
        <v>2724</v>
      </c>
      <c r="C11" s="286">
        <v>30</v>
      </c>
      <c r="D11" s="293">
        <v>30</v>
      </c>
      <c r="E11" s="336">
        <f>(D11-C11)/C11</f>
        <v>0</v>
      </c>
    </row>
    <row r="12" s="266" customFormat="1" ht="38" customHeight="1" spans="1:5">
      <c r="A12" s="285" t="s">
        <v>2725</v>
      </c>
      <c r="B12" s="284" t="s">
        <v>2726</v>
      </c>
      <c r="C12" s="286">
        <v>0</v>
      </c>
      <c r="D12" s="286">
        <v>0</v>
      </c>
      <c r="E12" s="287" t="str">
        <f t="shared" si="0"/>
        <v/>
      </c>
    </row>
    <row r="13" ht="38" customHeight="1" spans="1:5">
      <c r="A13" s="285" t="s">
        <v>2727</v>
      </c>
      <c r="B13" s="284" t="s">
        <v>2728</v>
      </c>
      <c r="C13" s="286">
        <v>0</v>
      </c>
      <c r="D13" s="286">
        <v>0</v>
      </c>
      <c r="E13" s="287" t="str">
        <f t="shared" si="0"/>
        <v/>
      </c>
    </row>
    <row r="14" s="266" customFormat="1" ht="38" customHeight="1" spans="1:5">
      <c r="A14" s="285" t="s">
        <v>2729</v>
      </c>
      <c r="B14" s="284" t="s">
        <v>2730</v>
      </c>
      <c r="C14" s="286">
        <v>0</v>
      </c>
      <c r="D14" s="286">
        <v>30</v>
      </c>
      <c r="E14" s="287" t="str">
        <f t="shared" si="0"/>
        <v/>
      </c>
    </row>
    <row r="15" ht="38" customHeight="1" spans="1:5">
      <c r="A15" s="285" t="s">
        <v>2731</v>
      </c>
      <c r="B15" s="284" t="s">
        <v>2732</v>
      </c>
      <c r="C15" s="286">
        <v>2499</v>
      </c>
      <c r="D15" s="286">
        <v>3109</v>
      </c>
      <c r="E15" s="287">
        <f t="shared" si="0"/>
        <v>0.244</v>
      </c>
    </row>
    <row r="16" ht="38" customHeight="1" spans="1:5">
      <c r="A16" s="285" t="s">
        <v>2733</v>
      </c>
      <c r="B16" s="284" t="s">
        <v>2734</v>
      </c>
      <c r="C16" s="286">
        <v>0</v>
      </c>
      <c r="D16" s="286">
        <v>5040</v>
      </c>
      <c r="E16" s="287" t="str">
        <f t="shared" si="0"/>
        <v/>
      </c>
    </row>
    <row r="17" s="266" customFormat="1" ht="38" customHeight="1" spans="1:5">
      <c r="A17" s="285" t="s">
        <v>2735</v>
      </c>
      <c r="B17" s="284" t="s">
        <v>2736</v>
      </c>
      <c r="C17" s="286">
        <f>SUM(C18:C19)</f>
        <v>0</v>
      </c>
      <c r="D17" s="286">
        <f>SUM(D18:D19)</f>
        <v>0</v>
      </c>
      <c r="E17" s="287" t="str">
        <f t="shared" si="0"/>
        <v/>
      </c>
    </row>
    <row r="18" s="266" customFormat="1" ht="38" customHeight="1" spans="1:5">
      <c r="A18" s="285" t="s">
        <v>2737</v>
      </c>
      <c r="B18" s="284" t="s">
        <v>2738</v>
      </c>
      <c r="C18" s="286">
        <v>0</v>
      </c>
      <c r="D18" s="286">
        <v>0</v>
      </c>
      <c r="E18" s="287" t="str">
        <f t="shared" si="0"/>
        <v/>
      </c>
    </row>
    <row r="19" s="266" customFormat="1" ht="38" customHeight="1" spans="1:5">
      <c r="A19" s="285" t="s">
        <v>2739</v>
      </c>
      <c r="B19" s="284" t="s">
        <v>2740</v>
      </c>
      <c r="C19" s="286">
        <v>0</v>
      </c>
      <c r="D19" s="286">
        <v>0</v>
      </c>
      <c r="E19" s="287" t="str">
        <f t="shared" si="0"/>
        <v/>
      </c>
    </row>
    <row r="20" ht="38" customHeight="1" spans="1:5">
      <c r="A20" s="280" t="s">
        <v>82</v>
      </c>
      <c r="B20" s="281" t="s">
        <v>2741</v>
      </c>
      <c r="C20" s="289">
        <f>C21</f>
        <v>1</v>
      </c>
      <c r="D20" s="289">
        <v>20</v>
      </c>
      <c r="E20" s="336">
        <f>(D20-C20)/C20</f>
        <v>19</v>
      </c>
    </row>
    <row r="21" ht="38" customHeight="1" spans="1:5">
      <c r="A21" s="285" t="s">
        <v>2742</v>
      </c>
      <c r="B21" s="284" t="s">
        <v>2743</v>
      </c>
      <c r="C21" s="286">
        <v>1</v>
      </c>
      <c r="D21" s="289">
        <v>20</v>
      </c>
      <c r="E21" s="336">
        <f>(D21-C21)/C21</f>
        <v>19</v>
      </c>
    </row>
    <row r="22" ht="38" customHeight="1" spans="1:5">
      <c r="A22" s="285" t="s">
        <v>2744</v>
      </c>
      <c r="B22" s="284" t="s">
        <v>2745</v>
      </c>
      <c r="C22" s="286">
        <v>38805</v>
      </c>
      <c r="D22" s="286">
        <v>39463</v>
      </c>
      <c r="E22" s="287">
        <f t="shared" si="0"/>
        <v>0.017</v>
      </c>
    </row>
    <row r="23" ht="38" customHeight="1" spans="1:5">
      <c r="A23" s="285" t="s">
        <v>2746</v>
      </c>
      <c r="B23" s="284" t="s">
        <v>2747</v>
      </c>
      <c r="C23" s="286">
        <v>27430</v>
      </c>
      <c r="D23" s="286">
        <v>27738</v>
      </c>
      <c r="E23" s="287">
        <f t="shared" si="0"/>
        <v>0.011</v>
      </c>
    </row>
    <row r="24" ht="38" customHeight="1" spans="1:5">
      <c r="A24" s="285" t="s">
        <v>2748</v>
      </c>
      <c r="B24" s="284" t="s">
        <v>2749</v>
      </c>
      <c r="C24" s="286">
        <v>1133</v>
      </c>
      <c r="D24" s="286">
        <v>1241</v>
      </c>
      <c r="E24" s="287">
        <f t="shared" si="0"/>
        <v>0.095</v>
      </c>
    </row>
    <row r="25" ht="38" customHeight="1" spans="1:5">
      <c r="A25" s="285" t="s">
        <v>2750</v>
      </c>
      <c r="B25" s="284" t="s">
        <v>2751</v>
      </c>
      <c r="C25" s="286"/>
      <c r="D25" s="286"/>
      <c r="E25" s="336"/>
    </row>
    <row r="26" s="266" customFormat="1" ht="38" customHeight="1" spans="1:5">
      <c r="A26" s="285" t="s">
        <v>2752</v>
      </c>
      <c r="B26" s="284" t="s">
        <v>2745</v>
      </c>
      <c r="C26" s="286">
        <v>0</v>
      </c>
      <c r="D26" s="286">
        <v>230</v>
      </c>
      <c r="E26" s="287" t="str">
        <f t="shared" si="0"/>
        <v/>
      </c>
    </row>
    <row r="27" ht="38" customHeight="1" spans="1:5">
      <c r="A27" s="285" t="s">
        <v>2753</v>
      </c>
      <c r="B27" s="284" t="s">
        <v>2747</v>
      </c>
      <c r="C27" s="286">
        <v>1147</v>
      </c>
      <c r="D27" s="286">
        <v>2635</v>
      </c>
      <c r="E27" s="287">
        <f t="shared" si="0"/>
        <v>1.297</v>
      </c>
    </row>
    <row r="28" ht="38" customHeight="1" spans="1:5">
      <c r="A28" s="285" t="s">
        <v>2754</v>
      </c>
      <c r="B28" s="284" t="s">
        <v>2755</v>
      </c>
      <c r="C28" s="286">
        <v>672</v>
      </c>
      <c r="D28" s="286">
        <v>625</v>
      </c>
      <c r="E28" s="287">
        <f t="shared" si="0"/>
        <v>-0.07</v>
      </c>
    </row>
    <row r="29" s="269" customFormat="1" ht="38" customHeight="1" spans="1:5">
      <c r="A29" s="285" t="s">
        <v>2756</v>
      </c>
      <c r="B29" s="284" t="s">
        <v>2757</v>
      </c>
      <c r="C29" s="286"/>
      <c r="D29" s="286"/>
      <c r="E29" s="336"/>
    </row>
    <row r="30" s="266" customFormat="1" ht="38" customHeight="1" spans="1:5">
      <c r="A30" s="285" t="s">
        <v>2758</v>
      </c>
      <c r="B30" s="284" t="s">
        <v>2747</v>
      </c>
      <c r="C30" s="286">
        <v>0</v>
      </c>
      <c r="D30" s="286">
        <v>0</v>
      </c>
      <c r="E30" s="287" t="str">
        <f t="shared" si="0"/>
        <v/>
      </c>
    </row>
    <row r="31" s="266" customFormat="1" ht="38" customHeight="1" spans="1:5">
      <c r="A31" s="285" t="s">
        <v>2759</v>
      </c>
      <c r="B31" s="284" t="s">
        <v>2760</v>
      </c>
      <c r="C31" s="286">
        <v>0</v>
      </c>
      <c r="D31" s="286">
        <v>110</v>
      </c>
      <c r="E31" s="287" t="str">
        <f t="shared" si="0"/>
        <v/>
      </c>
    </row>
    <row r="32" ht="38" customHeight="1" spans="1:5">
      <c r="A32" s="280" t="s">
        <v>86</v>
      </c>
      <c r="B32" s="281" t="s">
        <v>2761</v>
      </c>
      <c r="C32" s="289"/>
      <c r="D32" s="289"/>
      <c r="E32" s="336"/>
    </row>
    <row r="33" ht="38" customHeight="1" spans="1:5">
      <c r="A33" s="285" t="s">
        <v>2762</v>
      </c>
      <c r="B33" s="284" t="s">
        <v>2763</v>
      </c>
      <c r="C33" s="286"/>
      <c r="D33" s="286"/>
      <c r="E33" s="336"/>
    </row>
    <row r="34" s="266" customFormat="1" ht="38" customHeight="1" spans="1:5">
      <c r="A34" s="285">
        <v>2116001</v>
      </c>
      <c r="B34" s="284" t="s">
        <v>2764</v>
      </c>
      <c r="C34" s="286">
        <v>1780</v>
      </c>
      <c r="D34" s="286">
        <v>0</v>
      </c>
      <c r="E34" s="287">
        <f t="shared" si="0"/>
        <v>-1</v>
      </c>
    </row>
    <row r="35" s="266" customFormat="1" ht="38" customHeight="1" spans="1:5">
      <c r="A35" s="285">
        <v>2116002</v>
      </c>
      <c r="B35" s="284" t="s">
        <v>2765</v>
      </c>
      <c r="C35" s="286">
        <v>2091</v>
      </c>
      <c r="D35" s="286">
        <v>0</v>
      </c>
      <c r="E35" s="287">
        <f t="shared" si="0"/>
        <v>-1</v>
      </c>
    </row>
    <row r="36" s="266" customFormat="1" ht="38" customHeight="1" spans="1:5">
      <c r="A36" s="285">
        <v>2116003</v>
      </c>
      <c r="B36" s="284" t="s">
        <v>2766</v>
      </c>
      <c r="C36" s="286">
        <v>0</v>
      </c>
      <c r="D36" s="286">
        <v>0</v>
      </c>
      <c r="E36" s="287" t="str">
        <f t="shared" si="0"/>
        <v/>
      </c>
    </row>
    <row r="37" s="269" customFormat="1" ht="38" customHeight="1" spans="1:5">
      <c r="A37" s="285">
        <v>2116099</v>
      </c>
      <c r="B37" s="284" t="s">
        <v>2767</v>
      </c>
      <c r="C37" s="286">
        <v>0</v>
      </c>
      <c r="D37" s="286">
        <v>1550</v>
      </c>
      <c r="E37" s="287" t="str">
        <f t="shared" si="0"/>
        <v/>
      </c>
    </row>
    <row r="38" s="266" customFormat="1" ht="38" customHeight="1" spans="1:5">
      <c r="A38" s="285">
        <v>21161</v>
      </c>
      <c r="B38" s="284" t="s">
        <v>2768</v>
      </c>
      <c r="C38" s="286">
        <f>SUM(C39:C42)</f>
        <v>0</v>
      </c>
      <c r="D38" s="286">
        <f>SUM(D39:D42)</f>
        <v>0</v>
      </c>
      <c r="E38" s="287" t="str">
        <f t="shared" si="0"/>
        <v/>
      </c>
    </row>
    <row r="39" ht="38" customHeight="1" spans="1:5">
      <c r="A39" s="285">
        <v>2116101</v>
      </c>
      <c r="B39" s="284" t="s">
        <v>2769</v>
      </c>
      <c r="C39" s="286">
        <v>0</v>
      </c>
      <c r="D39" s="286">
        <v>0</v>
      </c>
      <c r="E39" s="287" t="str">
        <f t="shared" si="0"/>
        <v/>
      </c>
    </row>
    <row r="40" ht="38" customHeight="1" spans="1:5">
      <c r="A40" s="285">
        <v>2116102</v>
      </c>
      <c r="B40" s="284" t="s">
        <v>2770</v>
      </c>
      <c r="C40" s="286">
        <v>0</v>
      </c>
      <c r="D40" s="286">
        <v>0</v>
      </c>
      <c r="E40" s="287" t="str">
        <f t="shared" si="0"/>
        <v/>
      </c>
    </row>
    <row r="41" ht="38" customHeight="1" spans="1:5">
      <c r="A41" s="285">
        <v>2116103</v>
      </c>
      <c r="B41" s="284" t="s">
        <v>2771</v>
      </c>
      <c r="C41" s="286">
        <v>0</v>
      </c>
      <c r="D41" s="286">
        <v>0</v>
      </c>
      <c r="E41" s="287" t="str">
        <f t="shared" si="0"/>
        <v/>
      </c>
    </row>
    <row r="42" ht="38" customHeight="1" spans="1:5">
      <c r="A42" s="285">
        <v>2116104</v>
      </c>
      <c r="B42" s="284" t="s">
        <v>2772</v>
      </c>
      <c r="C42" s="286">
        <v>0</v>
      </c>
      <c r="D42" s="286">
        <v>0</v>
      </c>
      <c r="E42" s="287" t="str">
        <f t="shared" si="0"/>
        <v/>
      </c>
    </row>
    <row r="43" ht="38" customHeight="1" spans="1:5">
      <c r="A43" s="280" t="s">
        <v>88</v>
      </c>
      <c r="B43" s="281" t="s">
        <v>2773</v>
      </c>
      <c r="C43" s="289">
        <f>C44</f>
        <v>2500</v>
      </c>
      <c r="D43" s="289">
        <v>6200</v>
      </c>
      <c r="E43" s="336">
        <f>(D43-C43)/C43</f>
        <v>1.48</v>
      </c>
    </row>
    <row r="44" ht="38" customHeight="1" spans="1:5">
      <c r="A44" s="285" t="s">
        <v>2774</v>
      </c>
      <c r="B44" s="284" t="s">
        <v>2775</v>
      </c>
      <c r="C44" s="286">
        <v>2500</v>
      </c>
      <c r="D44" s="289">
        <v>6200</v>
      </c>
      <c r="E44" s="336">
        <f>(D44-C44)/C44</f>
        <v>1.48</v>
      </c>
    </row>
    <row r="45" ht="38" customHeight="1" spans="1:5">
      <c r="A45" s="285" t="s">
        <v>2776</v>
      </c>
      <c r="B45" s="284" t="s">
        <v>2777</v>
      </c>
      <c r="C45" s="286">
        <v>4534219</v>
      </c>
      <c r="D45" s="286">
        <v>6069877</v>
      </c>
      <c r="E45" s="287">
        <f t="shared" si="0"/>
        <v>0.339</v>
      </c>
    </row>
    <row r="46" ht="38" customHeight="1" spans="1:5">
      <c r="A46" s="285" t="s">
        <v>2778</v>
      </c>
      <c r="B46" s="284" t="s">
        <v>2779</v>
      </c>
      <c r="C46" s="286">
        <v>967413</v>
      </c>
      <c r="D46" s="286">
        <v>845239</v>
      </c>
      <c r="E46" s="287">
        <f t="shared" si="0"/>
        <v>-0.126</v>
      </c>
    </row>
    <row r="47" ht="38" customHeight="1" spans="1:5">
      <c r="A47" s="285" t="s">
        <v>2780</v>
      </c>
      <c r="B47" s="284" t="s">
        <v>2781</v>
      </c>
      <c r="C47" s="286">
        <v>1410308</v>
      </c>
      <c r="D47" s="286">
        <v>1241123</v>
      </c>
      <c r="E47" s="287">
        <f t="shared" si="0"/>
        <v>-0.12</v>
      </c>
    </row>
    <row r="48" ht="38" customHeight="1" spans="1:5">
      <c r="A48" s="285" t="s">
        <v>2782</v>
      </c>
      <c r="B48" s="284" t="s">
        <v>2783</v>
      </c>
      <c r="C48" s="286">
        <v>181676</v>
      </c>
      <c r="D48" s="286">
        <v>103015</v>
      </c>
      <c r="E48" s="287">
        <f t="shared" si="0"/>
        <v>-0.433</v>
      </c>
    </row>
    <row r="49" ht="38" customHeight="1" spans="1:5">
      <c r="A49" s="285" t="s">
        <v>2784</v>
      </c>
      <c r="B49" s="284" t="s">
        <v>2785</v>
      </c>
      <c r="C49" s="286">
        <v>86494</v>
      </c>
      <c r="D49" s="286">
        <v>73133</v>
      </c>
      <c r="E49" s="287">
        <f t="shared" si="0"/>
        <v>-0.154</v>
      </c>
    </row>
    <row r="50" ht="38" customHeight="1" spans="1:5">
      <c r="A50" s="285" t="s">
        <v>2786</v>
      </c>
      <c r="B50" s="284" t="s">
        <v>2787</v>
      </c>
      <c r="C50" s="286">
        <v>78171</v>
      </c>
      <c r="D50" s="286">
        <v>50354</v>
      </c>
      <c r="E50" s="287">
        <f t="shared" si="0"/>
        <v>-0.356</v>
      </c>
    </row>
    <row r="51" ht="38" customHeight="1" spans="1:5">
      <c r="A51" s="285" t="s">
        <v>2788</v>
      </c>
      <c r="B51" s="284" t="s">
        <v>2789</v>
      </c>
      <c r="C51" s="286">
        <v>8905</v>
      </c>
      <c r="D51" s="286">
        <v>29284</v>
      </c>
      <c r="E51" s="287">
        <f t="shared" si="0"/>
        <v>2.288</v>
      </c>
    </row>
    <row r="52" ht="38" customHeight="1" spans="1:5">
      <c r="A52" s="285" t="s">
        <v>2790</v>
      </c>
      <c r="B52" s="284" t="s">
        <v>2791</v>
      </c>
      <c r="C52" s="286">
        <v>14041</v>
      </c>
      <c r="D52" s="286">
        <v>0</v>
      </c>
      <c r="E52" s="287">
        <f t="shared" si="0"/>
        <v>-1</v>
      </c>
    </row>
    <row r="53" ht="38" customHeight="1" spans="1:5">
      <c r="A53" s="285" t="s">
        <v>2792</v>
      </c>
      <c r="B53" s="284" t="s">
        <v>2793</v>
      </c>
      <c r="C53" s="286">
        <v>64176</v>
      </c>
      <c r="D53" s="286">
        <v>114157</v>
      </c>
      <c r="E53" s="287">
        <f t="shared" si="0"/>
        <v>0.779</v>
      </c>
    </row>
    <row r="54" ht="38" customHeight="1" spans="1:5">
      <c r="A54" s="285" t="s">
        <v>2794</v>
      </c>
      <c r="B54" s="284" t="s">
        <v>2795</v>
      </c>
      <c r="C54" s="286">
        <v>39036</v>
      </c>
      <c r="D54" s="286">
        <v>28088</v>
      </c>
      <c r="E54" s="287">
        <f t="shared" si="0"/>
        <v>-0.28</v>
      </c>
    </row>
    <row r="55" ht="38" customHeight="1" spans="1:5">
      <c r="A55" s="285" t="s">
        <v>2796</v>
      </c>
      <c r="B55" s="284" t="s">
        <v>2797</v>
      </c>
      <c r="C55" s="286">
        <v>0</v>
      </c>
      <c r="D55" s="286">
        <v>1861</v>
      </c>
      <c r="E55" s="287" t="str">
        <f t="shared" si="0"/>
        <v/>
      </c>
    </row>
    <row r="56" ht="38" customHeight="1" spans="1:5">
      <c r="A56" s="285" t="s">
        <v>2798</v>
      </c>
      <c r="B56" s="284" t="s">
        <v>2799</v>
      </c>
      <c r="C56" s="286">
        <v>3506607</v>
      </c>
      <c r="D56" s="286">
        <v>2264411</v>
      </c>
      <c r="E56" s="287">
        <f t="shared" si="0"/>
        <v>-0.354</v>
      </c>
    </row>
    <row r="57" ht="38" customHeight="1" spans="1:5">
      <c r="A57" s="285" t="s">
        <v>2800</v>
      </c>
      <c r="B57" s="284" t="s">
        <v>2801</v>
      </c>
      <c r="C57" s="286"/>
      <c r="D57" s="286"/>
      <c r="E57" s="336"/>
    </row>
    <row r="58" ht="38" customHeight="1" spans="1:5">
      <c r="A58" s="285" t="s">
        <v>2802</v>
      </c>
      <c r="B58" s="284" t="s">
        <v>2777</v>
      </c>
      <c r="C58" s="286">
        <v>6503</v>
      </c>
      <c r="D58" s="286">
        <v>33627</v>
      </c>
      <c r="E58" s="287">
        <f t="shared" si="0"/>
        <v>4.171</v>
      </c>
    </row>
    <row r="59" ht="38" customHeight="1" spans="1:5">
      <c r="A59" s="285" t="s">
        <v>2803</v>
      </c>
      <c r="B59" s="284" t="s">
        <v>2779</v>
      </c>
      <c r="C59" s="286">
        <v>2041</v>
      </c>
      <c r="D59" s="286">
        <v>1763</v>
      </c>
      <c r="E59" s="287">
        <f t="shared" si="0"/>
        <v>-0.136</v>
      </c>
    </row>
    <row r="60" ht="38" customHeight="1" spans="1:5">
      <c r="A60" s="285" t="s">
        <v>2804</v>
      </c>
      <c r="B60" s="284" t="s">
        <v>2805</v>
      </c>
      <c r="C60" s="286">
        <v>8882</v>
      </c>
      <c r="D60" s="286">
        <v>2967</v>
      </c>
      <c r="E60" s="287">
        <f t="shared" si="0"/>
        <v>-0.666</v>
      </c>
    </row>
    <row r="61" ht="38" customHeight="1" spans="1:5">
      <c r="A61" s="285" t="s">
        <v>2806</v>
      </c>
      <c r="B61" s="284" t="s">
        <v>2807</v>
      </c>
      <c r="C61" s="286"/>
      <c r="D61" s="286"/>
      <c r="E61" s="336"/>
    </row>
    <row r="62" ht="38" customHeight="1" spans="1:5">
      <c r="A62" s="285" t="s">
        <v>2808</v>
      </c>
      <c r="B62" s="284" t="s">
        <v>2809</v>
      </c>
      <c r="C62" s="286"/>
      <c r="D62" s="286"/>
      <c r="E62" s="336"/>
    </row>
    <row r="63" ht="38" customHeight="1" spans="1:5">
      <c r="A63" s="285" t="s">
        <v>2810</v>
      </c>
      <c r="B63" s="284" t="s">
        <v>2811</v>
      </c>
      <c r="C63" s="286">
        <v>86278</v>
      </c>
      <c r="D63" s="286">
        <v>112130</v>
      </c>
      <c r="E63" s="287">
        <f t="shared" si="0"/>
        <v>0.3</v>
      </c>
    </row>
    <row r="64" ht="38" customHeight="1" spans="1:5">
      <c r="A64" s="285" t="s">
        <v>2812</v>
      </c>
      <c r="B64" s="284" t="s">
        <v>2813</v>
      </c>
      <c r="C64" s="286">
        <v>20424</v>
      </c>
      <c r="D64" s="286">
        <v>19853</v>
      </c>
      <c r="E64" s="287">
        <f t="shared" si="0"/>
        <v>-0.028</v>
      </c>
    </row>
    <row r="65" ht="38" customHeight="1" spans="1:5">
      <c r="A65" s="285" t="s">
        <v>2814</v>
      </c>
      <c r="B65" s="284" t="s">
        <v>2815</v>
      </c>
      <c r="C65" s="286">
        <v>23498</v>
      </c>
      <c r="D65" s="286">
        <v>23268</v>
      </c>
      <c r="E65" s="287">
        <f t="shared" si="0"/>
        <v>-0.01</v>
      </c>
    </row>
    <row r="66" ht="38" customHeight="1" spans="1:5">
      <c r="A66" s="285" t="s">
        <v>2816</v>
      </c>
      <c r="B66" s="284" t="s">
        <v>2817</v>
      </c>
      <c r="C66" s="286">
        <v>2572</v>
      </c>
      <c r="D66" s="286">
        <v>100</v>
      </c>
      <c r="E66" s="287">
        <f t="shared" si="0"/>
        <v>-0.961</v>
      </c>
    </row>
    <row r="67" ht="38" customHeight="1" spans="1:5">
      <c r="A67" s="285" t="s">
        <v>2818</v>
      </c>
      <c r="B67" s="284" t="s">
        <v>2819</v>
      </c>
      <c r="C67" s="286">
        <v>183182</v>
      </c>
      <c r="D67" s="286">
        <v>95122</v>
      </c>
      <c r="E67" s="287">
        <f t="shared" si="0"/>
        <v>-0.481</v>
      </c>
    </row>
    <row r="68" ht="38" customHeight="1" spans="1:5">
      <c r="A68" s="285" t="s">
        <v>2820</v>
      </c>
      <c r="B68" s="284" t="s">
        <v>2821</v>
      </c>
      <c r="C68" s="286"/>
      <c r="D68" s="286"/>
      <c r="E68" s="336"/>
    </row>
    <row r="69" ht="38" customHeight="1" spans="1:5">
      <c r="A69" s="285" t="s">
        <v>2822</v>
      </c>
      <c r="B69" s="284" t="s">
        <v>2823</v>
      </c>
      <c r="C69" s="286">
        <v>86232</v>
      </c>
      <c r="D69" s="286">
        <v>31617</v>
      </c>
      <c r="E69" s="287">
        <f t="shared" ref="E68:E131" si="1">IF(C69&gt;0,D69/C69-1,IF(C69&lt;0,-(D69/C69-1),""))</f>
        <v>-0.633</v>
      </c>
    </row>
    <row r="70" ht="38" customHeight="1" spans="1:5">
      <c r="A70" s="285" t="s">
        <v>2824</v>
      </c>
      <c r="B70" s="284" t="s">
        <v>2825</v>
      </c>
      <c r="C70" s="286">
        <v>831</v>
      </c>
      <c r="D70" s="286">
        <v>767</v>
      </c>
      <c r="E70" s="287">
        <f t="shared" si="1"/>
        <v>-0.077</v>
      </c>
    </row>
    <row r="71" ht="38" customHeight="1" spans="1:5">
      <c r="A71" s="285" t="s">
        <v>2826</v>
      </c>
      <c r="B71" s="284" t="s">
        <v>2827</v>
      </c>
      <c r="C71" s="286">
        <v>11295</v>
      </c>
      <c r="D71" s="286">
        <v>7842</v>
      </c>
      <c r="E71" s="287">
        <f t="shared" si="1"/>
        <v>-0.306</v>
      </c>
    </row>
    <row r="72" ht="38" customHeight="1" spans="1:5">
      <c r="A72" s="285" t="s">
        <v>2828</v>
      </c>
      <c r="B72" s="284" t="s">
        <v>2829</v>
      </c>
      <c r="C72" s="286"/>
      <c r="D72" s="286"/>
      <c r="E72" s="336"/>
    </row>
    <row r="73" ht="38" customHeight="1" spans="1:5">
      <c r="A73" s="285" t="s">
        <v>2830</v>
      </c>
      <c r="B73" s="284" t="s">
        <v>2777</v>
      </c>
      <c r="C73" s="286">
        <v>0</v>
      </c>
      <c r="D73" s="286">
        <v>5500</v>
      </c>
      <c r="E73" s="287" t="str">
        <f t="shared" si="1"/>
        <v/>
      </c>
    </row>
    <row r="74" ht="38" customHeight="1" spans="1:5">
      <c r="A74" s="285" t="s">
        <v>2831</v>
      </c>
      <c r="B74" s="284" t="s">
        <v>2779</v>
      </c>
      <c r="C74" s="286">
        <v>400</v>
      </c>
      <c r="D74" s="286">
        <v>5000</v>
      </c>
      <c r="E74" s="287">
        <f t="shared" si="1"/>
        <v>11.5</v>
      </c>
    </row>
    <row r="75" ht="38" customHeight="1" spans="1:5">
      <c r="A75" s="285" t="s">
        <v>2832</v>
      </c>
      <c r="B75" s="284" t="s">
        <v>2833</v>
      </c>
      <c r="C75" s="286">
        <v>0</v>
      </c>
      <c r="D75" s="286">
        <v>688</v>
      </c>
      <c r="E75" s="287" t="str">
        <f t="shared" si="1"/>
        <v/>
      </c>
    </row>
    <row r="76" ht="38" customHeight="1" spans="1:5">
      <c r="A76" s="285" t="s">
        <v>2834</v>
      </c>
      <c r="B76" s="284" t="s">
        <v>2835</v>
      </c>
      <c r="C76" s="286"/>
      <c r="D76" s="286"/>
      <c r="E76" s="336"/>
    </row>
    <row r="77" ht="38" customHeight="1" spans="1:5">
      <c r="A77" s="285" t="s">
        <v>2836</v>
      </c>
      <c r="B77" s="284" t="s">
        <v>2777</v>
      </c>
      <c r="C77" s="286">
        <v>231128</v>
      </c>
      <c r="D77" s="286">
        <v>0</v>
      </c>
      <c r="E77" s="287">
        <f t="shared" si="1"/>
        <v>-1</v>
      </c>
    </row>
    <row r="78" ht="38" customHeight="1" spans="1:5">
      <c r="A78" s="285" t="s">
        <v>2837</v>
      </c>
      <c r="B78" s="284" t="s">
        <v>2779</v>
      </c>
      <c r="C78" s="286">
        <v>140099</v>
      </c>
      <c r="D78" s="286">
        <v>0</v>
      </c>
      <c r="E78" s="287">
        <f t="shared" si="1"/>
        <v>-1</v>
      </c>
    </row>
    <row r="79" s="266" customFormat="1" ht="38" customHeight="1" spans="1:5">
      <c r="A79" s="285" t="s">
        <v>2838</v>
      </c>
      <c r="B79" s="284" t="s">
        <v>2839</v>
      </c>
      <c r="C79" s="286">
        <v>581773</v>
      </c>
      <c r="D79" s="286">
        <v>15876</v>
      </c>
      <c r="E79" s="287">
        <f t="shared" si="1"/>
        <v>-0.973</v>
      </c>
    </row>
    <row r="80" s="266" customFormat="1" ht="38" customHeight="1" spans="1:5">
      <c r="A80" s="285" t="s">
        <v>2840</v>
      </c>
      <c r="B80" s="284" t="s">
        <v>2841</v>
      </c>
      <c r="C80" s="286"/>
      <c r="D80" s="286"/>
      <c r="E80" s="336"/>
    </row>
    <row r="81" s="266" customFormat="1" ht="38" customHeight="1" spans="1:5">
      <c r="A81" s="285" t="s">
        <v>2842</v>
      </c>
      <c r="B81" s="284" t="s">
        <v>2811</v>
      </c>
      <c r="C81" s="286">
        <v>8000</v>
      </c>
      <c r="D81" s="286">
        <v>90000</v>
      </c>
      <c r="E81" s="287">
        <f t="shared" si="1"/>
        <v>10.25</v>
      </c>
    </row>
    <row r="82" s="266" customFormat="1" ht="38" customHeight="1" spans="1:5">
      <c r="A82" s="285" t="s">
        <v>2843</v>
      </c>
      <c r="B82" s="284" t="s">
        <v>2813</v>
      </c>
      <c r="C82" s="286">
        <v>50</v>
      </c>
      <c r="D82" s="286">
        <v>1</v>
      </c>
      <c r="E82" s="287">
        <f t="shared" si="1"/>
        <v>-0.98</v>
      </c>
    </row>
    <row r="83" s="266" customFormat="1" ht="38" customHeight="1" spans="1:5">
      <c r="A83" s="285" t="s">
        <v>2844</v>
      </c>
      <c r="B83" s="284" t="s">
        <v>2815</v>
      </c>
      <c r="C83" s="286">
        <v>0</v>
      </c>
      <c r="D83" s="286">
        <v>0</v>
      </c>
      <c r="E83" s="287" t="str">
        <f t="shared" si="1"/>
        <v/>
      </c>
    </row>
    <row r="84" s="266" customFormat="1" ht="38" customHeight="1" spans="1:5">
      <c r="A84" s="285" t="s">
        <v>2845</v>
      </c>
      <c r="B84" s="284" t="s">
        <v>2817</v>
      </c>
      <c r="C84" s="286">
        <v>0</v>
      </c>
      <c r="D84" s="286">
        <v>0</v>
      </c>
      <c r="E84" s="287" t="str">
        <f t="shared" si="1"/>
        <v/>
      </c>
    </row>
    <row r="85" s="266" customFormat="1" ht="38" customHeight="1" spans="1:5">
      <c r="A85" s="285" t="s">
        <v>2846</v>
      </c>
      <c r="B85" s="284" t="s">
        <v>2847</v>
      </c>
      <c r="C85" s="286">
        <v>14000</v>
      </c>
      <c r="D85" s="286">
        <v>6307</v>
      </c>
      <c r="E85" s="287">
        <f t="shared" si="1"/>
        <v>-0.55</v>
      </c>
    </row>
    <row r="86" s="266" customFormat="1" ht="38" customHeight="1" spans="1:5">
      <c r="A86" s="285" t="s">
        <v>2848</v>
      </c>
      <c r="B86" s="284" t="s">
        <v>2849</v>
      </c>
      <c r="C86" s="286"/>
      <c r="D86" s="286"/>
      <c r="E86" s="336"/>
    </row>
    <row r="87" s="266" customFormat="1" ht="38" customHeight="1" spans="1:5">
      <c r="A87" s="285" t="s">
        <v>2850</v>
      </c>
      <c r="B87" s="284" t="s">
        <v>2823</v>
      </c>
      <c r="C87" s="286">
        <v>0</v>
      </c>
      <c r="D87" s="286">
        <v>338</v>
      </c>
      <c r="E87" s="287" t="str">
        <f t="shared" si="1"/>
        <v/>
      </c>
    </row>
    <row r="88" s="266" customFormat="1" ht="38" customHeight="1" spans="1:5">
      <c r="A88" s="285" t="s">
        <v>2851</v>
      </c>
      <c r="B88" s="284" t="s">
        <v>2852</v>
      </c>
      <c r="C88" s="286">
        <v>0</v>
      </c>
      <c r="D88" s="286">
        <v>450</v>
      </c>
      <c r="E88" s="287" t="str">
        <f t="shared" si="1"/>
        <v/>
      </c>
    </row>
    <row r="89" s="266" customFormat="1" ht="38" customHeight="1" spans="1:5">
      <c r="A89" s="285" t="s">
        <v>2853</v>
      </c>
      <c r="B89" s="284" t="s">
        <v>2854</v>
      </c>
      <c r="C89" s="286"/>
      <c r="D89" s="286"/>
      <c r="E89" s="336"/>
    </row>
    <row r="90" s="266" customFormat="1" ht="38" customHeight="1" spans="1:5">
      <c r="A90" s="285" t="s">
        <v>2855</v>
      </c>
      <c r="B90" s="284" t="s">
        <v>2777</v>
      </c>
      <c r="C90" s="286">
        <v>0</v>
      </c>
      <c r="D90" s="286">
        <v>1500</v>
      </c>
      <c r="E90" s="287" t="str">
        <f t="shared" si="1"/>
        <v/>
      </c>
    </row>
    <row r="91" s="266" customFormat="1" ht="38" customHeight="1" spans="1:5">
      <c r="A91" s="285" t="s">
        <v>2856</v>
      </c>
      <c r="B91" s="284" t="s">
        <v>2779</v>
      </c>
      <c r="C91" s="286">
        <v>0</v>
      </c>
      <c r="D91" s="286">
        <v>0</v>
      </c>
      <c r="E91" s="287" t="str">
        <f t="shared" si="1"/>
        <v/>
      </c>
    </row>
    <row r="92" s="266" customFormat="1" ht="38" customHeight="1" spans="1:5">
      <c r="A92" s="285" t="s">
        <v>2857</v>
      </c>
      <c r="B92" s="284" t="s">
        <v>2781</v>
      </c>
      <c r="C92" s="286">
        <v>0</v>
      </c>
      <c r="D92" s="286">
        <v>12000</v>
      </c>
      <c r="E92" s="287" t="str">
        <f t="shared" si="1"/>
        <v/>
      </c>
    </row>
    <row r="93" s="266" customFormat="1" ht="38" customHeight="1" spans="1:5">
      <c r="A93" s="285" t="s">
        <v>2858</v>
      </c>
      <c r="B93" s="284" t="s">
        <v>2783</v>
      </c>
      <c r="C93" s="286">
        <v>0</v>
      </c>
      <c r="D93" s="286">
        <v>0</v>
      </c>
      <c r="E93" s="287" t="str">
        <f t="shared" si="1"/>
        <v/>
      </c>
    </row>
    <row r="94" ht="38" customHeight="1" spans="1:5">
      <c r="A94" s="285" t="s">
        <v>2859</v>
      </c>
      <c r="B94" s="284" t="s">
        <v>2789</v>
      </c>
      <c r="C94" s="286">
        <v>0</v>
      </c>
      <c r="D94" s="286">
        <v>0</v>
      </c>
      <c r="E94" s="287" t="str">
        <f t="shared" si="1"/>
        <v/>
      </c>
    </row>
    <row r="95" ht="38" customHeight="1" spans="1:5">
      <c r="A95" s="285" t="s">
        <v>2860</v>
      </c>
      <c r="B95" s="284" t="s">
        <v>2793</v>
      </c>
      <c r="C95" s="286">
        <v>0</v>
      </c>
      <c r="D95" s="286">
        <v>0</v>
      </c>
      <c r="E95" s="287" t="str">
        <f t="shared" si="1"/>
        <v/>
      </c>
    </row>
    <row r="96" ht="38" customHeight="1" spans="1:5">
      <c r="A96" s="285" t="s">
        <v>2861</v>
      </c>
      <c r="B96" s="284" t="s">
        <v>2795</v>
      </c>
      <c r="C96" s="286">
        <v>0</v>
      </c>
      <c r="D96" s="286">
        <v>0</v>
      </c>
      <c r="E96" s="287" t="str">
        <f t="shared" si="1"/>
        <v/>
      </c>
    </row>
    <row r="97" s="266" customFormat="1" ht="38" customHeight="1" spans="1:5">
      <c r="A97" s="285" t="s">
        <v>2862</v>
      </c>
      <c r="B97" s="284" t="s">
        <v>2863</v>
      </c>
      <c r="C97" s="286">
        <v>0</v>
      </c>
      <c r="D97" s="286">
        <v>6000</v>
      </c>
      <c r="E97" s="287" t="str">
        <f t="shared" si="1"/>
        <v/>
      </c>
    </row>
    <row r="98" s="266" customFormat="1" ht="38" customHeight="1" spans="1:5">
      <c r="A98" s="280" t="s">
        <v>90</v>
      </c>
      <c r="B98" s="281" t="s">
        <v>2864</v>
      </c>
      <c r="C98" s="289"/>
      <c r="D98" s="289">
        <v>200</v>
      </c>
      <c r="E98" s="336"/>
    </row>
    <row r="99" ht="38" customHeight="1" spans="1:5">
      <c r="A99" s="285" t="s">
        <v>2865</v>
      </c>
      <c r="B99" s="284" t="s">
        <v>2866</v>
      </c>
      <c r="C99" s="286"/>
      <c r="D99" s="289">
        <v>200</v>
      </c>
      <c r="E99" s="336"/>
    </row>
    <row r="100" s="266" customFormat="1" ht="38" customHeight="1" spans="1:5">
      <c r="A100" s="285" t="s">
        <v>2867</v>
      </c>
      <c r="B100" s="284" t="s">
        <v>2747</v>
      </c>
      <c r="C100" s="286">
        <v>45129</v>
      </c>
      <c r="D100" s="286">
        <v>55069</v>
      </c>
      <c r="E100" s="287">
        <f t="shared" si="1"/>
        <v>0.22</v>
      </c>
    </row>
    <row r="101" s="266" customFormat="1" ht="38" customHeight="1" spans="1:5">
      <c r="A101" s="285" t="s">
        <v>2868</v>
      </c>
      <c r="B101" s="284" t="s">
        <v>2869</v>
      </c>
      <c r="C101" s="286">
        <v>771</v>
      </c>
      <c r="D101" s="286">
        <v>0</v>
      </c>
      <c r="E101" s="287">
        <f t="shared" si="1"/>
        <v>-1</v>
      </c>
    </row>
    <row r="102" s="266" customFormat="1" ht="38" customHeight="1" spans="1:5">
      <c r="A102" s="285" t="s">
        <v>2870</v>
      </c>
      <c r="B102" s="284" t="s">
        <v>2871</v>
      </c>
      <c r="C102" s="286">
        <v>0</v>
      </c>
      <c r="D102" s="286">
        <v>0</v>
      </c>
      <c r="E102" s="287" t="str">
        <f t="shared" si="1"/>
        <v/>
      </c>
    </row>
    <row r="103" s="266" customFormat="1" ht="38" customHeight="1" spans="1:5">
      <c r="A103" s="285" t="s">
        <v>2872</v>
      </c>
      <c r="B103" s="284" t="s">
        <v>2873</v>
      </c>
      <c r="C103" s="286">
        <v>46461</v>
      </c>
      <c r="D103" s="286">
        <v>44201</v>
      </c>
      <c r="E103" s="287">
        <f t="shared" si="1"/>
        <v>-0.049</v>
      </c>
    </row>
    <row r="104" s="266" customFormat="1" ht="38" customHeight="1" spans="1:5">
      <c r="A104" s="285" t="s">
        <v>2874</v>
      </c>
      <c r="B104" s="284" t="s">
        <v>2875</v>
      </c>
      <c r="C104" s="286">
        <f>SUM(C105:C108)</f>
        <v>0</v>
      </c>
      <c r="D104" s="286">
        <f>SUM(D105:D108)</f>
        <v>0</v>
      </c>
      <c r="E104" s="287" t="str">
        <f t="shared" si="1"/>
        <v/>
      </c>
    </row>
    <row r="105" ht="38" customHeight="1" spans="1:5">
      <c r="A105" s="285" t="s">
        <v>2876</v>
      </c>
      <c r="B105" s="284" t="s">
        <v>2747</v>
      </c>
      <c r="C105" s="286">
        <v>0</v>
      </c>
      <c r="D105" s="286">
        <v>0</v>
      </c>
      <c r="E105" s="287" t="str">
        <f t="shared" si="1"/>
        <v/>
      </c>
    </row>
    <row r="106" s="266" customFormat="1" ht="38" customHeight="1" spans="1:5">
      <c r="A106" s="285" t="s">
        <v>2877</v>
      </c>
      <c r="B106" s="284" t="s">
        <v>2869</v>
      </c>
      <c r="C106" s="286">
        <v>0</v>
      </c>
      <c r="D106" s="286">
        <v>0</v>
      </c>
      <c r="E106" s="287" t="str">
        <f t="shared" si="1"/>
        <v/>
      </c>
    </row>
    <row r="107" s="266" customFormat="1" ht="38" customHeight="1" spans="1:5">
      <c r="A107" s="285" t="s">
        <v>2878</v>
      </c>
      <c r="B107" s="284" t="s">
        <v>2879</v>
      </c>
      <c r="C107" s="286">
        <v>0</v>
      </c>
      <c r="D107" s="286">
        <v>0</v>
      </c>
      <c r="E107" s="287" t="str">
        <f t="shared" si="1"/>
        <v/>
      </c>
    </row>
    <row r="108" s="266" customFormat="1" ht="38" customHeight="1" spans="1:5">
      <c r="A108" s="285" t="s">
        <v>2880</v>
      </c>
      <c r="B108" s="284" t="s">
        <v>2881</v>
      </c>
      <c r="C108" s="286">
        <v>0</v>
      </c>
      <c r="D108" s="286">
        <v>0</v>
      </c>
      <c r="E108" s="287" t="str">
        <f t="shared" si="1"/>
        <v/>
      </c>
    </row>
    <row r="109" ht="38" customHeight="1" spans="1:5">
      <c r="A109" s="285" t="s">
        <v>2882</v>
      </c>
      <c r="B109" s="284" t="s">
        <v>2883</v>
      </c>
      <c r="C109" s="286"/>
      <c r="D109" s="286"/>
      <c r="E109" s="336"/>
    </row>
    <row r="110" s="266" customFormat="1" ht="38" customHeight="1" spans="1:5">
      <c r="A110" s="285" t="s">
        <v>2884</v>
      </c>
      <c r="B110" s="284" t="s">
        <v>2885</v>
      </c>
      <c r="C110" s="286">
        <v>0</v>
      </c>
      <c r="D110" s="286">
        <v>0</v>
      </c>
      <c r="E110" s="287" t="str">
        <f t="shared" si="1"/>
        <v/>
      </c>
    </row>
    <row r="111" s="266" customFormat="1" ht="38" customHeight="1" spans="1:5">
      <c r="A111" s="285" t="s">
        <v>2886</v>
      </c>
      <c r="B111" s="284" t="s">
        <v>2887</v>
      </c>
      <c r="C111" s="286">
        <v>0</v>
      </c>
      <c r="D111" s="286">
        <v>0</v>
      </c>
      <c r="E111" s="287" t="str">
        <f t="shared" si="1"/>
        <v/>
      </c>
    </row>
    <row r="112" s="266" customFormat="1" ht="38" customHeight="1" spans="1:5">
      <c r="A112" s="285" t="s">
        <v>2888</v>
      </c>
      <c r="B112" s="284" t="s">
        <v>2889</v>
      </c>
      <c r="C112" s="286">
        <v>0</v>
      </c>
      <c r="D112" s="286">
        <v>0</v>
      </c>
      <c r="E112" s="287" t="str">
        <f t="shared" si="1"/>
        <v/>
      </c>
    </row>
    <row r="113" ht="38" customHeight="1" spans="1:5">
      <c r="A113" s="285" t="s">
        <v>2890</v>
      </c>
      <c r="B113" s="284" t="s">
        <v>2891</v>
      </c>
      <c r="C113" s="286">
        <v>217651</v>
      </c>
      <c r="D113" s="286">
        <v>274601</v>
      </c>
      <c r="E113" s="287">
        <f t="shared" si="1"/>
        <v>0.262</v>
      </c>
    </row>
    <row r="114" s="266" customFormat="1" ht="38" customHeight="1" spans="1:5">
      <c r="A114" s="292">
        <v>21370</v>
      </c>
      <c r="B114" s="284" t="s">
        <v>2892</v>
      </c>
      <c r="C114" s="286"/>
      <c r="D114" s="286"/>
      <c r="E114" s="336"/>
    </row>
    <row r="115" s="266" customFormat="1" ht="38" customHeight="1" spans="1:5">
      <c r="A115" s="292">
        <v>2137001</v>
      </c>
      <c r="B115" s="284" t="s">
        <v>2747</v>
      </c>
      <c r="C115" s="286">
        <v>0</v>
      </c>
      <c r="D115" s="286">
        <v>0</v>
      </c>
      <c r="E115" s="287" t="str">
        <f t="shared" si="1"/>
        <v/>
      </c>
    </row>
    <row r="116" ht="38" customHeight="1" spans="1:5">
      <c r="A116" s="292">
        <v>2137099</v>
      </c>
      <c r="B116" s="284" t="s">
        <v>2893</v>
      </c>
      <c r="C116" s="286">
        <v>20000</v>
      </c>
      <c r="D116" s="286">
        <v>0</v>
      </c>
      <c r="E116" s="287">
        <f t="shared" si="1"/>
        <v>-1</v>
      </c>
    </row>
    <row r="117" s="266" customFormat="1" ht="38" customHeight="1" spans="1:5">
      <c r="A117" s="292">
        <v>21371</v>
      </c>
      <c r="B117" s="284" t="s">
        <v>2894</v>
      </c>
      <c r="C117" s="286">
        <f>SUM(C118:C121)</f>
        <v>0</v>
      </c>
      <c r="D117" s="286">
        <f>SUM(D118:D121)</f>
        <v>0</v>
      </c>
      <c r="E117" s="287" t="str">
        <f t="shared" si="1"/>
        <v/>
      </c>
    </row>
    <row r="118" ht="38" customHeight="1" spans="1:5">
      <c r="A118" s="292">
        <v>2137101</v>
      </c>
      <c r="B118" s="284" t="s">
        <v>2885</v>
      </c>
      <c r="C118" s="286">
        <v>0</v>
      </c>
      <c r="D118" s="286">
        <v>0</v>
      </c>
      <c r="E118" s="287" t="str">
        <f t="shared" si="1"/>
        <v/>
      </c>
    </row>
    <row r="119" s="266" customFormat="1" ht="38" customHeight="1" spans="1:5">
      <c r="A119" s="292">
        <v>2137102</v>
      </c>
      <c r="B119" s="284" t="s">
        <v>2895</v>
      </c>
      <c r="C119" s="286">
        <v>0</v>
      </c>
      <c r="D119" s="286">
        <v>0</v>
      </c>
      <c r="E119" s="287" t="str">
        <f t="shared" si="1"/>
        <v/>
      </c>
    </row>
    <row r="120" s="266" customFormat="1" ht="38" customHeight="1" spans="1:5">
      <c r="A120" s="292">
        <v>2137103</v>
      </c>
      <c r="B120" s="284" t="s">
        <v>2889</v>
      </c>
      <c r="C120" s="286">
        <v>0</v>
      </c>
      <c r="D120" s="286">
        <v>0</v>
      </c>
      <c r="E120" s="287" t="str">
        <f t="shared" si="1"/>
        <v/>
      </c>
    </row>
    <row r="121" s="266" customFormat="1" ht="38" customHeight="1" spans="1:5">
      <c r="A121" s="292">
        <v>2137199</v>
      </c>
      <c r="B121" s="284" t="s">
        <v>2896</v>
      </c>
      <c r="C121" s="286">
        <v>0</v>
      </c>
      <c r="D121" s="286">
        <v>0</v>
      </c>
      <c r="E121" s="287" t="str">
        <f t="shared" si="1"/>
        <v/>
      </c>
    </row>
    <row r="122" s="266" customFormat="1" ht="38" customHeight="1" spans="1:5">
      <c r="A122" s="280" t="s">
        <v>92</v>
      </c>
      <c r="B122" s="281" t="s">
        <v>2897</v>
      </c>
      <c r="C122" s="289"/>
      <c r="D122" s="289"/>
      <c r="E122" s="336"/>
    </row>
    <row r="123" s="266" customFormat="1" ht="38" customHeight="1" spans="1:5">
      <c r="A123" s="285" t="s">
        <v>2898</v>
      </c>
      <c r="B123" s="284" t="s">
        <v>2899</v>
      </c>
      <c r="C123" s="286">
        <f>SUM(C124:C127)</f>
        <v>0</v>
      </c>
      <c r="D123" s="286">
        <f>SUM(D124:D127)</f>
        <v>0</v>
      </c>
      <c r="E123" s="287" t="str">
        <f t="shared" si="1"/>
        <v/>
      </c>
    </row>
    <row r="124" ht="38" customHeight="1" spans="1:5">
      <c r="A124" s="285" t="s">
        <v>2900</v>
      </c>
      <c r="B124" s="284" t="s">
        <v>2901</v>
      </c>
      <c r="C124" s="286">
        <v>0</v>
      </c>
      <c r="D124" s="286">
        <v>0</v>
      </c>
      <c r="E124" s="287" t="str">
        <f t="shared" si="1"/>
        <v/>
      </c>
    </row>
    <row r="125" s="266" customFormat="1" ht="38" customHeight="1" spans="1:5">
      <c r="A125" s="285" t="s">
        <v>2902</v>
      </c>
      <c r="B125" s="284" t="s">
        <v>2903</v>
      </c>
      <c r="C125" s="286">
        <v>0</v>
      </c>
      <c r="D125" s="286">
        <v>0</v>
      </c>
      <c r="E125" s="287" t="str">
        <f t="shared" si="1"/>
        <v/>
      </c>
    </row>
    <row r="126" s="266" customFormat="1" ht="38" customHeight="1" spans="1:5">
      <c r="A126" s="285" t="s">
        <v>2904</v>
      </c>
      <c r="B126" s="284" t="s">
        <v>2905</v>
      </c>
      <c r="C126" s="286">
        <v>0</v>
      </c>
      <c r="D126" s="286">
        <v>0</v>
      </c>
      <c r="E126" s="287" t="str">
        <f t="shared" si="1"/>
        <v/>
      </c>
    </row>
    <row r="127" s="266" customFormat="1" ht="38" customHeight="1" spans="1:5">
      <c r="A127" s="285" t="s">
        <v>2906</v>
      </c>
      <c r="B127" s="284" t="s">
        <v>2907</v>
      </c>
      <c r="C127" s="286">
        <v>0</v>
      </c>
      <c r="D127" s="286">
        <v>0</v>
      </c>
      <c r="E127" s="287" t="str">
        <f t="shared" si="1"/>
        <v/>
      </c>
    </row>
    <row r="128" ht="38" customHeight="1" spans="1:5">
      <c r="A128" s="285" t="s">
        <v>2908</v>
      </c>
      <c r="B128" s="284" t="s">
        <v>2909</v>
      </c>
      <c r="C128" s="286">
        <f>SUM(C129:C132)</f>
        <v>0</v>
      </c>
      <c r="D128" s="286">
        <f>SUM(D129:D132)</f>
        <v>0</v>
      </c>
      <c r="E128" s="287" t="str">
        <f t="shared" si="1"/>
        <v/>
      </c>
    </row>
    <row r="129" ht="38" customHeight="1" spans="1:5">
      <c r="A129" s="285" t="s">
        <v>2910</v>
      </c>
      <c r="B129" s="284" t="s">
        <v>2905</v>
      </c>
      <c r="C129" s="286">
        <v>0</v>
      </c>
      <c r="D129" s="286">
        <v>0</v>
      </c>
      <c r="E129" s="287" t="str">
        <f t="shared" si="1"/>
        <v/>
      </c>
    </row>
    <row r="130" s="266" customFormat="1" ht="38" customHeight="1" spans="1:5">
      <c r="A130" s="285" t="s">
        <v>2911</v>
      </c>
      <c r="B130" s="284" t="s">
        <v>2912</v>
      </c>
      <c r="C130" s="286">
        <v>0</v>
      </c>
      <c r="D130" s="286">
        <v>0</v>
      </c>
      <c r="E130" s="287" t="str">
        <f t="shared" si="1"/>
        <v/>
      </c>
    </row>
    <row r="131" ht="38" customHeight="1" spans="1:5">
      <c r="A131" s="285" t="s">
        <v>2913</v>
      </c>
      <c r="B131" s="284" t="s">
        <v>2914</v>
      </c>
      <c r="C131" s="286">
        <v>0</v>
      </c>
      <c r="D131" s="286">
        <v>0</v>
      </c>
      <c r="E131" s="287" t="str">
        <f t="shared" si="1"/>
        <v/>
      </c>
    </row>
    <row r="132" ht="38" customHeight="1" spans="1:5">
      <c r="A132" s="285" t="s">
        <v>2915</v>
      </c>
      <c r="B132" s="284" t="s">
        <v>2916</v>
      </c>
      <c r="C132" s="286">
        <v>0</v>
      </c>
      <c r="D132" s="286">
        <v>0</v>
      </c>
      <c r="E132" s="287" t="str">
        <f t="shared" ref="E132:E195" si="2">IF(C132&gt;0,D132/C132-1,IF(C132&lt;0,-(D132/C132-1),""))</f>
        <v/>
      </c>
    </row>
    <row r="133" s="266" customFormat="1" ht="38" customHeight="1" spans="1:5">
      <c r="A133" s="285" t="s">
        <v>2917</v>
      </c>
      <c r="B133" s="284" t="s">
        <v>2918</v>
      </c>
      <c r="C133" s="286"/>
      <c r="D133" s="286"/>
      <c r="E133" s="336"/>
    </row>
    <row r="134" s="266" customFormat="1" ht="38" customHeight="1" spans="1:5">
      <c r="A134" s="285" t="s">
        <v>2919</v>
      </c>
      <c r="B134" s="284" t="s">
        <v>2920</v>
      </c>
      <c r="C134" s="286">
        <v>0</v>
      </c>
      <c r="D134" s="286">
        <v>10</v>
      </c>
      <c r="E134" s="287" t="str">
        <f t="shared" si="2"/>
        <v/>
      </c>
    </row>
    <row r="135" s="266" customFormat="1" ht="38" customHeight="1" spans="1:5">
      <c r="A135" s="285" t="s">
        <v>2921</v>
      </c>
      <c r="B135" s="284" t="s">
        <v>2922</v>
      </c>
      <c r="C135" s="286">
        <v>12983</v>
      </c>
      <c r="D135" s="286">
        <v>8</v>
      </c>
      <c r="E135" s="287">
        <f t="shared" si="2"/>
        <v>-0.999</v>
      </c>
    </row>
    <row r="136" s="266" customFormat="1" ht="38" customHeight="1" spans="1:5">
      <c r="A136" s="285" t="s">
        <v>2923</v>
      </c>
      <c r="B136" s="284" t="s">
        <v>2924</v>
      </c>
      <c r="C136" s="286">
        <v>1000</v>
      </c>
      <c r="D136" s="286">
        <v>0</v>
      </c>
      <c r="E136" s="287">
        <f t="shared" si="2"/>
        <v>-1</v>
      </c>
    </row>
    <row r="137" s="266" customFormat="1" ht="38" customHeight="1" spans="1:5">
      <c r="A137" s="285" t="s">
        <v>2925</v>
      </c>
      <c r="B137" s="284" t="s">
        <v>2926</v>
      </c>
      <c r="C137" s="286">
        <v>0</v>
      </c>
      <c r="D137" s="286">
        <v>0</v>
      </c>
      <c r="E137" s="287" t="str">
        <f t="shared" si="2"/>
        <v/>
      </c>
    </row>
    <row r="138" s="266" customFormat="1" ht="38" customHeight="1" spans="1:5">
      <c r="A138" s="285" t="s">
        <v>2927</v>
      </c>
      <c r="B138" s="284" t="s">
        <v>2928</v>
      </c>
      <c r="C138" s="286"/>
      <c r="D138" s="286"/>
      <c r="E138" s="336"/>
    </row>
    <row r="139" s="266" customFormat="1" ht="38" customHeight="1" spans="1:5">
      <c r="A139" s="285" t="s">
        <v>2929</v>
      </c>
      <c r="B139" s="284" t="s">
        <v>2930</v>
      </c>
      <c r="C139" s="286">
        <v>0</v>
      </c>
      <c r="D139" s="286">
        <v>0</v>
      </c>
      <c r="E139" s="287" t="str">
        <f t="shared" si="2"/>
        <v/>
      </c>
    </row>
    <row r="140" s="266" customFormat="1" ht="38" customHeight="1" spans="1:5">
      <c r="A140" s="285" t="s">
        <v>2931</v>
      </c>
      <c r="B140" s="284" t="s">
        <v>2932</v>
      </c>
      <c r="C140" s="286">
        <v>0</v>
      </c>
      <c r="D140" s="286">
        <v>0</v>
      </c>
      <c r="E140" s="287" t="str">
        <f t="shared" si="2"/>
        <v/>
      </c>
    </row>
    <row r="141" s="266" customFormat="1" ht="38" customHeight="1" spans="1:5">
      <c r="A141" s="285" t="s">
        <v>2933</v>
      </c>
      <c r="B141" s="284" t="s">
        <v>2934</v>
      </c>
      <c r="C141" s="286">
        <v>0</v>
      </c>
      <c r="D141" s="286">
        <v>0</v>
      </c>
      <c r="E141" s="287" t="str">
        <f t="shared" si="2"/>
        <v/>
      </c>
    </row>
    <row r="142" s="266" customFormat="1" ht="38" customHeight="1" spans="1:5">
      <c r="A142" s="285" t="s">
        <v>2935</v>
      </c>
      <c r="B142" s="284" t="s">
        <v>2936</v>
      </c>
      <c r="C142" s="286">
        <v>0</v>
      </c>
      <c r="D142" s="286">
        <v>0</v>
      </c>
      <c r="E142" s="287" t="str">
        <f t="shared" si="2"/>
        <v/>
      </c>
    </row>
    <row r="143" s="266" customFormat="1" ht="38" customHeight="1" spans="1:5">
      <c r="A143" s="285" t="s">
        <v>2937</v>
      </c>
      <c r="B143" s="284" t="s">
        <v>2938</v>
      </c>
      <c r="C143" s="286">
        <v>0</v>
      </c>
      <c r="D143" s="286">
        <v>0</v>
      </c>
      <c r="E143" s="287" t="str">
        <f t="shared" si="2"/>
        <v/>
      </c>
    </row>
    <row r="144" s="266" customFormat="1" ht="38" customHeight="1" spans="1:5">
      <c r="A144" s="285" t="s">
        <v>2939</v>
      </c>
      <c r="B144" s="284" t="s">
        <v>2940</v>
      </c>
      <c r="C144" s="286">
        <v>0</v>
      </c>
      <c r="D144" s="286">
        <v>0</v>
      </c>
      <c r="E144" s="287" t="str">
        <f t="shared" si="2"/>
        <v/>
      </c>
    </row>
    <row r="145" s="266" customFormat="1" ht="38" customHeight="1" spans="1:5">
      <c r="A145" s="285" t="s">
        <v>2941</v>
      </c>
      <c r="B145" s="284" t="s">
        <v>2942</v>
      </c>
      <c r="C145" s="286">
        <v>0</v>
      </c>
      <c r="D145" s="286">
        <v>0</v>
      </c>
      <c r="E145" s="287" t="str">
        <f t="shared" si="2"/>
        <v/>
      </c>
    </row>
    <row r="146" s="266" customFormat="1" ht="38" customHeight="1" spans="1:5">
      <c r="A146" s="285" t="s">
        <v>2943</v>
      </c>
      <c r="B146" s="284" t="s">
        <v>2944</v>
      </c>
      <c r="C146" s="286">
        <v>0</v>
      </c>
      <c r="D146" s="286">
        <v>3844</v>
      </c>
      <c r="E146" s="287" t="str">
        <f t="shared" si="2"/>
        <v/>
      </c>
    </row>
    <row r="147" s="266" customFormat="1" ht="38" customHeight="1" spans="1:5">
      <c r="A147" s="285" t="s">
        <v>2945</v>
      </c>
      <c r="B147" s="284" t="s">
        <v>2946</v>
      </c>
      <c r="C147" s="286">
        <f>SUM(C148:C153)</f>
        <v>0</v>
      </c>
      <c r="D147" s="286">
        <f>SUM(D148:D153)</f>
        <v>0</v>
      </c>
      <c r="E147" s="287" t="str">
        <f t="shared" si="2"/>
        <v/>
      </c>
    </row>
    <row r="148" s="266" customFormat="1" ht="38" customHeight="1" spans="1:5">
      <c r="A148" s="285" t="s">
        <v>2947</v>
      </c>
      <c r="B148" s="284" t="s">
        <v>2948</v>
      </c>
      <c r="C148" s="286">
        <v>0</v>
      </c>
      <c r="D148" s="286">
        <v>0</v>
      </c>
      <c r="E148" s="287" t="str">
        <f t="shared" si="2"/>
        <v/>
      </c>
    </row>
    <row r="149" s="266" customFormat="1" ht="38" customHeight="1" spans="1:5">
      <c r="A149" s="285" t="s">
        <v>2949</v>
      </c>
      <c r="B149" s="284" t="s">
        <v>2950</v>
      </c>
      <c r="C149" s="286">
        <v>0</v>
      </c>
      <c r="D149" s="286">
        <v>0</v>
      </c>
      <c r="E149" s="287" t="str">
        <f t="shared" si="2"/>
        <v/>
      </c>
    </row>
    <row r="150" ht="38" customHeight="1" spans="1:5">
      <c r="A150" s="285" t="s">
        <v>2951</v>
      </c>
      <c r="B150" s="284" t="s">
        <v>2952</v>
      </c>
      <c r="C150" s="286">
        <v>0</v>
      </c>
      <c r="D150" s="286">
        <v>0</v>
      </c>
      <c r="E150" s="287" t="str">
        <f t="shared" si="2"/>
        <v/>
      </c>
    </row>
    <row r="151" ht="38" customHeight="1" spans="1:5">
      <c r="A151" s="285" t="s">
        <v>2953</v>
      </c>
      <c r="B151" s="284" t="s">
        <v>2954</v>
      </c>
      <c r="C151" s="286">
        <v>0</v>
      </c>
      <c r="D151" s="286">
        <v>0</v>
      </c>
      <c r="E151" s="287" t="str">
        <f t="shared" si="2"/>
        <v/>
      </c>
    </row>
    <row r="152" s="266" customFormat="1" ht="38" customHeight="1" spans="1:5">
      <c r="A152" s="285" t="s">
        <v>2955</v>
      </c>
      <c r="B152" s="284" t="s">
        <v>2956</v>
      </c>
      <c r="C152" s="286">
        <v>0</v>
      </c>
      <c r="D152" s="286">
        <v>0</v>
      </c>
      <c r="E152" s="287" t="str">
        <f t="shared" si="2"/>
        <v/>
      </c>
    </row>
    <row r="153" ht="38" customHeight="1" spans="1:5">
      <c r="A153" s="285" t="s">
        <v>2957</v>
      </c>
      <c r="B153" s="284" t="s">
        <v>2958</v>
      </c>
      <c r="C153" s="286">
        <v>0</v>
      </c>
      <c r="D153" s="286">
        <v>0</v>
      </c>
      <c r="E153" s="287" t="str">
        <f t="shared" si="2"/>
        <v/>
      </c>
    </row>
    <row r="154" ht="38" customHeight="1" spans="1:5">
      <c r="A154" s="285" t="s">
        <v>2959</v>
      </c>
      <c r="B154" s="284" t="s">
        <v>2960</v>
      </c>
      <c r="C154" s="286"/>
      <c r="D154" s="286"/>
      <c r="E154" s="336"/>
    </row>
    <row r="155" s="266" customFormat="1" ht="38" customHeight="1" spans="1:5">
      <c r="A155" s="285" t="s">
        <v>2961</v>
      </c>
      <c r="B155" s="284" t="s">
        <v>2962</v>
      </c>
      <c r="C155" s="286">
        <v>83956</v>
      </c>
      <c r="D155" s="286">
        <v>67646</v>
      </c>
      <c r="E155" s="287">
        <f t="shared" si="2"/>
        <v>-0.194</v>
      </c>
    </row>
    <row r="156" s="266" customFormat="1" ht="38" customHeight="1" spans="1:5">
      <c r="A156" s="285" t="s">
        <v>2963</v>
      </c>
      <c r="B156" s="284" t="s">
        <v>2964</v>
      </c>
      <c r="C156" s="286">
        <v>0</v>
      </c>
      <c r="D156" s="286">
        <v>0</v>
      </c>
      <c r="E156" s="287" t="str">
        <f t="shared" si="2"/>
        <v/>
      </c>
    </row>
    <row r="157" s="266" customFormat="1" ht="38" customHeight="1" spans="1:5">
      <c r="A157" s="285" t="s">
        <v>2965</v>
      </c>
      <c r="B157" s="284" t="s">
        <v>2966</v>
      </c>
      <c r="C157" s="286">
        <v>62</v>
      </c>
      <c r="D157" s="286">
        <v>0</v>
      </c>
      <c r="E157" s="287">
        <f t="shared" si="2"/>
        <v>-1</v>
      </c>
    </row>
    <row r="158" s="266" customFormat="1" ht="38" customHeight="1" spans="1:5">
      <c r="A158" s="285" t="s">
        <v>2967</v>
      </c>
      <c r="B158" s="284" t="s">
        <v>2968</v>
      </c>
      <c r="C158" s="286">
        <v>17062</v>
      </c>
      <c r="D158" s="286">
        <v>21021</v>
      </c>
      <c r="E158" s="287">
        <f t="shared" si="2"/>
        <v>0.232</v>
      </c>
    </row>
    <row r="159" s="266" customFormat="1" ht="38" customHeight="1" spans="1:5">
      <c r="A159" s="285" t="s">
        <v>2969</v>
      </c>
      <c r="B159" s="284" t="s">
        <v>2970</v>
      </c>
      <c r="C159" s="286">
        <v>0</v>
      </c>
      <c r="D159" s="286">
        <v>0</v>
      </c>
      <c r="E159" s="287" t="str">
        <f t="shared" si="2"/>
        <v/>
      </c>
    </row>
    <row r="160" s="266" customFormat="1" ht="38" customHeight="1" spans="1:5">
      <c r="A160" s="285" t="s">
        <v>2971</v>
      </c>
      <c r="B160" s="284" t="s">
        <v>2972</v>
      </c>
      <c r="C160" s="286">
        <v>941</v>
      </c>
      <c r="D160" s="286">
        <v>324</v>
      </c>
      <c r="E160" s="287">
        <f t="shared" si="2"/>
        <v>-0.656</v>
      </c>
    </row>
    <row r="161" s="266" customFormat="1" ht="38" customHeight="1" spans="1:5">
      <c r="A161" s="285" t="s">
        <v>2973</v>
      </c>
      <c r="B161" s="284" t="s">
        <v>2974</v>
      </c>
      <c r="C161" s="286">
        <v>0</v>
      </c>
      <c r="D161" s="286">
        <v>0</v>
      </c>
      <c r="E161" s="287" t="str">
        <f t="shared" si="2"/>
        <v/>
      </c>
    </row>
    <row r="162" ht="38" customHeight="1" spans="1:5">
      <c r="A162" s="285" t="s">
        <v>2975</v>
      </c>
      <c r="B162" s="284" t="s">
        <v>2976</v>
      </c>
      <c r="C162" s="286">
        <v>0</v>
      </c>
      <c r="D162" s="286">
        <v>0</v>
      </c>
      <c r="E162" s="287" t="str">
        <f t="shared" si="2"/>
        <v/>
      </c>
    </row>
    <row r="163" ht="38" customHeight="1" spans="1:5">
      <c r="A163" s="285" t="s">
        <v>2977</v>
      </c>
      <c r="B163" s="284" t="s">
        <v>2978</v>
      </c>
      <c r="C163" s="286">
        <f>SUM(C164:C165)</f>
        <v>0</v>
      </c>
      <c r="D163" s="286">
        <f>SUM(D164:D165)</f>
        <v>0</v>
      </c>
      <c r="E163" s="287" t="str">
        <f t="shared" si="2"/>
        <v/>
      </c>
    </row>
    <row r="164" s="266" customFormat="1" ht="38" customHeight="1" spans="1:5">
      <c r="A164" s="285" t="s">
        <v>2979</v>
      </c>
      <c r="B164" s="284" t="s">
        <v>2901</v>
      </c>
      <c r="C164" s="286">
        <v>0</v>
      </c>
      <c r="D164" s="286">
        <v>0</v>
      </c>
      <c r="E164" s="287" t="str">
        <f t="shared" si="2"/>
        <v/>
      </c>
    </row>
    <row r="165" s="266" customFormat="1" ht="38" customHeight="1" spans="1:5">
      <c r="A165" s="285" t="s">
        <v>2980</v>
      </c>
      <c r="B165" s="284" t="s">
        <v>2981</v>
      </c>
      <c r="C165" s="286">
        <v>0</v>
      </c>
      <c r="D165" s="286">
        <v>0</v>
      </c>
      <c r="E165" s="287" t="str">
        <f t="shared" si="2"/>
        <v/>
      </c>
    </row>
    <row r="166" s="266" customFormat="1" ht="38" customHeight="1" spans="1:5">
      <c r="A166" s="285" t="s">
        <v>2982</v>
      </c>
      <c r="B166" s="284" t="s">
        <v>2983</v>
      </c>
      <c r="C166" s="286"/>
      <c r="D166" s="286"/>
      <c r="E166" s="336"/>
    </row>
    <row r="167" s="266" customFormat="1" ht="38" customHeight="1" spans="1:5">
      <c r="A167" s="285" t="s">
        <v>2984</v>
      </c>
      <c r="B167" s="284" t="s">
        <v>2901</v>
      </c>
      <c r="C167" s="286">
        <v>5716200</v>
      </c>
      <c r="D167" s="286">
        <v>37805</v>
      </c>
      <c r="E167" s="287">
        <f t="shared" si="2"/>
        <v>-0.993</v>
      </c>
    </row>
    <row r="168" s="266" customFormat="1" ht="38" customHeight="1" spans="1:5">
      <c r="A168" s="285" t="s">
        <v>2985</v>
      </c>
      <c r="B168" s="284" t="s">
        <v>2986</v>
      </c>
      <c r="C168" s="286">
        <v>571800</v>
      </c>
      <c r="D168" s="286">
        <v>0</v>
      </c>
      <c r="E168" s="287">
        <f t="shared" si="2"/>
        <v>-1</v>
      </c>
    </row>
    <row r="169" s="266" customFormat="1" ht="38" customHeight="1" spans="1:5">
      <c r="A169" s="285" t="s">
        <v>2987</v>
      </c>
      <c r="B169" s="284" t="s">
        <v>2988</v>
      </c>
      <c r="C169" s="286">
        <v>0</v>
      </c>
      <c r="D169" s="286">
        <v>0</v>
      </c>
      <c r="E169" s="287" t="str">
        <f t="shared" si="2"/>
        <v/>
      </c>
    </row>
    <row r="170" ht="38" customHeight="1" spans="1:5">
      <c r="A170" s="285" t="s">
        <v>2989</v>
      </c>
      <c r="B170" s="284" t="s">
        <v>2990</v>
      </c>
      <c r="C170" s="286">
        <f>SUM(C171:C173)</f>
        <v>0</v>
      </c>
      <c r="D170" s="286">
        <f>SUM(D171:D173)</f>
        <v>0</v>
      </c>
      <c r="E170" s="287" t="str">
        <f t="shared" si="2"/>
        <v/>
      </c>
    </row>
    <row r="171" ht="38" customHeight="1" spans="1:5">
      <c r="A171" s="285" t="s">
        <v>2991</v>
      </c>
      <c r="B171" s="284" t="s">
        <v>2920</v>
      </c>
      <c r="C171" s="286">
        <v>0</v>
      </c>
      <c r="D171" s="286">
        <v>0</v>
      </c>
      <c r="E171" s="287" t="str">
        <f t="shared" si="2"/>
        <v/>
      </c>
    </row>
    <row r="172" ht="38" customHeight="1" spans="1:5">
      <c r="A172" s="285" t="s">
        <v>2992</v>
      </c>
      <c r="B172" s="284" t="s">
        <v>2924</v>
      </c>
      <c r="C172" s="286">
        <v>0</v>
      </c>
      <c r="D172" s="286">
        <v>0</v>
      </c>
      <c r="E172" s="287" t="str">
        <f t="shared" si="2"/>
        <v/>
      </c>
    </row>
    <row r="173" s="266" customFormat="1" ht="38" customHeight="1" spans="1:5">
      <c r="A173" s="285" t="s">
        <v>2993</v>
      </c>
      <c r="B173" s="284" t="s">
        <v>2994</v>
      </c>
      <c r="C173" s="286">
        <v>0</v>
      </c>
      <c r="D173" s="286">
        <v>0</v>
      </c>
      <c r="E173" s="287" t="str">
        <f t="shared" si="2"/>
        <v/>
      </c>
    </row>
    <row r="174" ht="38" customHeight="1" spans="1:5">
      <c r="A174" s="280" t="s">
        <v>94</v>
      </c>
      <c r="B174" s="281" t="s">
        <v>2995</v>
      </c>
      <c r="C174" s="289"/>
      <c r="D174" s="289"/>
      <c r="E174" s="336"/>
    </row>
    <row r="175" ht="38" customHeight="1" spans="1:5">
      <c r="A175" s="285" t="s">
        <v>2996</v>
      </c>
      <c r="B175" s="284" t="s">
        <v>2997</v>
      </c>
      <c r="C175" s="286"/>
      <c r="D175" s="286"/>
      <c r="E175" s="336"/>
    </row>
    <row r="176" ht="38" customHeight="1" spans="1:5">
      <c r="A176" s="285" t="s">
        <v>2998</v>
      </c>
      <c r="B176" s="284" t="s">
        <v>2999</v>
      </c>
      <c r="C176" s="286">
        <v>13293</v>
      </c>
      <c r="D176" s="286">
        <v>48803</v>
      </c>
      <c r="E176" s="287">
        <f t="shared" si="2"/>
        <v>2.671</v>
      </c>
    </row>
    <row r="177" s="266" customFormat="1" ht="38" customHeight="1" spans="1:5">
      <c r="A177" s="285" t="s">
        <v>3000</v>
      </c>
      <c r="B177" s="284" t="s">
        <v>3001</v>
      </c>
      <c r="C177" s="286">
        <v>0</v>
      </c>
      <c r="D177" s="286">
        <v>0</v>
      </c>
      <c r="E177" s="287" t="str">
        <f t="shared" si="2"/>
        <v/>
      </c>
    </row>
    <row r="178" s="266" customFormat="1" ht="38" customHeight="1" spans="1:5">
      <c r="A178" s="280" t="s">
        <v>116</v>
      </c>
      <c r="B178" s="281" t="s">
        <v>3002</v>
      </c>
      <c r="C178" s="289">
        <f>C179+C192</f>
        <v>25100</v>
      </c>
      <c r="D178" s="289">
        <v>600</v>
      </c>
      <c r="E178" s="336">
        <f>(D178-C178)/C178</f>
        <v>-0.9761</v>
      </c>
    </row>
    <row r="179" ht="38" customHeight="1" spans="1:5">
      <c r="A179" s="285" t="s">
        <v>3003</v>
      </c>
      <c r="B179" s="284" t="s">
        <v>3004</v>
      </c>
      <c r="C179" s="286">
        <v>25000</v>
      </c>
      <c r="D179" s="286"/>
      <c r="E179" s="336">
        <f>(D179-C179)/C179</f>
        <v>-1</v>
      </c>
    </row>
    <row r="180" ht="38" customHeight="1" spans="1:5">
      <c r="A180" s="285" t="s">
        <v>3005</v>
      </c>
      <c r="B180" s="284" t="s">
        <v>3006</v>
      </c>
      <c r="C180" s="286">
        <v>32442</v>
      </c>
      <c r="D180" s="286">
        <v>68571</v>
      </c>
      <c r="E180" s="287">
        <f t="shared" si="2"/>
        <v>1.114</v>
      </c>
    </row>
    <row r="181" s="266" customFormat="1" ht="38" customHeight="1" spans="1:5">
      <c r="A181" s="285" t="s">
        <v>3007</v>
      </c>
      <c r="B181" s="284" t="s">
        <v>3008</v>
      </c>
      <c r="C181" s="286">
        <v>7623000</v>
      </c>
      <c r="D181" s="286">
        <v>743602</v>
      </c>
      <c r="E181" s="287">
        <f t="shared" si="2"/>
        <v>-0.902</v>
      </c>
    </row>
    <row r="182" s="266" customFormat="1" ht="38" customHeight="1" spans="1:5">
      <c r="A182" s="285" t="s">
        <v>3009</v>
      </c>
      <c r="B182" s="284" t="s">
        <v>3010</v>
      </c>
      <c r="C182" s="286">
        <v>0</v>
      </c>
      <c r="D182" s="286">
        <v>21845</v>
      </c>
      <c r="E182" s="287" t="str">
        <f t="shared" si="2"/>
        <v/>
      </c>
    </row>
    <row r="183" ht="38" customHeight="1" spans="1:5">
      <c r="A183" s="285" t="s">
        <v>3011</v>
      </c>
      <c r="B183" s="284" t="s">
        <v>3012</v>
      </c>
      <c r="C183" s="286"/>
      <c r="D183" s="286"/>
      <c r="E183" s="336"/>
    </row>
    <row r="184" s="266" customFormat="1" ht="38" customHeight="1" spans="1:5">
      <c r="A184" s="285" t="s">
        <v>3013</v>
      </c>
      <c r="B184" s="284" t="s">
        <v>3014</v>
      </c>
      <c r="C184" s="286">
        <v>0</v>
      </c>
      <c r="D184" s="286">
        <v>2810</v>
      </c>
      <c r="E184" s="287" t="str">
        <f t="shared" si="2"/>
        <v/>
      </c>
    </row>
    <row r="185" ht="38" customHeight="1" spans="1:5">
      <c r="A185" s="285" t="s">
        <v>3015</v>
      </c>
      <c r="B185" s="284" t="s">
        <v>3016</v>
      </c>
      <c r="C185" s="286">
        <v>0</v>
      </c>
      <c r="D185" s="286">
        <v>727</v>
      </c>
      <c r="E185" s="287" t="str">
        <f t="shared" si="2"/>
        <v/>
      </c>
    </row>
    <row r="186" ht="38" customHeight="1" spans="1:5">
      <c r="A186" s="285" t="s">
        <v>3017</v>
      </c>
      <c r="B186" s="284" t="s">
        <v>3018</v>
      </c>
      <c r="C186" s="286">
        <v>17689</v>
      </c>
      <c r="D186" s="286">
        <v>17778</v>
      </c>
      <c r="E186" s="287">
        <f t="shared" si="2"/>
        <v>0.005</v>
      </c>
    </row>
    <row r="187" ht="38" customHeight="1" spans="1:5">
      <c r="A187" s="285" t="s">
        <v>3019</v>
      </c>
      <c r="B187" s="284" t="s">
        <v>3020</v>
      </c>
      <c r="C187" s="286">
        <v>11936</v>
      </c>
      <c r="D187" s="286">
        <v>14387</v>
      </c>
      <c r="E187" s="287">
        <f t="shared" si="2"/>
        <v>0.205</v>
      </c>
    </row>
    <row r="188" ht="38" customHeight="1" spans="1:5">
      <c r="A188" s="285" t="s">
        <v>3021</v>
      </c>
      <c r="B188" s="284" t="s">
        <v>3022</v>
      </c>
      <c r="C188" s="286">
        <v>0</v>
      </c>
      <c r="D188" s="286">
        <v>41</v>
      </c>
      <c r="E188" s="287" t="str">
        <f t="shared" si="2"/>
        <v/>
      </c>
    </row>
    <row r="189" ht="38" customHeight="1" spans="1:5">
      <c r="A189" s="285" t="s">
        <v>3023</v>
      </c>
      <c r="B189" s="284" t="s">
        <v>3024</v>
      </c>
      <c r="C189" s="286">
        <v>0</v>
      </c>
      <c r="D189" s="286">
        <v>0</v>
      </c>
      <c r="E189" s="287" t="str">
        <f t="shared" si="2"/>
        <v/>
      </c>
    </row>
    <row r="190" s="266" customFormat="1" ht="38" customHeight="1" spans="1:5">
      <c r="A190" s="285" t="s">
        <v>3025</v>
      </c>
      <c r="B190" s="284" t="s">
        <v>3026</v>
      </c>
      <c r="C190" s="286">
        <v>3849</v>
      </c>
      <c r="D190" s="286">
        <v>4716</v>
      </c>
      <c r="E190" s="287">
        <f t="shared" si="2"/>
        <v>0.225</v>
      </c>
    </row>
    <row r="191" ht="38" customHeight="1" spans="1:5">
      <c r="A191" s="285" t="s">
        <v>3027</v>
      </c>
      <c r="B191" s="284" t="s">
        <v>3028</v>
      </c>
      <c r="C191" s="286">
        <v>0</v>
      </c>
      <c r="D191" s="286">
        <v>422</v>
      </c>
      <c r="E191" s="287" t="str">
        <f t="shared" si="2"/>
        <v/>
      </c>
    </row>
    <row r="192" ht="38" customHeight="1" spans="1:5">
      <c r="A192" s="285" t="s">
        <v>3029</v>
      </c>
      <c r="B192" s="284" t="s">
        <v>3030</v>
      </c>
      <c r="C192" s="286">
        <v>100</v>
      </c>
      <c r="D192" s="289">
        <v>600</v>
      </c>
      <c r="E192" s="336">
        <f>(D192-C192)/C192</f>
        <v>5</v>
      </c>
    </row>
    <row r="193" ht="38" customHeight="1" spans="1:5">
      <c r="A193" s="292">
        <v>2296001</v>
      </c>
      <c r="B193" s="284" t="s">
        <v>3031</v>
      </c>
      <c r="C193" s="286">
        <v>1</v>
      </c>
      <c r="D193" s="286">
        <v>0</v>
      </c>
      <c r="E193" s="287">
        <f t="shared" si="2"/>
        <v>-1</v>
      </c>
    </row>
    <row r="194" s="266" customFormat="1" ht="38" customHeight="1" spans="1:5">
      <c r="A194" s="285" t="s">
        <v>3032</v>
      </c>
      <c r="B194" s="284" t="s">
        <v>3033</v>
      </c>
      <c r="C194" s="286">
        <v>53018</v>
      </c>
      <c r="D194" s="286">
        <v>63756</v>
      </c>
      <c r="E194" s="287">
        <f t="shared" si="2"/>
        <v>0.203</v>
      </c>
    </row>
    <row r="195" ht="38" customHeight="1" spans="1:5">
      <c r="A195" s="285" t="s">
        <v>3034</v>
      </c>
      <c r="B195" s="284" t="s">
        <v>3035</v>
      </c>
      <c r="C195" s="286">
        <v>59734</v>
      </c>
      <c r="D195" s="286">
        <v>76422</v>
      </c>
      <c r="E195" s="287">
        <f t="shared" si="2"/>
        <v>0.279</v>
      </c>
    </row>
    <row r="196" ht="38" customHeight="1" spans="1:5">
      <c r="A196" s="285" t="s">
        <v>3036</v>
      </c>
      <c r="B196" s="284" t="s">
        <v>3037</v>
      </c>
      <c r="C196" s="286">
        <v>3763</v>
      </c>
      <c r="D196" s="286">
        <v>7333</v>
      </c>
      <c r="E196" s="287">
        <f t="shared" ref="E196:E259" si="3">IF(C196&gt;0,D196/C196-1,IF(C196&lt;0,-(D196/C196-1),""))</f>
        <v>0.949</v>
      </c>
    </row>
    <row r="197" ht="38" customHeight="1" spans="1:5">
      <c r="A197" s="285" t="s">
        <v>3038</v>
      </c>
      <c r="B197" s="284" t="s">
        <v>3039</v>
      </c>
      <c r="C197" s="286">
        <v>0</v>
      </c>
      <c r="D197" s="286">
        <v>556</v>
      </c>
      <c r="E197" s="287" t="str">
        <f t="shared" si="3"/>
        <v/>
      </c>
    </row>
    <row r="198" ht="38" customHeight="1" spans="1:5">
      <c r="A198" s="285" t="s">
        <v>3040</v>
      </c>
      <c r="B198" s="284" t="s">
        <v>3041</v>
      </c>
      <c r="C198" s="286">
        <v>13177</v>
      </c>
      <c r="D198" s="286">
        <v>15907</v>
      </c>
      <c r="E198" s="287">
        <f t="shared" si="3"/>
        <v>0.207</v>
      </c>
    </row>
    <row r="199" s="266" customFormat="1" ht="38" customHeight="1" spans="1:5">
      <c r="A199" s="285" t="s">
        <v>3042</v>
      </c>
      <c r="B199" s="284" t="s">
        <v>3043</v>
      </c>
      <c r="C199" s="286">
        <v>280</v>
      </c>
      <c r="D199" s="286">
        <v>543</v>
      </c>
      <c r="E199" s="287">
        <f t="shared" si="3"/>
        <v>0.939</v>
      </c>
    </row>
    <row r="200" s="266" customFormat="1" ht="38" customHeight="1" spans="1:5">
      <c r="A200" s="285" t="s">
        <v>3044</v>
      </c>
      <c r="B200" s="284" t="s">
        <v>3045</v>
      </c>
      <c r="C200" s="286">
        <v>5828</v>
      </c>
      <c r="D200" s="286">
        <v>3321</v>
      </c>
      <c r="E200" s="287">
        <f t="shared" si="3"/>
        <v>-0.43</v>
      </c>
    </row>
    <row r="201" s="266" customFormat="1" ht="38" customHeight="1" spans="1:5">
      <c r="A201" s="285" t="s">
        <v>3046</v>
      </c>
      <c r="B201" s="284" t="s">
        <v>3047</v>
      </c>
      <c r="C201" s="286">
        <v>0</v>
      </c>
      <c r="D201" s="286">
        <v>69</v>
      </c>
      <c r="E201" s="287" t="str">
        <f t="shared" si="3"/>
        <v/>
      </c>
    </row>
    <row r="202" ht="38" customHeight="1" spans="1:5">
      <c r="A202" s="285" t="s">
        <v>3048</v>
      </c>
      <c r="B202" s="284" t="s">
        <v>3049</v>
      </c>
      <c r="C202" s="286">
        <v>14808</v>
      </c>
      <c r="D202" s="286">
        <v>9460</v>
      </c>
      <c r="E202" s="287">
        <f t="shared" si="3"/>
        <v>-0.361</v>
      </c>
    </row>
    <row r="203" s="266" customFormat="1" ht="38" customHeight="1" spans="1:5">
      <c r="A203" s="285" t="s">
        <v>3050</v>
      </c>
      <c r="B203" s="284" t="s">
        <v>3051</v>
      </c>
      <c r="C203" s="286">
        <v>41214</v>
      </c>
      <c r="D203" s="286">
        <v>49190</v>
      </c>
      <c r="E203" s="287">
        <f t="shared" si="3"/>
        <v>0.194</v>
      </c>
    </row>
    <row r="204" s="266" customFormat="1" ht="38" customHeight="1" spans="1:5">
      <c r="A204" s="280" t="s">
        <v>112</v>
      </c>
      <c r="B204" s="281" t="s">
        <v>3052</v>
      </c>
      <c r="C204" s="286">
        <v>1729</v>
      </c>
      <c r="D204" s="289">
        <v>2800</v>
      </c>
      <c r="E204" s="336">
        <f>(D204-C204)/C204</f>
        <v>0.6194</v>
      </c>
    </row>
    <row r="205" s="266" customFormat="1" ht="38" customHeight="1" spans="1:5">
      <c r="A205" s="285" t="s">
        <v>3053</v>
      </c>
      <c r="B205" s="284" t="s">
        <v>3054</v>
      </c>
      <c r="C205" s="286">
        <v>0</v>
      </c>
      <c r="D205" s="286">
        <v>0</v>
      </c>
      <c r="E205" s="287" t="str">
        <f t="shared" si="3"/>
        <v/>
      </c>
    </row>
    <row r="206" s="266" customFormat="1" ht="38" customHeight="1" spans="1:5">
      <c r="A206" s="285" t="s">
        <v>3055</v>
      </c>
      <c r="B206" s="284" t="s">
        <v>3056</v>
      </c>
      <c r="C206" s="286">
        <v>0</v>
      </c>
      <c r="D206" s="286">
        <v>0</v>
      </c>
      <c r="E206" s="287" t="str">
        <f t="shared" si="3"/>
        <v/>
      </c>
    </row>
    <row r="207" s="266" customFormat="1" ht="38" customHeight="1" spans="1:5">
      <c r="A207" s="285" t="s">
        <v>3057</v>
      </c>
      <c r="B207" s="284" t="s">
        <v>3058</v>
      </c>
      <c r="C207" s="286">
        <v>0</v>
      </c>
      <c r="D207" s="286">
        <v>0</v>
      </c>
      <c r="E207" s="287" t="str">
        <f t="shared" si="3"/>
        <v/>
      </c>
    </row>
    <row r="208" s="266" customFormat="1" ht="38" customHeight="1" spans="1:5">
      <c r="A208" s="285" t="s">
        <v>3059</v>
      </c>
      <c r="B208" s="284" t="s">
        <v>3060</v>
      </c>
      <c r="C208" s="286">
        <v>692712</v>
      </c>
      <c r="D208" s="286">
        <v>610499</v>
      </c>
      <c r="E208" s="287">
        <f t="shared" si="3"/>
        <v>-0.119</v>
      </c>
    </row>
    <row r="209" s="266" customFormat="1" ht="38" customHeight="1" spans="1:5">
      <c r="A209" s="285" t="s">
        <v>3061</v>
      </c>
      <c r="B209" s="284" t="s">
        <v>3062</v>
      </c>
      <c r="C209" s="286">
        <v>0</v>
      </c>
      <c r="D209" s="286">
        <v>0</v>
      </c>
      <c r="E209" s="287" t="str">
        <f t="shared" si="3"/>
        <v/>
      </c>
    </row>
    <row r="210" ht="38" customHeight="1" spans="1:5">
      <c r="A210" s="285" t="s">
        <v>3063</v>
      </c>
      <c r="B210" s="284" t="s">
        <v>3064</v>
      </c>
      <c r="C210" s="286">
        <v>256</v>
      </c>
      <c r="D210" s="286">
        <v>0</v>
      </c>
      <c r="E210" s="287">
        <f t="shared" si="3"/>
        <v>-1</v>
      </c>
    </row>
    <row r="211" ht="38" customHeight="1" spans="1:5">
      <c r="A211" s="285" t="s">
        <v>3065</v>
      </c>
      <c r="B211" s="284" t="s">
        <v>3066</v>
      </c>
      <c r="C211" s="286">
        <v>1657</v>
      </c>
      <c r="D211" s="286">
        <v>0</v>
      </c>
      <c r="E211" s="287">
        <f t="shared" si="3"/>
        <v>-1</v>
      </c>
    </row>
    <row r="212" ht="38" customHeight="1" spans="1:5">
      <c r="A212" s="285" t="s">
        <v>3067</v>
      </c>
      <c r="B212" s="284" t="s">
        <v>3068</v>
      </c>
      <c r="C212" s="286">
        <v>0</v>
      </c>
      <c r="D212" s="286">
        <v>0</v>
      </c>
      <c r="E212" s="287" t="str">
        <f t="shared" si="3"/>
        <v/>
      </c>
    </row>
    <row r="213" ht="38" customHeight="1" spans="1:5">
      <c r="A213" s="285" t="s">
        <v>3069</v>
      </c>
      <c r="B213" s="284" t="s">
        <v>3070</v>
      </c>
      <c r="C213" s="286">
        <v>0</v>
      </c>
      <c r="D213" s="286">
        <v>0</v>
      </c>
      <c r="E213" s="287" t="str">
        <f t="shared" si="3"/>
        <v/>
      </c>
    </row>
    <row r="214" ht="38" customHeight="1" spans="1:5">
      <c r="A214" s="285" t="s">
        <v>3071</v>
      </c>
      <c r="B214" s="284" t="s">
        <v>3072</v>
      </c>
      <c r="C214" s="286">
        <v>0</v>
      </c>
      <c r="D214" s="286">
        <v>0</v>
      </c>
      <c r="E214" s="287" t="str">
        <f t="shared" si="3"/>
        <v/>
      </c>
    </row>
    <row r="215" ht="38" customHeight="1" spans="1:5">
      <c r="A215" s="285" t="s">
        <v>3073</v>
      </c>
      <c r="B215" s="284" t="s">
        <v>3074</v>
      </c>
      <c r="C215" s="286">
        <v>0</v>
      </c>
      <c r="D215" s="286">
        <v>0</v>
      </c>
      <c r="E215" s="287" t="str">
        <f t="shared" si="3"/>
        <v/>
      </c>
    </row>
    <row r="216" ht="38" customHeight="1" spans="1:5">
      <c r="A216" s="285" t="s">
        <v>3075</v>
      </c>
      <c r="B216" s="284" t="s">
        <v>3076</v>
      </c>
      <c r="C216" s="286">
        <v>81591</v>
      </c>
      <c r="D216" s="286">
        <v>0</v>
      </c>
      <c r="E216" s="287">
        <f t="shared" si="3"/>
        <v>-1</v>
      </c>
    </row>
    <row r="217" s="266" customFormat="1" ht="38" customHeight="1" spans="1:5">
      <c r="A217" s="285" t="s">
        <v>3077</v>
      </c>
      <c r="B217" s="284" t="s">
        <v>3078</v>
      </c>
      <c r="C217" s="286">
        <v>82413</v>
      </c>
      <c r="D217" s="286">
        <v>0</v>
      </c>
      <c r="E217" s="287">
        <f t="shared" si="3"/>
        <v>-1</v>
      </c>
    </row>
    <row r="218" s="266" customFormat="1" ht="38" customHeight="1" spans="1:5">
      <c r="A218" s="285" t="s">
        <v>3079</v>
      </c>
      <c r="B218" s="284" t="s">
        <v>3080</v>
      </c>
      <c r="C218" s="286">
        <v>50930</v>
      </c>
      <c r="D218" s="286">
        <v>0</v>
      </c>
      <c r="E218" s="287">
        <f t="shared" si="3"/>
        <v>-1</v>
      </c>
    </row>
    <row r="219" s="266" customFormat="1" ht="38" customHeight="1" spans="1:5">
      <c r="A219" s="285" t="s">
        <v>3081</v>
      </c>
      <c r="B219" s="284" t="s">
        <v>3082</v>
      </c>
      <c r="C219" s="286">
        <v>84733</v>
      </c>
      <c r="D219" s="286">
        <v>818222</v>
      </c>
      <c r="E219" s="287">
        <f t="shared" si="3"/>
        <v>8.656</v>
      </c>
    </row>
    <row r="220" ht="38" customHeight="1" spans="1:5">
      <c r="A220" s="285" t="s">
        <v>3083</v>
      </c>
      <c r="B220" s="284" t="s">
        <v>3084</v>
      </c>
      <c r="C220" s="286">
        <v>49</v>
      </c>
      <c r="D220" s="286">
        <v>0</v>
      </c>
      <c r="E220" s="287">
        <f t="shared" si="3"/>
        <v>-1</v>
      </c>
    </row>
    <row r="221" s="266" customFormat="1" ht="38" customHeight="1" spans="1:5">
      <c r="A221" s="280" t="s">
        <v>114</v>
      </c>
      <c r="B221" s="281" t="s">
        <v>3085</v>
      </c>
      <c r="C221" s="289">
        <f>C222</f>
        <v>27</v>
      </c>
      <c r="D221" s="289">
        <v>27</v>
      </c>
      <c r="E221" s="336">
        <f>(D221-C221)/C221</f>
        <v>0</v>
      </c>
    </row>
    <row r="222" s="266" customFormat="1" ht="38" customHeight="1" spans="1:5">
      <c r="A222" s="292">
        <v>23304</v>
      </c>
      <c r="B222" s="284" t="s">
        <v>3086</v>
      </c>
      <c r="C222" s="286">
        <v>27</v>
      </c>
      <c r="D222" s="289">
        <v>27</v>
      </c>
      <c r="E222" s="336">
        <f>(D222-C222)/C222</f>
        <v>0</v>
      </c>
    </row>
    <row r="223" ht="38" customHeight="1" spans="1:5">
      <c r="A223" s="285" t="s">
        <v>3087</v>
      </c>
      <c r="B223" s="284" t="s">
        <v>3088</v>
      </c>
      <c r="C223" s="286">
        <v>0</v>
      </c>
      <c r="D223" s="286">
        <v>0</v>
      </c>
      <c r="E223" s="287" t="str">
        <f t="shared" si="3"/>
        <v/>
      </c>
    </row>
    <row r="224" s="266" customFormat="1" ht="38" customHeight="1" spans="1:5">
      <c r="A224" s="285" t="s">
        <v>3089</v>
      </c>
      <c r="B224" s="284" t="s">
        <v>3090</v>
      </c>
      <c r="C224" s="286">
        <v>0</v>
      </c>
      <c r="D224" s="286">
        <v>0</v>
      </c>
      <c r="E224" s="287" t="str">
        <f t="shared" si="3"/>
        <v/>
      </c>
    </row>
    <row r="225" ht="38" customHeight="1" spans="1:5">
      <c r="A225" s="285" t="s">
        <v>3091</v>
      </c>
      <c r="B225" s="284" t="s">
        <v>3092</v>
      </c>
      <c r="C225" s="286">
        <v>0</v>
      </c>
      <c r="D225" s="286">
        <v>0</v>
      </c>
      <c r="E225" s="287" t="str">
        <f t="shared" si="3"/>
        <v/>
      </c>
    </row>
    <row r="226" s="266" customFormat="1" ht="38" customHeight="1" spans="1:5">
      <c r="A226" s="285" t="s">
        <v>3093</v>
      </c>
      <c r="B226" s="284" t="s">
        <v>3094</v>
      </c>
      <c r="C226" s="286">
        <v>3291</v>
      </c>
      <c r="D226" s="286">
        <v>2200</v>
      </c>
      <c r="E226" s="287">
        <f t="shared" si="3"/>
        <v>-0.332</v>
      </c>
    </row>
    <row r="227" s="266" customFormat="1" ht="38" customHeight="1" spans="1:5">
      <c r="A227" s="285" t="s">
        <v>3095</v>
      </c>
      <c r="B227" s="284" t="s">
        <v>3096</v>
      </c>
      <c r="C227" s="286">
        <v>0</v>
      </c>
      <c r="D227" s="286">
        <v>0</v>
      </c>
      <c r="E227" s="287" t="str">
        <f t="shared" si="3"/>
        <v/>
      </c>
    </row>
    <row r="228" ht="38" customHeight="1" spans="1:5">
      <c r="A228" s="285" t="s">
        <v>3097</v>
      </c>
      <c r="B228" s="284" t="s">
        <v>3098</v>
      </c>
      <c r="C228" s="286">
        <v>0</v>
      </c>
      <c r="D228" s="286">
        <v>0</v>
      </c>
      <c r="E228" s="287" t="str">
        <f t="shared" si="3"/>
        <v/>
      </c>
    </row>
    <row r="229" ht="38" customHeight="1" spans="1:5">
      <c r="A229" s="285" t="s">
        <v>3099</v>
      </c>
      <c r="B229" s="284" t="s">
        <v>3100</v>
      </c>
      <c r="C229" s="286">
        <v>24</v>
      </c>
      <c r="D229" s="286">
        <v>0</v>
      </c>
      <c r="E229" s="287">
        <f t="shared" si="3"/>
        <v>-1</v>
      </c>
    </row>
    <row r="230" ht="38" customHeight="1" spans="1:5">
      <c r="A230" s="285" t="s">
        <v>3101</v>
      </c>
      <c r="B230" s="284" t="s">
        <v>3102</v>
      </c>
      <c r="C230" s="286">
        <v>0</v>
      </c>
      <c r="D230" s="286">
        <v>0</v>
      </c>
      <c r="E230" s="287" t="str">
        <f t="shared" si="3"/>
        <v/>
      </c>
    </row>
    <row r="231" ht="38" customHeight="1" spans="1:5">
      <c r="A231" s="285" t="s">
        <v>3103</v>
      </c>
      <c r="B231" s="284" t="s">
        <v>3104</v>
      </c>
      <c r="C231" s="286">
        <v>0</v>
      </c>
      <c r="D231" s="286">
        <v>0</v>
      </c>
      <c r="E231" s="287" t="str">
        <f t="shared" si="3"/>
        <v/>
      </c>
    </row>
    <row r="232" ht="38" customHeight="1" spans="1:5">
      <c r="A232" s="285" t="s">
        <v>3105</v>
      </c>
      <c r="B232" s="284" t="s">
        <v>3106</v>
      </c>
      <c r="C232" s="286">
        <v>0</v>
      </c>
      <c r="D232" s="286">
        <v>0</v>
      </c>
      <c r="E232" s="287" t="str">
        <f t="shared" si="3"/>
        <v/>
      </c>
    </row>
    <row r="233" ht="38" customHeight="1" spans="1:5">
      <c r="A233" s="285" t="s">
        <v>3107</v>
      </c>
      <c r="B233" s="284" t="s">
        <v>3108</v>
      </c>
      <c r="C233" s="286">
        <v>0</v>
      </c>
      <c r="D233" s="286">
        <v>0</v>
      </c>
      <c r="E233" s="287" t="str">
        <f t="shared" si="3"/>
        <v/>
      </c>
    </row>
    <row r="234" ht="38" customHeight="1" spans="1:5">
      <c r="A234" s="285" t="s">
        <v>3109</v>
      </c>
      <c r="B234" s="284" t="s">
        <v>3110</v>
      </c>
      <c r="C234" s="286">
        <v>145</v>
      </c>
      <c r="D234" s="286">
        <v>0</v>
      </c>
      <c r="E234" s="287">
        <f t="shared" si="3"/>
        <v>-1</v>
      </c>
    </row>
    <row r="235" ht="38" customHeight="1" spans="1:5">
      <c r="A235" s="285" t="s">
        <v>3111</v>
      </c>
      <c r="B235" s="284" t="s">
        <v>3112</v>
      </c>
      <c r="C235" s="286">
        <v>6033</v>
      </c>
      <c r="D235" s="286">
        <v>0</v>
      </c>
      <c r="E235" s="287">
        <f t="shared" si="3"/>
        <v>-1</v>
      </c>
    </row>
    <row r="236" s="266" customFormat="1" ht="38" customHeight="1" spans="1:5">
      <c r="A236" s="285" t="s">
        <v>3113</v>
      </c>
      <c r="B236" s="284" t="s">
        <v>3114</v>
      </c>
      <c r="C236" s="286">
        <v>630</v>
      </c>
      <c r="D236" s="286">
        <v>0</v>
      </c>
      <c r="E236" s="287">
        <f t="shared" si="3"/>
        <v>-1</v>
      </c>
    </row>
    <row r="237" ht="38" customHeight="1" spans="1:5">
      <c r="A237" s="285" t="s">
        <v>3115</v>
      </c>
      <c r="B237" s="284" t="s">
        <v>3116</v>
      </c>
      <c r="C237" s="286">
        <v>6358</v>
      </c>
      <c r="D237" s="286">
        <v>14500</v>
      </c>
      <c r="E237" s="287">
        <f t="shared" si="3"/>
        <v>1.281</v>
      </c>
    </row>
    <row r="238" ht="38" customHeight="1" spans="1:5">
      <c r="A238" s="285" t="s">
        <v>3117</v>
      </c>
      <c r="B238" s="284" t="s">
        <v>3118</v>
      </c>
      <c r="C238" s="286">
        <v>14</v>
      </c>
      <c r="D238" s="286">
        <v>0</v>
      </c>
      <c r="E238" s="287">
        <f t="shared" si="3"/>
        <v>-1</v>
      </c>
    </row>
    <row r="239" ht="38" customHeight="1" spans="1:5">
      <c r="A239" s="291" t="s">
        <v>3119</v>
      </c>
      <c r="B239" s="281" t="s">
        <v>3120</v>
      </c>
      <c r="C239" s="289">
        <f>C240+C253</f>
        <v>4305</v>
      </c>
      <c r="D239" s="289"/>
      <c r="E239" s="336">
        <f>(D239-C239)/C239</f>
        <v>-1</v>
      </c>
    </row>
    <row r="240" ht="38" customHeight="1" spans="1:5">
      <c r="A240" s="292" t="s">
        <v>3121</v>
      </c>
      <c r="B240" s="284" t="s">
        <v>3122</v>
      </c>
      <c r="C240" s="286">
        <v>4081</v>
      </c>
      <c r="D240" s="286"/>
      <c r="E240" s="336">
        <f>(D240-C240)/C240</f>
        <v>-1</v>
      </c>
    </row>
    <row r="241" ht="38" customHeight="1" spans="1:5">
      <c r="A241" s="292" t="s">
        <v>3123</v>
      </c>
      <c r="B241" s="284" t="s">
        <v>3124</v>
      </c>
      <c r="C241" s="286">
        <v>319332</v>
      </c>
      <c r="D241" s="286"/>
      <c r="E241" s="287">
        <f t="shared" si="3"/>
        <v>-1</v>
      </c>
    </row>
    <row r="242" ht="38" customHeight="1" spans="1:5">
      <c r="A242" s="292" t="s">
        <v>3125</v>
      </c>
      <c r="B242" s="284" t="s">
        <v>3126</v>
      </c>
      <c r="C242" s="286">
        <v>0</v>
      </c>
      <c r="D242" s="286"/>
      <c r="E242" s="287" t="str">
        <f t="shared" si="3"/>
        <v/>
      </c>
    </row>
    <row r="243" ht="38" customHeight="1" spans="1:5">
      <c r="A243" s="292" t="s">
        <v>3127</v>
      </c>
      <c r="B243" s="284" t="s">
        <v>3128</v>
      </c>
      <c r="C243" s="286">
        <v>33531</v>
      </c>
      <c r="D243" s="286"/>
      <c r="E243" s="287">
        <f t="shared" si="3"/>
        <v>-1</v>
      </c>
    </row>
    <row r="244" ht="38" customHeight="1" spans="1:5">
      <c r="A244" s="292" t="s">
        <v>3129</v>
      </c>
      <c r="B244" s="284" t="s">
        <v>3130</v>
      </c>
      <c r="C244" s="286">
        <v>0</v>
      </c>
      <c r="D244" s="286"/>
      <c r="E244" s="287" t="str">
        <f t="shared" si="3"/>
        <v/>
      </c>
    </row>
    <row r="245" ht="38" customHeight="1" spans="1:5">
      <c r="A245" s="292" t="s">
        <v>3131</v>
      </c>
      <c r="B245" s="284" t="s">
        <v>3132</v>
      </c>
      <c r="C245" s="286">
        <v>11523</v>
      </c>
      <c r="D245" s="286"/>
      <c r="E245" s="287">
        <f t="shared" si="3"/>
        <v>-1</v>
      </c>
    </row>
    <row r="246" ht="38" customHeight="1" spans="1:5">
      <c r="A246" s="292" t="s">
        <v>3133</v>
      </c>
      <c r="B246" s="284" t="s">
        <v>3134</v>
      </c>
      <c r="C246" s="286">
        <v>107712</v>
      </c>
      <c r="D246" s="286"/>
      <c r="E246" s="287">
        <f t="shared" si="3"/>
        <v>-1</v>
      </c>
    </row>
    <row r="247" ht="38" customHeight="1" spans="1:5">
      <c r="A247" s="292" t="s">
        <v>3135</v>
      </c>
      <c r="B247" s="284" t="s">
        <v>3136</v>
      </c>
      <c r="C247" s="286">
        <v>28500</v>
      </c>
      <c r="D247" s="286"/>
      <c r="E247" s="287">
        <f t="shared" si="3"/>
        <v>-1</v>
      </c>
    </row>
    <row r="248" ht="38" customHeight="1" spans="1:5">
      <c r="A248" s="292" t="s">
        <v>3137</v>
      </c>
      <c r="B248" s="284" t="s">
        <v>3138</v>
      </c>
      <c r="C248" s="286">
        <v>88082</v>
      </c>
      <c r="D248" s="286"/>
      <c r="E248" s="287">
        <f t="shared" si="3"/>
        <v>-1</v>
      </c>
    </row>
    <row r="249" ht="38" customHeight="1" spans="1:5">
      <c r="A249" s="292" t="s">
        <v>3139</v>
      </c>
      <c r="B249" s="284" t="s">
        <v>3140</v>
      </c>
      <c r="C249" s="286">
        <v>472803</v>
      </c>
      <c r="D249" s="286"/>
      <c r="E249" s="287">
        <f t="shared" si="3"/>
        <v>-1</v>
      </c>
    </row>
    <row r="250" ht="38" customHeight="1" spans="1:5">
      <c r="A250" s="292" t="s">
        <v>3141</v>
      </c>
      <c r="B250" s="284" t="s">
        <v>3142</v>
      </c>
      <c r="C250" s="286">
        <v>74197</v>
      </c>
      <c r="D250" s="286"/>
      <c r="E250" s="287">
        <f t="shared" si="3"/>
        <v>-1</v>
      </c>
    </row>
    <row r="251" ht="38" customHeight="1" spans="1:5">
      <c r="A251" s="292" t="s">
        <v>3143</v>
      </c>
      <c r="B251" s="284" t="s">
        <v>3144</v>
      </c>
      <c r="C251" s="286">
        <v>19776</v>
      </c>
      <c r="D251" s="286"/>
      <c r="E251" s="287">
        <f t="shared" si="3"/>
        <v>-1</v>
      </c>
    </row>
    <row r="252" ht="38" customHeight="1" spans="1:5">
      <c r="A252" s="292" t="s">
        <v>3145</v>
      </c>
      <c r="B252" s="284" t="s">
        <v>3146</v>
      </c>
      <c r="C252" s="286">
        <v>246653</v>
      </c>
      <c r="D252" s="286"/>
      <c r="E252" s="287">
        <f t="shared" si="3"/>
        <v>-1</v>
      </c>
    </row>
    <row r="253" ht="38" customHeight="1" spans="1:5">
      <c r="A253" s="292" t="s">
        <v>3147</v>
      </c>
      <c r="B253" s="284" t="s">
        <v>3148</v>
      </c>
      <c r="C253" s="286">
        <v>224</v>
      </c>
      <c r="D253" s="286"/>
      <c r="E253" s="336">
        <f>(D253-C253)/C253</f>
        <v>-1</v>
      </c>
    </row>
    <row r="254" ht="38" customHeight="1" spans="1:5">
      <c r="A254" s="292" t="s">
        <v>3149</v>
      </c>
      <c r="B254" s="284" t="s">
        <v>3150</v>
      </c>
      <c r="C254" s="286">
        <v>0</v>
      </c>
      <c r="D254" s="286"/>
      <c r="E254" s="287" t="str">
        <f t="shared" si="3"/>
        <v/>
      </c>
    </row>
    <row r="255" ht="38" customHeight="1" spans="1:5">
      <c r="A255" s="292" t="s">
        <v>3151</v>
      </c>
      <c r="B255" s="284" t="s">
        <v>3152</v>
      </c>
      <c r="C255" s="286">
        <v>0</v>
      </c>
      <c r="D255" s="286"/>
      <c r="E255" s="287" t="str">
        <f t="shared" si="3"/>
        <v/>
      </c>
    </row>
    <row r="256" ht="38" customHeight="1" spans="1:5">
      <c r="A256" s="292" t="s">
        <v>3153</v>
      </c>
      <c r="B256" s="284" t="s">
        <v>3154</v>
      </c>
      <c r="C256" s="286">
        <v>0</v>
      </c>
      <c r="D256" s="286"/>
      <c r="E256" s="287" t="str">
        <f t="shared" si="3"/>
        <v/>
      </c>
    </row>
    <row r="257" ht="38" customHeight="1" spans="1:5">
      <c r="A257" s="292" t="s">
        <v>3155</v>
      </c>
      <c r="B257" s="284" t="s">
        <v>3156</v>
      </c>
      <c r="C257" s="286">
        <v>0</v>
      </c>
      <c r="D257" s="286"/>
      <c r="E257" s="287" t="str">
        <f t="shared" si="3"/>
        <v/>
      </c>
    </row>
    <row r="258" ht="38" customHeight="1" spans="1:5">
      <c r="A258" s="292" t="s">
        <v>3157</v>
      </c>
      <c r="B258" s="284" t="s">
        <v>3158</v>
      </c>
      <c r="C258" s="286">
        <v>34882</v>
      </c>
      <c r="D258" s="286"/>
      <c r="E258" s="287">
        <f t="shared" si="3"/>
        <v>-1</v>
      </c>
    </row>
    <row r="259" ht="38" customHeight="1" spans="1:5">
      <c r="A259" s="292" t="s">
        <v>3159</v>
      </c>
      <c r="B259" s="284" t="s">
        <v>3160</v>
      </c>
      <c r="C259" s="286">
        <v>30436</v>
      </c>
      <c r="D259" s="286"/>
      <c r="E259" s="287">
        <f t="shared" si="3"/>
        <v>-1</v>
      </c>
    </row>
    <row r="260" ht="38" customHeight="1" spans="1:5">
      <c r="A260" s="280"/>
      <c r="B260" s="281"/>
      <c r="C260" s="282"/>
      <c r="D260" s="282"/>
      <c r="E260" s="336"/>
    </row>
    <row r="261" ht="38" customHeight="1" spans="1:5">
      <c r="A261" s="294"/>
      <c r="B261" s="295" t="s">
        <v>3161</v>
      </c>
      <c r="C261" s="289">
        <f>C4+C20+C32+C43+C98+C122+C174+C178+C204+C221+C239</f>
        <v>33692</v>
      </c>
      <c r="D261" s="289">
        <f>D4+D20+D32+D43+D98+D122+D174+D178+D204+D221+D239</f>
        <v>9877</v>
      </c>
      <c r="E261" s="336">
        <f>(D261-C261)/C261</f>
        <v>-0.7068</v>
      </c>
    </row>
    <row r="262" ht="38" customHeight="1" spans="1:5">
      <c r="A262" s="337" t="s">
        <v>2419</v>
      </c>
      <c r="B262" s="297" t="s">
        <v>119</v>
      </c>
      <c r="C262" s="338">
        <f>C266+C267</f>
        <v>15968</v>
      </c>
      <c r="D262" s="338">
        <f>D266+D267</f>
        <v>29134</v>
      </c>
      <c r="E262" s="336">
        <f>(D262-C262)/C262</f>
        <v>0.8245</v>
      </c>
    </row>
    <row r="263" ht="38" customHeight="1" spans="1:5">
      <c r="A263" s="337" t="s">
        <v>3162</v>
      </c>
      <c r="B263" s="339" t="s">
        <v>3163</v>
      </c>
      <c r="C263" s="338">
        <f>SUM(C264:C265)</f>
        <v>0</v>
      </c>
      <c r="D263" s="338">
        <f>SUM(D264:D265)</f>
        <v>0</v>
      </c>
      <c r="E263" s="340"/>
    </row>
    <row r="264" ht="38" customHeight="1" spans="1:5">
      <c r="A264" s="341" t="s">
        <v>3164</v>
      </c>
      <c r="B264" s="301" t="s">
        <v>3165</v>
      </c>
      <c r="C264" s="318"/>
      <c r="D264" s="342"/>
      <c r="E264" s="343"/>
    </row>
    <row r="265" ht="38" customHeight="1" spans="1:5">
      <c r="A265" s="341" t="s">
        <v>3166</v>
      </c>
      <c r="B265" s="301" t="s">
        <v>3167</v>
      </c>
      <c r="C265" s="318"/>
      <c r="D265" s="342"/>
      <c r="E265" s="343"/>
    </row>
    <row r="266" ht="38" customHeight="1" spans="1:5">
      <c r="A266" s="344" t="s">
        <v>3168</v>
      </c>
      <c r="B266" s="298" t="s">
        <v>2554</v>
      </c>
      <c r="C266" s="345">
        <v>12900</v>
      </c>
      <c r="D266" s="346">
        <v>25512</v>
      </c>
      <c r="E266" s="336">
        <f>(D266-C266)/C266</f>
        <v>0.9777</v>
      </c>
    </row>
    <row r="267" ht="38" customHeight="1" spans="1:5">
      <c r="A267" s="344" t="s">
        <v>3169</v>
      </c>
      <c r="B267" s="298" t="s">
        <v>3170</v>
      </c>
      <c r="C267" s="345">
        <v>3068</v>
      </c>
      <c r="D267" s="346">
        <v>3622</v>
      </c>
      <c r="E267" s="336">
        <f>(D267-C267)/C267</f>
        <v>0.1806</v>
      </c>
    </row>
    <row r="268" ht="38" customHeight="1" spans="1:5">
      <c r="A268" s="344" t="s">
        <v>3171</v>
      </c>
      <c r="B268" s="303" t="s">
        <v>3172</v>
      </c>
      <c r="C268" s="338">
        <v>251</v>
      </c>
      <c r="D268" s="347"/>
      <c r="E268" s="336">
        <f>(D268-C268)/C268</f>
        <v>-1</v>
      </c>
    </row>
    <row r="269" ht="38" customHeight="1" spans="1:5">
      <c r="A269" s="348"/>
      <c r="B269" s="305" t="s">
        <v>126</v>
      </c>
      <c r="C269" s="338">
        <f>C261+C262+C268</f>
        <v>49911</v>
      </c>
      <c r="D269" s="338">
        <f>D261+D262+D268</f>
        <v>39011</v>
      </c>
      <c r="E269" s="336">
        <f>(D269-C269)/C269</f>
        <v>-0.2184</v>
      </c>
    </row>
    <row r="270" spans="3:3">
      <c r="C270" s="349"/>
    </row>
    <row r="272" spans="3:3">
      <c r="C272" s="349"/>
    </row>
    <row r="274" spans="3:3">
      <c r="C274" s="349"/>
    </row>
    <row r="275" spans="3:3">
      <c r="C275" s="349"/>
    </row>
    <row r="277" spans="3:3">
      <c r="C277" s="349"/>
    </row>
    <row r="278" spans="3:3">
      <c r="C278" s="349"/>
    </row>
    <row r="279" spans="3:3">
      <c r="C279" s="349"/>
    </row>
    <row r="280" spans="3:3">
      <c r="C280" s="349"/>
    </row>
    <row r="282" spans="3:3">
      <c r="C282" s="349"/>
    </row>
  </sheetData>
  <mergeCells count="1">
    <mergeCell ref="B1:E1"/>
  </mergeCells>
  <conditionalFormatting sqref="B268">
    <cfRule type="expression" dxfId="76" priority="3" stopIfTrue="1">
      <formula>"len($A:$A)=3"</formula>
    </cfRule>
  </conditionalFormatting>
  <conditionalFormatting sqref="C268">
    <cfRule type="expression" dxfId="77" priority="2" stopIfTrue="1">
      <formula>"len($A:$A)=3"</formula>
    </cfRule>
  </conditionalFormatting>
  <conditionalFormatting sqref="D268">
    <cfRule type="expression" dxfId="78" priority="1" stopIfTrue="1">
      <formula>"len($A:$A)=3"</formula>
    </cfRule>
  </conditionalFormatting>
  <printOptions horizontalCentered="1"/>
  <pageMargins left="0.471527777777778" right="0.393055555555556" top="0.747916666666667" bottom="0.747916666666667" header="0.313888888888889" footer="0.313888888888889"/>
  <pageSetup paperSize="9" scale="85" fitToHeight="0" orientation="portrait" horizontalDpi="600"/>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37"/>
  <sheetViews>
    <sheetView showGridLines="0" showZeros="0" view="pageBreakPreview" zoomScaleNormal="115" zoomScaleSheetLayoutView="100" workbookViewId="0">
      <pane ySplit="3" topLeftCell="A4" activePane="bottomLeft" state="frozen"/>
      <selection/>
      <selection pane="bottomLeft" activeCell="D12" sqref="D12"/>
    </sheetView>
  </sheetViews>
  <sheetFormatPr defaultColWidth="9" defaultRowHeight="15.6" outlineLevelCol="4"/>
  <cols>
    <col min="1" max="1" width="15" style="156" customWidth="1"/>
    <col min="2" max="2" width="50.75" style="156" customWidth="1"/>
    <col min="3" max="4" width="20.6296296296296" style="156" customWidth="1"/>
    <col min="5" max="5" width="20.6296296296296" style="309" customWidth="1"/>
    <col min="6" max="16384" width="9" style="156"/>
  </cols>
  <sheetData>
    <row r="1" ht="45" customHeight="1" spans="1:5">
      <c r="A1" s="158"/>
      <c r="B1" s="310" t="s">
        <v>3173</v>
      </c>
      <c r="C1" s="310"/>
      <c r="D1" s="310"/>
      <c r="E1" s="310"/>
    </row>
    <row r="2" s="307" customFormat="1" ht="20.1" customHeight="1" spans="1:5">
      <c r="A2" s="311"/>
      <c r="B2" s="312"/>
      <c r="C2" s="313"/>
      <c r="D2" s="312"/>
      <c r="E2" s="314" t="s">
        <v>1</v>
      </c>
    </row>
    <row r="3" s="308" customFormat="1" ht="45" customHeight="1" spans="1:5">
      <c r="A3" s="315" t="s">
        <v>2</v>
      </c>
      <c r="B3" s="316" t="s">
        <v>3</v>
      </c>
      <c r="C3" s="154" t="s">
        <v>128</v>
      </c>
      <c r="D3" s="154" t="s">
        <v>5</v>
      </c>
      <c r="E3" s="154" t="s">
        <v>129</v>
      </c>
    </row>
    <row r="4" s="308" customFormat="1" ht="36" customHeight="1" spans="1:5">
      <c r="A4" s="285" t="s">
        <v>2656</v>
      </c>
      <c r="B4" s="281" t="s">
        <v>2657</v>
      </c>
      <c r="C4" s="289"/>
      <c r="D4" s="289"/>
      <c r="E4" s="290"/>
    </row>
    <row r="5" ht="36" customHeight="1" spans="1:5">
      <c r="A5" s="285" t="s">
        <v>2658</v>
      </c>
      <c r="B5" s="281" t="s">
        <v>2659</v>
      </c>
      <c r="C5" s="289"/>
      <c r="D5" s="289"/>
      <c r="E5" s="290"/>
    </row>
    <row r="6" ht="36" customHeight="1" spans="1:5">
      <c r="A6" s="285" t="s">
        <v>2660</v>
      </c>
      <c r="B6" s="281" t="s">
        <v>2661</v>
      </c>
      <c r="C6" s="289"/>
      <c r="D6" s="289"/>
      <c r="E6" s="290"/>
    </row>
    <row r="7" ht="36" customHeight="1" spans="1:5">
      <c r="A7" s="285" t="s">
        <v>2662</v>
      </c>
      <c r="B7" s="281" t="s">
        <v>2663</v>
      </c>
      <c r="C7" s="289"/>
      <c r="D7" s="289"/>
      <c r="E7" s="290"/>
    </row>
    <row r="8" ht="36" customHeight="1" spans="1:5">
      <c r="A8" s="285" t="s">
        <v>2664</v>
      </c>
      <c r="B8" s="281" t="s">
        <v>2665</v>
      </c>
      <c r="C8" s="317">
        <v>400</v>
      </c>
      <c r="D8" s="318">
        <v>260</v>
      </c>
      <c r="E8" s="290">
        <f>(D8-C8)/C8</f>
        <v>-0.35</v>
      </c>
    </row>
    <row r="9" ht="36" customHeight="1" spans="1:5">
      <c r="A9" s="285" t="s">
        <v>2666</v>
      </c>
      <c r="B9" s="281" t="s">
        <v>2667</v>
      </c>
      <c r="C9" s="289"/>
      <c r="D9" s="289"/>
      <c r="E9" s="290"/>
    </row>
    <row r="10" ht="17.4" spans="1:5">
      <c r="A10" s="285" t="s">
        <v>2668</v>
      </c>
      <c r="B10" s="281" t="s">
        <v>2669</v>
      </c>
      <c r="C10" s="289">
        <f>C11+C15</f>
        <v>2800</v>
      </c>
      <c r="D10" s="289">
        <v>31600</v>
      </c>
      <c r="E10" s="290">
        <f>(D10-C10)/C10</f>
        <v>10.286</v>
      </c>
    </row>
    <row r="11" ht="17.4" spans="1:5">
      <c r="A11" s="285" t="s">
        <v>2670</v>
      </c>
      <c r="B11" s="284" t="s">
        <v>2671</v>
      </c>
      <c r="C11" s="286">
        <v>1000</v>
      </c>
      <c r="D11" s="286">
        <v>8000</v>
      </c>
      <c r="E11" s="290">
        <f>(D11-C11)/C11</f>
        <v>7</v>
      </c>
    </row>
    <row r="12" ht="17.4" spans="1:5">
      <c r="A12" s="285" t="s">
        <v>2672</v>
      </c>
      <c r="B12" s="284" t="s">
        <v>2673</v>
      </c>
      <c r="C12" s="286"/>
      <c r="D12" s="286"/>
      <c r="E12" s="290"/>
    </row>
    <row r="13" ht="17.4" spans="1:5">
      <c r="A13" s="285" t="s">
        <v>2674</v>
      </c>
      <c r="B13" s="284" t="s">
        <v>2675</v>
      </c>
      <c r="C13" s="286"/>
      <c r="D13" s="286"/>
      <c r="E13" s="290"/>
    </row>
    <row r="14" ht="17.4" spans="1:5">
      <c r="A14" s="285" t="s">
        <v>2676</v>
      </c>
      <c r="B14" s="284" t="s">
        <v>2677</v>
      </c>
      <c r="C14" s="286"/>
      <c r="D14" s="286"/>
      <c r="E14" s="290"/>
    </row>
    <row r="15" ht="17.4" spans="1:5">
      <c r="A15" s="285" t="s">
        <v>2678</v>
      </c>
      <c r="B15" s="284" t="s">
        <v>2679</v>
      </c>
      <c r="C15" s="286">
        <v>1800</v>
      </c>
      <c r="D15" s="286">
        <v>23600</v>
      </c>
      <c r="E15" s="290">
        <f>(D15-C15)/C15</f>
        <v>12.111</v>
      </c>
    </row>
    <row r="16" ht="36" customHeight="1" spans="1:5">
      <c r="A16" s="319" t="s">
        <v>2680</v>
      </c>
      <c r="B16" s="320" t="s">
        <v>2681</v>
      </c>
      <c r="C16" s="289"/>
      <c r="D16" s="289"/>
      <c r="E16" s="290"/>
    </row>
    <row r="17" ht="36" customHeight="1" spans="1:5">
      <c r="A17" s="319" t="s">
        <v>2682</v>
      </c>
      <c r="B17" s="320" t="s">
        <v>2683</v>
      </c>
      <c r="C17" s="289"/>
      <c r="D17" s="289"/>
      <c r="E17" s="290"/>
    </row>
    <row r="18" ht="36" customHeight="1" spans="1:5">
      <c r="A18" s="319" t="s">
        <v>2684</v>
      </c>
      <c r="B18" s="199" t="s">
        <v>2685</v>
      </c>
      <c r="C18" s="286"/>
      <c r="D18" s="286"/>
      <c r="E18" s="290"/>
    </row>
    <row r="19" ht="36" customHeight="1" spans="1:5">
      <c r="A19" s="319" t="s">
        <v>2686</v>
      </c>
      <c r="B19" s="199" t="s">
        <v>2687</v>
      </c>
      <c r="C19" s="286"/>
      <c r="D19" s="286"/>
      <c r="E19" s="290"/>
    </row>
    <row r="20" ht="36" customHeight="1" spans="1:5">
      <c r="A20" s="319" t="s">
        <v>2688</v>
      </c>
      <c r="B20" s="320" t="s">
        <v>2689</v>
      </c>
      <c r="C20" s="289"/>
      <c r="D20" s="289"/>
      <c r="E20" s="290"/>
    </row>
    <row r="21" ht="36" customHeight="1" spans="1:5">
      <c r="A21" s="319" t="s">
        <v>2690</v>
      </c>
      <c r="B21" s="320" t="s">
        <v>2691</v>
      </c>
      <c r="C21" s="289"/>
      <c r="D21" s="289"/>
      <c r="E21" s="290"/>
    </row>
    <row r="22" ht="36" customHeight="1" spans="1:5">
      <c r="A22" s="319" t="s">
        <v>2692</v>
      </c>
      <c r="B22" s="320" t="s">
        <v>2693</v>
      </c>
      <c r="C22" s="289"/>
      <c r="D22" s="289"/>
      <c r="E22" s="290"/>
    </row>
    <row r="23" ht="36" customHeight="1" spans="1:5">
      <c r="A23" s="285" t="s">
        <v>2694</v>
      </c>
      <c r="B23" s="281" t="s">
        <v>2695</v>
      </c>
      <c r="C23" s="289"/>
      <c r="D23" s="289"/>
      <c r="E23" s="290"/>
    </row>
    <row r="24" ht="36" customHeight="1" spans="1:5">
      <c r="A24" s="285" t="s">
        <v>2696</v>
      </c>
      <c r="B24" s="281" t="s">
        <v>2697</v>
      </c>
      <c r="C24" s="289">
        <v>90</v>
      </c>
      <c r="D24" s="289">
        <v>160</v>
      </c>
      <c r="E24" s="290">
        <f>(D24-C24)/C24</f>
        <v>0.778</v>
      </c>
    </row>
    <row r="25" ht="36" customHeight="1" spans="1:5">
      <c r="A25" s="285" t="s">
        <v>2698</v>
      </c>
      <c r="B25" s="281" t="s">
        <v>2699</v>
      </c>
      <c r="C25" s="289"/>
      <c r="D25" s="289"/>
      <c r="E25" s="290"/>
    </row>
    <row r="26" ht="36" customHeight="1" spans="1:5">
      <c r="A26" s="285" t="s">
        <v>2700</v>
      </c>
      <c r="B26" s="281" t="s">
        <v>2701</v>
      </c>
      <c r="C26" s="289"/>
      <c r="D26" s="289"/>
      <c r="E26" s="290"/>
    </row>
    <row r="27" ht="36" customHeight="1" spans="1:5">
      <c r="A27" s="285" t="s">
        <v>2702</v>
      </c>
      <c r="B27" s="281" t="s">
        <v>2703</v>
      </c>
      <c r="C27" s="317">
        <v>1502</v>
      </c>
      <c r="D27" s="321">
        <v>2723</v>
      </c>
      <c r="E27" s="290">
        <f>(D27-C27)/C27</f>
        <v>0.813</v>
      </c>
    </row>
    <row r="28" ht="36" customHeight="1" spans="1:5">
      <c r="A28" s="285"/>
      <c r="B28" s="284"/>
      <c r="C28" s="286"/>
      <c r="D28" s="286"/>
      <c r="E28" s="290"/>
    </row>
    <row r="29" ht="36" customHeight="1" spans="1:5">
      <c r="A29" s="294"/>
      <c r="B29" s="295" t="s">
        <v>3174</v>
      </c>
      <c r="C29" s="289">
        <f>C8+C10+C24+C27</f>
        <v>4792</v>
      </c>
      <c r="D29" s="289">
        <f>D8+D10+D24+D27</f>
        <v>34743</v>
      </c>
      <c r="E29" s="290">
        <f>(D29-C29)/C29</f>
        <v>6.25</v>
      </c>
    </row>
    <row r="30" ht="36" customHeight="1" spans="1:5">
      <c r="A30" s="322">
        <v>105</v>
      </c>
      <c r="B30" s="323" t="s">
        <v>2705</v>
      </c>
      <c r="C30" s="90">
        <v>25251</v>
      </c>
      <c r="D30" s="90"/>
      <c r="E30" s="290">
        <f>(D30-C30)/C30</f>
        <v>-1</v>
      </c>
    </row>
    <row r="31" ht="36" customHeight="1" spans="1:5">
      <c r="A31" s="322">
        <v>110</v>
      </c>
      <c r="B31" s="323" t="s">
        <v>59</v>
      </c>
      <c r="C31" s="90">
        <f>C32+C35</f>
        <v>4227</v>
      </c>
      <c r="D31" s="90">
        <f>D32+D35</f>
        <v>4268</v>
      </c>
      <c r="E31" s="290">
        <f>(D31-C31)/C31</f>
        <v>0.01</v>
      </c>
    </row>
    <row r="32" ht="36" customHeight="1" spans="1:5">
      <c r="A32" s="324">
        <v>11004</v>
      </c>
      <c r="B32" s="325" t="s">
        <v>3175</v>
      </c>
      <c r="C32" s="92">
        <f>C33</f>
        <v>2700</v>
      </c>
      <c r="D32" s="92">
        <f>D33</f>
        <v>1200</v>
      </c>
      <c r="E32" s="290">
        <f>(D32-C32)/C32</f>
        <v>-0.556</v>
      </c>
    </row>
    <row r="33" ht="36" customHeight="1" spans="1:5">
      <c r="A33" s="324">
        <v>1100401</v>
      </c>
      <c r="B33" s="325" t="s">
        <v>2707</v>
      </c>
      <c r="C33" s="326">
        <v>2700</v>
      </c>
      <c r="D33" s="326">
        <v>1200</v>
      </c>
      <c r="E33" s="290">
        <f>(D33-C33)/C33</f>
        <v>-0.556</v>
      </c>
    </row>
    <row r="34" ht="36" customHeight="1" spans="1:5">
      <c r="A34" s="324">
        <v>1100402</v>
      </c>
      <c r="B34" s="325" t="s">
        <v>3176</v>
      </c>
      <c r="C34" s="86"/>
      <c r="D34" s="92"/>
      <c r="E34" s="290"/>
    </row>
    <row r="35" ht="36" customHeight="1" spans="1:5">
      <c r="A35" s="324">
        <v>11008</v>
      </c>
      <c r="B35" s="325" t="s">
        <v>62</v>
      </c>
      <c r="C35" s="92">
        <v>1527</v>
      </c>
      <c r="D35" s="327">
        <v>3068</v>
      </c>
      <c r="E35" s="290">
        <f>(D35-C35)/C35</f>
        <v>1.009</v>
      </c>
    </row>
    <row r="36" ht="36" customHeight="1" spans="1:5">
      <c r="A36" s="328">
        <v>11009</v>
      </c>
      <c r="B36" s="329" t="s">
        <v>63</v>
      </c>
      <c r="C36" s="330"/>
      <c r="D36" s="330"/>
      <c r="E36" s="331"/>
    </row>
    <row r="37" ht="36" customHeight="1" spans="1:5">
      <c r="A37" s="332"/>
      <c r="B37" s="333" t="s">
        <v>66</v>
      </c>
      <c r="C37" s="90">
        <f>C29+C30+C31</f>
        <v>34270</v>
      </c>
      <c r="D37" s="90">
        <f>D29+D30+D31</f>
        <v>39011</v>
      </c>
      <c r="E37" s="290">
        <f>(D37-C37)/C37</f>
        <v>0.138</v>
      </c>
    </row>
  </sheetData>
  <autoFilter ref="A3:E37"/>
  <mergeCells count="1">
    <mergeCell ref="B1:E1"/>
  </mergeCells>
  <conditionalFormatting sqref="D8">
    <cfRule type="expression" dxfId="79" priority="3" stopIfTrue="1">
      <formula>"len($A:$A)=3"</formula>
    </cfRule>
  </conditionalFormatting>
  <conditionalFormatting sqref="D27">
    <cfRule type="expression" dxfId="80" priority="2" stopIfTrue="1">
      <formula>"len($A:$A)=3"</formula>
    </cfRule>
    <cfRule type="expression" dxfId="81" priority="1" stopIfTrue="1">
      <formula>"len($A:$A)=3"</formula>
    </cfRule>
  </conditionalFormatting>
  <conditionalFormatting sqref="B30">
    <cfRule type="expression" dxfId="82" priority="11" stopIfTrue="1">
      <formula>"len($A:$A)=3"</formula>
    </cfRule>
  </conditionalFormatting>
  <conditionalFormatting sqref="B31:B34">
    <cfRule type="expression" dxfId="83" priority="7" stopIfTrue="1">
      <formula>"len($A:$A)=3"</formula>
    </cfRule>
  </conditionalFormatting>
  <conditionalFormatting sqref="C30:C32 C34 D31:D32">
    <cfRule type="expression" dxfId="84"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274"/>
  <sheetViews>
    <sheetView showGridLines="0" showZeros="0" view="pageBreakPreview" zoomScaleNormal="115" zoomScaleSheetLayoutView="100" workbookViewId="0">
      <pane ySplit="3" topLeftCell="A190" activePane="bottomLeft" state="frozen"/>
      <selection/>
      <selection pane="bottomLeft" activeCell="B202" sqref="B202"/>
    </sheetView>
  </sheetViews>
  <sheetFormatPr defaultColWidth="9" defaultRowHeight="15.6" outlineLevelCol="4"/>
  <cols>
    <col min="1" max="1" width="13.5" style="266" customWidth="1"/>
    <col min="2" max="2" width="50.75" style="266" customWidth="1"/>
    <col min="3" max="4" width="20.6296296296296" style="270" customWidth="1"/>
    <col min="5" max="5" width="20.6296296296296" style="271" customWidth="1"/>
    <col min="6" max="16384" width="9" style="266"/>
  </cols>
  <sheetData>
    <row r="1" s="266" customFormat="1" ht="45" customHeight="1" spans="1:5">
      <c r="A1" s="272"/>
      <c r="B1" s="273" t="s">
        <v>3177</v>
      </c>
      <c r="C1" s="273"/>
      <c r="D1" s="273"/>
      <c r="E1" s="273"/>
    </row>
    <row r="2" s="267" customFormat="1" ht="20.1" customHeight="1" spans="1:5">
      <c r="A2" s="274"/>
      <c r="B2" s="275"/>
      <c r="C2" s="275"/>
      <c r="D2" s="275"/>
      <c r="E2" s="276" t="s">
        <v>1</v>
      </c>
    </row>
    <row r="3" s="268" customFormat="1" ht="45" customHeight="1" spans="1:5">
      <c r="A3" s="277" t="s">
        <v>2</v>
      </c>
      <c r="B3" s="278" t="s">
        <v>3</v>
      </c>
      <c r="C3" s="279" t="s">
        <v>128</v>
      </c>
      <c r="D3" s="279" t="s">
        <v>5</v>
      </c>
      <c r="E3" s="279" t="s">
        <v>129</v>
      </c>
    </row>
    <row r="4" s="266" customFormat="1" ht="36" customHeight="1" spans="1:5">
      <c r="A4" s="280" t="s">
        <v>80</v>
      </c>
      <c r="B4" s="281" t="s">
        <v>2710</v>
      </c>
      <c r="C4" s="282"/>
      <c r="D4" s="282">
        <v>30</v>
      </c>
      <c r="E4" s="283"/>
    </row>
    <row r="5" s="266" customFormat="1" ht="36" customHeight="1" spans="1:5">
      <c r="A5" s="280" t="s">
        <v>2711</v>
      </c>
      <c r="B5" s="284" t="s">
        <v>2712</v>
      </c>
      <c r="C5" s="282"/>
      <c r="D5" s="282"/>
      <c r="E5" s="283"/>
    </row>
    <row r="6" s="266" customFormat="1" ht="36" customHeight="1" spans="1:5">
      <c r="A6" s="285" t="s">
        <v>2713</v>
      </c>
      <c r="B6" s="284" t="s">
        <v>2714</v>
      </c>
      <c r="C6" s="286"/>
      <c r="D6" s="286"/>
      <c r="E6" s="287" t="str">
        <f t="shared" ref="E4:E67" si="0">IF(C6&gt;0,D6/C6-1,IF(C6&lt;0,-(D6/C6-1),""))</f>
        <v/>
      </c>
    </row>
    <row r="7" s="266" customFormat="1" ht="36" customHeight="1" spans="1:5">
      <c r="A7" s="285" t="s">
        <v>2715</v>
      </c>
      <c r="B7" s="284" t="s">
        <v>2716</v>
      </c>
      <c r="C7" s="286"/>
      <c r="D7" s="286"/>
      <c r="E7" s="287" t="str">
        <f t="shared" si="0"/>
        <v/>
      </c>
    </row>
    <row r="8" s="266" customFormat="1" ht="36" customHeight="1" spans="1:5">
      <c r="A8" s="285" t="s">
        <v>2717</v>
      </c>
      <c r="B8" s="284" t="s">
        <v>2718</v>
      </c>
      <c r="C8" s="288"/>
      <c r="D8" s="288"/>
      <c r="E8" s="283"/>
    </row>
    <row r="9" s="266" customFormat="1" ht="36" customHeight="1" spans="1:5">
      <c r="A9" s="285" t="s">
        <v>2719</v>
      </c>
      <c r="B9" s="284" t="s">
        <v>2720</v>
      </c>
      <c r="C9" s="286"/>
      <c r="D9" s="286"/>
      <c r="E9" s="287" t="str">
        <f t="shared" si="0"/>
        <v/>
      </c>
    </row>
    <row r="10" s="266" customFormat="1" ht="66" customHeight="1" spans="1:5">
      <c r="A10" s="285" t="s">
        <v>2721</v>
      </c>
      <c r="B10" s="284" t="s">
        <v>2722</v>
      </c>
      <c r="C10" s="288"/>
      <c r="D10" s="288"/>
      <c r="E10" s="283"/>
    </row>
    <row r="11" s="266" customFormat="1" ht="36" customHeight="1" spans="1:5">
      <c r="A11" s="280" t="s">
        <v>2723</v>
      </c>
      <c r="B11" s="281" t="s">
        <v>2724</v>
      </c>
      <c r="C11" s="289">
        <f>SUM(C12:C16)</f>
        <v>0</v>
      </c>
      <c r="D11" s="289">
        <f>SUM(D12:D16)</f>
        <v>30</v>
      </c>
      <c r="E11" s="290" t="str">
        <f t="shared" si="0"/>
        <v/>
      </c>
    </row>
    <row r="12" s="266" customFormat="1" ht="36" customHeight="1" spans="1:5">
      <c r="A12" s="285" t="s">
        <v>2725</v>
      </c>
      <c r="B12" s="284" t="s">
        <v>2726</v>
      </c>
      <c r="C12" s="286"/>
      <c r="D12" s="286"/>
      <c r="E12" s="287" t="str">
        <f t="shared" si="0"/>
        <v/>
      </c>
    </row>
    <row r="13" s="266" customFormat="1" ht="36" customHeight="1" spans="1:5">
      <c r="A13" s="285" t="s">
        <v>2727</v>
      </c>
      <c r="B13" s="284" t="s">
        <v>2728</v>
      </c>
      <c r="C13" s="286"/>
      <c r="D13" s="286"/>
      <c r="E13" s="287" t="str">
        <f t="shared" si="0"/>
        <v/>
      </c>
    </row>
    <row r="14" s="266" customFormat="1" ht="36" customHeight="1" spans="1:5">
      <c r="A14" s="285" t="s">
        <v>2729</v>
      </c>
      <c r="B14" s="284" t="s">
        <v>2730</v>
      </c>
      <c r="C14" s="286"/>
      <c r="D14" s="286"/>
      <c r="E14" s="287" t="str">
        <f t="shared" si="0"/>
        <v/>
      </c>
    </row>
    <row r="15" s="266" customFormat="1" ht="36" customHeight="1" spans="1:5">
      <c r="A15" s="285" t="s">
        <v>2731</v>
      </c>
      <c r="B15" s="284" t="s">
        <v>2732</v>
      </c>
      <c r="C15" s="286"/>
      <c r="D15" s="286"/>
      <c r="E15" s="287" t="str">
        <f t="shared" si="0"/>
        <v/>
      </c>
    </row>
    <row r="16" s="266" customFormat="1" ht="18" customHeight="1" spans="1:5">
      <c r="A16" s="285" t="s">
        <v>2733</v>
      </c>
      <c r="B16" s="284" t="s">
        <v>2734</v>
      </c>
      <c r="C16" s="286"/>
      <c r="D16" s="286">
        <v>30</v>
      </c>
      <c r="E16" s="283"/>
    </row>
    <row r="17" s="266" customFormat="1" ht="15" customHeight="1" spans="1:5">
      <c r="A17" s="280" t="s">
        <v>2735</v>
      </c>
      <c r="B17" s="281" t="s">
        <v>2736</v>
      </c>
      <c r="C17" s="289">
        <f>SUM(C18:C19)</f>
        <v>0</v>
      </c>
      <c r="D17" s="289">
        <f>SUM(D18:D19)</f>
        <v>0</v>
      </c>
      <c r="E17" s="290" t="str">
        <f t="shared" si="0"/>
        <v/>
      </c>
    </row>
    <row r="18" s="266" customFormat="1" ht="19" customHeight="1" spans="1:5">
      <c r="A18" s="285" t="s">
        <v>2737</v>
      </c>
      <c r="B18" s="284" t="s">
        <v>2738</v>
      </c>
      <c r="C18" s="286"/>
      <c r="D18" s="286"/>
      <c r="E18" s="287" t="str">
        <f t="shared" si="0"/>
        <v/>
      </c>
    </row>
    <row r="19" s="266" customFormat="1" ht="20" customHeight="1" spans="1:5">
      <c r="A19" s="285" t="s">
        <v>2739</v>
      </c>
      <c r="B19" s="284" t="s">
        <v>2740</v>
      </c>
      <c r="C19" s="286"/>
      <c r="D19" s="286"/>
      <c r="E19" s="287" t="str">
        <f t="shared" si="0"/>
        <v/>
      </c>
    </row>
    <row r="20" s="266" customFormat="1" ht="32" customHeight="1" spans="1:5">
      <c r="A20" s="280" t="s">
        <v>82</v>
      </c>
      <c r="B20" s="281" t="s">
        <v>2741</v>
      </c>
      <c r="C20" s="282">
        <v>100</v>
      </c>
      <c r="D20" s="282">
        <v>20</v>
      </c>
      <c r="E20" s="283">
        <f>(D20-C20)/C20</f>
        <v>-0.8</v>
      </c>
    </row>
    <row r="21" s="266" customFormat="1" ht="18" customHeight="1" spans="1:5">
      <c r="A21" s="280" t="s">
        <v>2742</v>
      </c>
      <c r="B21" s="281" t="s">
        <v>2743</v>
      </c>
      <c r="C21" s="289">
        <f>SUM(C22:C24)</f>
        <v>100</v>
      </c>
      <c r="D21" s="289">
        <f>SUM(D22:D24)</f>
        <v>20</v>
      </c>
      <c r="E21" s="290">
        <f t="shared" si="0"/>
        <v>-0.8</v>
      </c>
    </row>
    <row r="22" s="266" customFormat="1" ht="15" customHeight="1" spans="1:5">
      <c r="A22" s="285" t="s">
        <v>2744</v>
      </c>
      <c r="B22" s="284" t="s">
        <v>2745</v>
      </c>
      <c r="C22" s="286"/>
      <c r="D22" s="286"/>
      <c r="E22" s="287" t="str">
        <f t="shared" si="0"/>
        <v/>
      </c>
    </row>
    <row r="23" s="266" customFormat="1" ht="21" customHeight="1" spans="1:5">
      <c r="A23" s="285" t="s">
        <v>2746</v>
      </c>
      <c r="B23" s="284" t="s">
        <v>2747</v>
      </c>
      <c r="C23" s="286"/>
      <c r="D23" s="286"/>
      <c r="E23" s="287" t="str">
        <f t="shared" si="0"/>
        <v/>
      </c>
    </row>
    <row r="24" s="266" customFormat="1" ht="21" customHeight="1" spans="1:5">
      <c r="A24" s="285" t="s">
        <v>2748</v>
      </c>
      <c r="B24" s="284" t="s">
        <v>2749</v>
      </c>
      <c r="C24" s="286">
        <v>100</v>
      </c>
      <c r="D24" s="286">
        <v>20</v>
      </c>
      <c r="E24" s="283">
        <f>(D24-C24)/C24</f>
        <v>-0.8</v>
      </c>
    </row>
    <row r="25" s="266" customFormat="1" ht="1" customHeight="1" spans="1:5">
      <c r="A25" s="280" t="s">
        <v>2750</v>
      </c>
      <c r="B25" s="281" t="s">
        <v>2751</v>
      </c>
      <c r="C25" s="289">
        <f>SUM(C26:C28)</f>
        <v>0</v>
      </c>
      <c r="D25" s="289">
        <f>SUM(D26:D28)</f>
        <v>0</v>
      </c>
      <c r="E25" s="290" t="str">
        <f t="shared" si="0"/>
        <v/>
      </c>
    </row>
    <row r="26" s="266" customFormat="1" ht="33" customHeight="1" spans="1:5">
      <c r="A26" s="285" t="s">
        <v>2752</v>
      </c>
      <c r="B26" s="284" t="s">
        <v>2745</v>
      </c>
      <c r="C26" s="286"/>
      <c r="D26" s="286"/>
      <c r="E26" s="287" t="str">
        <f t="shared" si="0"/>
        <v/>
      </c>
    </row>
    <row r="27" s="266" customFormat="1" ht="18" customHeight="1" spans="1:5">
      <c r="A27" s="285" t="s">
        <v>2753</v>
      </c>
      <c r="B27" s="284" t="s">
        <v>2747</v>
      </c>
      <c r="C27" s="286"/>
      <c r="D27" s="286"/>
      <c r="E27" s="287" t="str">
        <f t="shared" si="0"/>
        <v/>
      </c>
    </row>
    <row r="28" s="266" customFormat="1" ht="19" customHeight="1" spans="1:5">
      <c r="A28" s="285" t="s">
        <v>2754</v>
      </c>
      <c r="B28" s="284" t="s">
        <v>2755</v>
      </c>
      <c r="C28" s="286"/>
      <c r="D28" s="286"/>
      <c r="E28" s="287" t="str">
        <f t="shared" si="0"/>
        <v/>
      </c>
    </row>
    <row r="29" s="269" customFormat="1" ht="26" customHeight="1" spans="1:5">
      <c r="A29" s="280" t="s">
        <v>2756</v>
      </c>
      <c r="B29" s="281" t="s">
        <v>2757</v>
      </c>
      <c r="C29" s="289">
        <f>SUM(C30:C31)</f>
        <v>0</v>
      </c>
      <c r="D29" s="289">
        <f>SUM(D30:D31)</f>
        <v>0</v>
      </c>
      <c r="E29" s="290" t="str">
        <f t="shared" si="0"/>
        <v/>
      </c>
    </row>
    <row r="30" s="266" customFormat="1" ht="31" customHeight="1" spans="1:5">
      <c r="A30" s="285" t="s">
        <v>2758</v>
      </c>
      <c r="B30" s="284" t="s">
        <v>2747</v>
      </c>
      <c r="C30" s="286"/>
      <c r="D30" s="286"/>
      <c r="E30" s="287" t="str">
        <f t="shared" si="0"/>
        <v/>
      </c>
    </row>
    <row r="31" s="266" customFormat="1" ht="18" customHeight="1" spans="1:5">
      <c r="A31" s="285" t="s">
        <v>2759</v>
      </c>
      <c r="B31" s="284" t="s">
        <v>2760</v>
      </c>
      <c r="C31" s="286"/>
      <c r="D31" s="286"/>
      <c r="E31" s="287" t="str">
        <f t="shared" si="0"/>
        <v/>
      </c>
    </row>
    <row r="32" s="266" customFormat="1" ht="36" customHeight="1" spans="1:5">
      <c r="A32" s="280" t="s">
        <v>86</v>
      </c>
      <c r="B32" s="281" t="s">
        <v>2761</v>
      </c>
      <c r="C32" s="282"/>
      <c r="D32" s="282"/>
      <c r="E32" s="283"/>
    </row>
    <row r="33" s="266" customFormat="1" ht="36" customHeight="1" spans="1:5">
      <c r="A33" s="280" t="s">
        <v>2762</v>
      </c>
      <c r="B33" s="281" t="s">
        <v>2763</v>
      </c>
      <c r="C33" s="289">
        <f>SUM(C34:C37)</f>
        <v>0</v>
      </c>
      <c r="D33" s="289">
        <f>SUM(D34:D37)</f>
        <v>0</v>
      </c>
      <c r="E33" s="290" t="str">
        <f t="shared" si="0"/>
        <v/>
      </c>
    </row>
    <row r="34" s="266" customFormat="1" ht="36" customHeight="1" spans="1:5">
      <c r="A34" s="285">
        <v>2116001</v>
      </c>
      <c r="B34" s="284" t="s">
        <v>2764</v>
      </c>
      <c r="C34" s="286">
        <f>SUM(C35:C42)</f>
        <v>0</v>
      </c>
      <c r="D34" s="286">
        <f>SUM(D35:D42)</f>
        <v>0</v>
      </c>
      <c r="E34" s="287" t="str">
        <f t="shared" si="0"/>
        <v/>
      </c>
    </row>
    <row r="35" s="266" customFormat="1" ht="36" customHeight="1" spans="1:5">
      <c r="A35" s="285">
        <v>2116002</v>
      </c>
      <c r="B35" s="284" t="s">
        <v>2765</v>
      </c>
      <c r="C35" s="286"/>
      <c r="D35" s="286"/>
      <c r="E35" s="287" t="str">
        <f t="shared" si="0"/>
        <v/>
      </c>
    </row>
    <row r="36" s="266" customFormat="1" ht="36" customHeight="1" spans="1:5">
      <c r="A36" s="285">
        <v>2116003</v>
      </c>
      <c r="B36" s="284" t="s">
        <v>2766</v>
      </c>
      <c r="C36" s="286"/>
      <c r="D36" s="286"/>
      <c r="E36" s="287" t="str">
        <f t="shared" si="0"/>
        <v/>
      </c>
    </row>
    <row r="37" s="269" customFormat="1" ht="36" customHeight="1" spans="1:5">
      <c r="A37" s="285">
        <v>2116099</v>
      </c>
      <c r="B37" s="284" t="s">
        <v>2767</v>
      </c>
      <c r="C37" s="286"/>
      <c r="D37" s="286"/>
      <c r="E37" s="287" t="str">
        <f t="shared" si="0"/>
        <v/>
      </c>
    </row>
    <row r="38" s="266" customFormat="1" ht="36" customHeight="1" spans="1:5">
      <c r="A38" s="280">
        <v>21161</v>
      </c>
      <c r="B38" s="281" t="s">
        <v>2768</v>
      </c>
      <c r="C38" s="289">
        <f>SUM(C39:C42)</f>
        <v>0</v>
      </c>
      <c r="D38" s="289">
        <f>SUM(D39:D42)</f>
        <v>0</v>
      </c>
      <c r="E38" s="290" t="str">
        <f t="shared" si="0"/>
        <v/>
      </c>
    </row>
    <row r="39" s="266" customFormat="1" ht="36" customHeight="1" spans="1:5">
      <c r="A39" s="285">
        <v>2116101</v>
      </c>
      <c r="B39" s="284" t="s">
        <v>2769</v>
      </c>
      <c r="C39" s="286"/>
      <c r="D39" s="286"/>
      <c r="E39" s="287" t="str">
        <f t="shared" si="0"/>
        <v/>
      </c>
    </row>
    <row r="40" s="266" customFormat="1" ht="36" customHeight="1" spans="1:5">
      <c r="A40" s="285">
        <v>2116102</v>
      </c>
      <c r="B40" s="284" t="s">
        <v>2770</v>
      </c>
      <c r="C40" s="286"/>
      <c r="D40" s="286"/>
      <c r="E40" s="287" t="str">
        <f t="shared" si="0"/>
        <v/>
      </c>
    </row>
    <row r="41" s="266" customFormat="1" ht="36" customHeight="1" spans="1:5">
      <c r="A41" s="285">
        <v>2116103</v>
      </c>
      <c r="B41" s="284" t="s">
        <v>2771</v>
      </c>
      <c r="C41" s="286"/>
      <c r="D41" s="286"/>
      <c r="E41" s="287" t="str">
        <f t="shared" si="0"/>
        <v/>
      </c>
    </row>
    <row r="42" s="266" customFormat="1" ht="36" customHeight="1" spans="1:5">
      <c r="A42" s="285">
        <v>2116104</v>
      </c>
      <c r="B42" s="284" t="s">
        <v>2772</v>
      </c>
      <c r="C42" s="286"/>
      <c r="D42" s="286"/>
      <c r="E42" s="287" t="str">
        <f t="shared" si="0"/>
        <v/>
      </c>
    </row>
    <row r="43" s="266" customFormat="1" ht="36" customHeight="1" spans="1:5">
      <c r="A43" s="280" t="s">
        <v>88</v>
      </c>
      <c r="B43" s="281" t="s">
        <v>2773</v>
      </c>
      <c r="C43" s="282">
        <v>3628</v>
      </c>
      <c r="D43" s="282">
        <v>6200</v>
      </c>
      <c r="E43" s="283">
        <f>(D43-C43)/C43</f>
        <v>0.7089</v>
      </c>
    </row>
    <row r="44" s="266" customFormat="1" ht="36" customHeight="1" spans="1:5">
      <c r="A44" s="280" t="s">
        <v>2774</v>
      </c>
      <c r="B44" s="281" t="s">
        <v>2775</v>
      </c>
      <c r="C44" s="282">
        <v>3628</v>
      </c>
      <c r="D44" s="282">
        <v>6200</v>
      </c>
      <c r="E44" s="283">
        <f>(D44-C44)/C44</f>
        <v>0.7089</v>
      </c>
    </row>
    <row r="45" s="266" customFormat="1" ht="36" customHeight="1" spans="1:5">
      <c r="A45" s="285" t="s">
        <v>2776</v>
      </c>
      <c r="B45" s="284" t="s">
        <v>2777</v>
      </c>
      <c r="C45" s="286"/>
      <c r="D45" s="286"/>
      <c r="E45" s="287" t="str">
        <f t="shared" si="0"/>
        <v/>
      </c>
    </row>
    <row r="46" s="266" customFormat="1" ht="36" customHeight="1" spans="1:5">
      <c r="A46" s="285" t="s">
        <v>2778</v>
      </c>
      <c r="B46" s="284" t="s">
        <v>2779</v>
      </c>
      <c r="C46" s="286"/>
      <c r="D46" s="286"/>
      <c r="E46" s="287" t="str">
        <f t="shared" si="0"/>
        <v/>
      </c>
    </row>
    <row r="47" s="266" customFormat="1" ht="36" customHeight="1" spans="1:5">
      <c r="A47" s="285" t="s">
        <v>2780</v>
      </c>
      <c r="B47" s="284" t="s">
        <v>2781</v>
      </c>
      <c r="C47" s="286"/>
      <c r="D47" s="286"/>
      <c r="E47" s="287" t="str">
        <f t="shared" si="0"/>
        <v/>
      </c>
    </row>
    <row r="48" s="266" customFormat="1" ht="36" customHeight="1" spans="1:5">
      <c r="A48" s="285" t="s">
        <v>2782</v>
      </c>
      <c r="B48" s="284" t="s">
        <v>2783</v>
      </c>
      <c r="C48" s="286"/>
      <c r="D48" s="286"/>
      <c r="E48" s="287" t="str">
        <f t="shared" si="0"/>
        <v/>
      </c>
    </row>
    <row r="49" s="266" customFormat="1" ht="36" customHeight="1" spans="1:5">
      <c r="A49" s="285" t="s">
        <v>2784</v>
      </c>
      <c r="B49" s="284" t="s">
        <v>2785</v>
      </c>
      <c r="C49" s="286"/>
      <c r="D49" s="286"/>
      <c r="E49" s="287" t="str">
        <f t="shared" si="0"/>
        <v/>
      </c>
    </row>
    <row r="50" s="266" customFormat="1" ht="36" customHeight="1" spans="1:5">
      <c r="A50" s="285" t="s">
        <v>2786</v>
      </c>
      <c r="B50" s="284" t="s">
        <v>2787</v>
      </c>
      <c r="C50" s="286"/>
      <c r="D50" s="286"/>
      <c r="E50" s="287" t="str">
        <f t="shared" si="0"/>
        <v/>
      </c>
    </row>
    <row r="51" s="266" customFormat="1" ht="36" customHeight="1" spans="1:5">
      <c r="A51" s="285" t="s">
        <v>2788</v>
      </c>
      <c r="B51" s="284" t="s">
        <v>2789</v>
      </c>
      <c r="C51" s="286"/>
      <c r="D51" s="286"/>
      <c r="E51" s="287" t="str">
        <f t="shared" si="0"/>
        <v/>
      </c>
    </row>
    <row r="52" s="266" customFormat="1" ht="36" customHeight="1" spans="1:5">
      <c r="A52" s="285" t="s">
        <v>2790</v>
      </c>
      <c r="B52" s="284" t="s">
        <v>2791</v>
      </c>
      <c r="C52" s="286"/>
      <c r="D52" s="286"/>
      <c r="E52" s="287" t="str">
        <f t="shared" si="0"/>
        <v/>
      </c>
    </row>
    <row r="53" s="266" customFormat="1" ht="36" customHeight="1" spans="1:5">
      <c r="A53" s="285" t="s">
        <v>2792</v>
      </c>
      <c r="B53" s="284" t="s">
        <v>2793</v>
      </c>
      <c r="C53" s="286"/>
      <c r="D53" s="286"/>
      <c r="E53" s="287" t="str">
        <f t="shared" si="0"/>
        <v/>
      </c>
    </row>
    <row r="54" s="266" customFormat="1" ht="36" customHeight="1" spans="1:5">
      <c r="A54" s="285" t="s">
        <v>2794</v>
      </c>
      <c r="B54" s="284" t="s">
        <v>2795</v>
      </c>
      <c r="C54" s="286"/>
      <c r="D54" s="286"/>
      <c r="E54" s="287" t="str">
        <f t="shared" si="0"/>
        <v/>
      </c>
    </row>
    <row r="55" s="266" customFormat="1" ht="36" customHeight="1" spans="1:5">
      <c r="A55" s="285" t="s">
        <v>2796</v>
      </c>
      <c r="B55" s="284" t="s">
        <v>2797</v>
      </c>
      <c r="C55" s="286"/>
      <c r="D55" s="286"/>
      <c r="E55" s="287" t="str">
        <f t="shared" si="0"/>
        <v/>
      </c>
    </row>
    <row r="56" s="266" customFormat="1" ht="36" customHeight="1" spans="1:5">
      <c r="A56" s="285" t="s">
        <v>2798</v>
      </c>
      <c r="B56" s="284" t="s">
        <v>2799</v>
      </c>
      <c r="C56" s="282">
        <v>3628</v>
      </c>
      <c r="D56" s="288">
        <v>6200</v>
      </c>
      <c r="E56" s="283">
        <f>(D56-C56)/C56</f>
        <v>0.7089</v>
      </c>
    </row>
    <row r="57" s="266" customFormat="1" ht="36" customHeight="1" spans="1:5">
      <c r="A57" s="280" t="s">
        <v>2800</v>
      </c>
      <c r="B57" s="281" t="s">
        <v>2801</v>
      </c>
      <c r="C57" s="289">
        <f>SUM(C58:C60)</f>
        <v>0</v>
      </c>
      <c r="D57" s="289">
        <f>SUM(D58:D60)</f>
        <v>0</v>
      </c>
      <c r="E57" s="290" t="str">
        <f t="shared" si="0"/>
        <v/>
      </c>
    </row>
    <row r="58" s="266" customFormat="1" ht="36" customHeight="1" spans="1:5">
      <c r="A58" s="285" t="s">
        <v>2802</v>
      </c>
      <c r="B58" s="284" t="s">
        <v>2777</v>
      </c>
      <c r="C58" s="286"/>
      <c r="D58" s="286"/>
      <c r="E58" s="287" t="str">
        <f t="shared" si="0"/>
        <v/>
      </c>
    </row>
    <row r="59" s="266" customFormat="1" ht="36" customHeight="1" spans="1:5">
      <c r="A59" s="285" t="s">
        <v>2803</v>
      </c>
      <c r="B59" s="284" t="s">
        <v>2779</v>
      </c>
      <c r="C59" s="286"/>
      <c r="D59" s="286"/>
      <c r="E59" s="287" t="str">
        <f t="shared" si="0"/>
        <v/>
      </c>
    </row>
    <row r="60" s="266" customFormat="1" ht="36" customHeight="1" spans="1:5">
      <c r="A60" s="285" t="s">
        <v>2804</v>
      </c>
      <c r="B60" s="284" t="s">
        <v>2805</v>
      </c>
      <c r="C60" s="286"/>
      <c r="D60" s="286"/>
      <c r="E60" s="287" t="str">
        <f t="shared" si="0"/>
        <v/>
      </c>
    </row>
    <row r="61" s="266" customFormat="1" ht="36" customHeight="1" spans="1:5">
      <c r="A61" s="280" t="s">
        <v>2806</v>
      </c>
      <c r="B61" s="281" t="s">
        <v>2807</v>
      </c>
      <c r="C61" s="289"/>
      <c r="D61" s="289"/>
      <c r="E61" s="290" t="str">
        <f t="shared" si="0"/>
        <v/>
      </c>
    </row>
    <row r="62" s="266" customFormat="1" ht="36" customHeight="1" spans="1:5">
      <c r="A62" s="280" t="s">
        <v>2808</v>
      </c>
      <c r="B62" s="281" t="s">
        <v>2809</v>
      </c>
      <c r="C62" s="289">
        <f>SUM(C63:C67)</f>
        <v>0</v>
      </c>
      <c r="D62" s="289">
        <f>SUM(D63:D67)</f>
        <v>0</v>
      </c>
      <c r="E62" s="290" t="str">
        <f t="shared" si="0"/>
        <v/>
      </c>
    </row>
    <row r="63" s="266" customFormat="1" ht="36" customHeight="1" spans="1:5">
      <c r="A63" s="285" t="s">
        <v>2810</v>
      </c>
      <c r="B63" s="284" t="s">
        <v>2811</v>
      </c>
      <c r="C63" s="286"/>
      <c r="D63" s="286"/>
      <c r="E63" s="287" t="str">
        <f t="shared" si="0"/>
        <v/>
      </c>
    </row>
    <row r="64" s="266" customFormat="1" ht="36" customHeight="1" spans="1:5">
      <c r="A64" s="285" t="s">
        <v>2812</v>
      </c>
      <c r="B64" s="284" t="s">
        <v>2813</v>
      </c>
      <c r="C64" s="286"/>
      <c r="D64" s="286"/>
      <c r="E64" s="287" t="str">
        <f t="shared" si="0"/>
        <v/>
      </c>
    </row>
    <row r="65" s="266" customFormat="1" ht="36" customHeight="1" spans="1:5">
      <c r="A65" s="285" t="s">
        <v>2814</v>
      </c>
      <c r="B65" s="284" t="s">
        <v>2815</v>
      </c>
      <c r="C65" s="286"/>
      <c r="D65" s="286"/>
      <c r="E65" s="287" t="str">
        <f t="shared" si="0"/>
        <v/>
      </c>
    </row>
    <row r="66" s="266" customFormat="1" ht="36" customHeight="1" spans="1:5">
      <c r="A66" s="285" t="s">
        <v>2816</v>
      </c>
      <c r="B66" s="284" t="s">
        <v>2817</v>
      </c>
      <c r="C66" s="286"/>
      <c r="D66" s="286"/>
      <c r="E66" s="287" t="str">
        <f t="shared" si="0"/>
        <v/>
      </c>
    </row>
    <row r="67" s="266" customFormat="1" ht="36" customHeight="1" spans="1:5">
      <c r="A67" s="285" t="s">
        <v>2818</v>
      </c>
      <c r="B67" s="284" t="s">
        <v>2819</v>
      </c>
      <c r="C67" s="286"/>
      <c r="D67" s="286"/>
      <c r="E67" s="287" t="str">
        <f t="shared" si="0"/>
        <v/>
      </c>
    </row>
    <row r="68" s="266" customFormat="1" ht="36" customHeight="1" spans="1:5">
      <c r="A68" s="280" t="s">
        <v>2820</v>
      </c>
      <c r="B68" s="281" t="s">
        <v>2821</v>
      </c>
      <c r="C68" s="289">
        <f>SUM(C69:C71)</f>
        <v>0</v>
      </c>
      <c r="D68" s="289">
        <f>SUM(D69:D71)</f>
        <v>0</v>
      </c>
      <c r="E68" s="290" t="str">
        <f t="shared" ref="E68:E131" si="1">IF(C68&gt;0,D68/C68-1,IF(C68&lt;0,-(D68/C68-1),""))</f>
        <v/>
      </c>
    </row>
    <row r="69" s="266" customFormat="1" ht="36" customHeight="1" spans="1:5">
      <c r="A69" s="285" t="s">
        <v>2822</v>
      </c>
      <c r="B69" s="284" t="s">
        <v>2823</v>
      </c>
      <c r="C69" s="286"/>
      <c r="D69" s="286"/>
      <c r="E69" s="287" t="str">
        <f t="shared" si="1"/>
        <v/>
      </c>
    </row>
    <row r="70" s="266" customFormat="1" ht="36" customHeight="1" spans="1:5">
      <c r="A70" s="285" t="s">
        <v>2824</v>
      </c>
      <c r="B70" s="284" t="s">
        <v>2825</v>
      </c>
      <c r="C70" s="286"/>
      <c r="D70" s="286"/>
      <c r="E70" s="287" t="str">
        <f t="shared" si="1"/>
        <v/>
      </c>
    </row>
    <row r="71" s="266" customFormat="1" ht="36" customHeight="1" spans="1:5">
      <c r="A71" s="285" t="s">
        <v>2826</v>
      </c>
      <c r="B71" s="284" t="s">
        <v>2827</v>
      </c>
      <c r="C71" s="286"/>
      <c r="D71" s="286"/>
      <c r="E71" s="287" t="str">
        <f t="shared" si="1"/>
        <v/>
      </c>
    </row>
    <row r="72" s="266" customFormat="1" ht="36" customHeight="1" spans="1:5">
      <c r="A72" s="280" t="s">
        <v>2828</v>
      </c>
      <c r="B72" s="281" t="s">
        <v>2829</v>
      </c>
      <c r="C72" s="289">
        <f>SUM(C73:C75)</f>
        <v>0</v>
      </c>
      <c r="D72" s="289">
        <f>SUM(D73:D75)</f>
        <v>0</v>
      </c>
      <c r="E72" s="290" t="str">
        <f t="shared" si="1"/>
        <v/>
      </c>
    </row>
    <row r="73" s="266" customFormat="1" ht="36" customHeight="1" spans="1:5">
      <c r="A73" s="285" t="s">
        <v>2830</v>
      </c>
      <c r="B73" s="284" t="s">
        <v>2777</v>
      </c>
      <c r="C73" s="286"/>
      <c r="D73" s="286"/>
      <c r="E73" s="287" t="str">
        <f t="shared" si="1"/>
        <v/>
      </c>
    </row>
    <row r="74" s="266" customFormat="1" ht="36" customHeight="1" spans="1:5">
      <c r="A74" s="285" t="s">
        <v>2831</v>
      </c>
      <c r="B74" s="284" t="s">
        <v>2779</v>
      </c>
      <c r="C74" s="286"/>
      <c r="D74" s="286"/>
      <c r="E74" s="287" t="str">
        <f t="shared" si="1"/>
        <v/>
      </c>
    </row>
    <row r="75" s="266" customFormat="1" ht="36" customHeight="1" spans="1:5">
      <c r="A75" s="285" t="s">
        <v>2832</v>
      </c>
      <c r="B75" s="284" t="s">
        <v>2833</v>
      </c>
      <c r="C75" s="286"/>
      <c r="D75" s="286"/>
      <c r="E75" s="287" t="str">
        <f t="shared" si="1"/>
        <v/>
      </c>
    </row>
    <row r="76" s="266" customFormat="1" ht="36" customHeight="1" spans="1:5">
      <c r="A76" s="280" t="s">
        <v>2834</v>
      </c>
      <c r="B76" s="281" t="s">
        <v>2835</v>
      </c>
      <c r="C76" s="289">
        <f>SUM(C77:C79)</f>
        <v>0</v>
      </c>
      <c r="D76" s="289">
        <f>SUM(D77:D79)</f>
        <v>0</v>
      </c>
      <c r="E76" s="290" t="str">
        <f t="shared" si="1"/>
        <v/>
      </c>
    </row>
    <row r="77" s="266" customFormat="1" ht="36" customHeight="1" spans="1:5">
      <c r="A77" s="285" t="s">
        <v>2836</v>
      </c>
      <c r="B77" s="284" t="s">
        <v>2777</v>
      </c>
      <c r="C77" s="286"/>
      <c r="D77" s="286"/>
      <c r="E77" s="287" t="str">
        <f t="shared" si="1"/>
        <v/>
      </c>
    </row>
    <row r="78" s="266" customFormat="1" ht="36" customHeight="1" spans="1:5">
      <c r="A78" s="285" t="s">
        <v>2837</v>
      </c>
      <c r="B78" s="284" t="s">
        <v>2779</v>
      </c>
      <c r="C78" s="286"/>
      <c r="D78" s="286"/>
      <c r="E78" s="287" t="str">
        <f t="shared" si="1"/>
        <v/>
      </c>
    </row>
    <row r="79" s="266" customFormat="1" ht="36" customHeight="1" spans="1:5">
      <c r="A79" s="285" t="s">
        <v>2838</v>
      </c>
      <c r="B79" s="284" t="s">
        <v>2839</v>
      </c>
      <c r="C79" s="286"/>
      <c r="D79" s="286"/>
      <c r="E79" s="287" t="str">
        <f t="shared" si="1"/>
        <v/>
      </c>
    </row>
    <row r="80" s="266" customFormat="1" ht="36" customHeight="1" spans="1:5">
      <c r="A80" s="280" t="s">
        <v>2840</v>
      </c>
      <c r="B80" s="281" t="s">
        <v>2841</v>
      </c>
      <c r="C80" s="289">
        <f>SUM(C81:C85)</f>
        <v>0</v>
      </c>
      <c r="D80" s="289">
        <f>SUM(D81:D85)</f>
        <v>0</v>
      </c>
      <c r="E80" s="290" t="str">
        <f t="shared" si="1"/>
        <v/>
      </c>
    </row>
    <row r="81" s="266" customFormat="1" ht="36" customHeight="1" spans="1:5">
      <c r="A81" s="285" t="s">
        <v>2842</v>
      </c>
      <c r="B81" s="284" t="s">
        <v>2811</v>
      </c>
      <c r="C81" s="286"/>
      <c r="D81" s="286"/>
      <c r="E81" s="287" t="str">
        <f t="shared" si="1"/>
        <v/>
      </c>
    </row>
    <row r="82" s="266" customFormat="1" ht="36" customHeight="1" spans="1:5">
      <c r="A82" s="285" t="s">
        <v>2843</v>
      </c>
      <c r="B82" s="284" t="s">
        <v>2813</v>
      </c>
      <c r="C82" s="286"/>
      <c r="D82" s="286"/>
      <c r="E82" s="287" t="str">
        <f t="shared" si="1"/>
        <v/>
      </c>
    </row>
    <row r="83" s="266" customFormat="1" ht="36" customHeight="1" spans="1:5">
      <c r="A83" s="285" t="s">
        <v>2844</v>
      </c>
      <c r="B83" s="284" t="s">
        <v>2815</v>
      </c>
      <c r="C83" s="286"/>
      <c r="D83" s="286"/>
      <c r="E83" s="287" t="str">
        <f t="shared" si="1"/>
        <v/>
      </c>
    </row>
    <row r="84" s="266" customFormat="1" ht="36" customHeight="1" spans="1:5">
      <c r="A84" s="285" t="s">
        <v>2845</v>
      </c>
      <c r="B84" s="284" t="s">
        <v>2817</v>
      </c>
      <c r="C84" s="286"/>
      <c r="D84" s="286"/>
      <c r="E84" s="287" t="str">
        <f t="shared" si="1"/>
        <v/>
      </c>
    </row>
    <row r="85" s="266" customFormat="1" ht="36" customHeight="1" spans="1:5">
      <c r="A85" s="285" t="s">
        <v>2846</v>
      </c>
      <c r="B85" s="284" t="s">
        <v>2847</v>
      </c>
      <c r="C85" s="286"/>
      <c r="D85" s="286"/>
      <c r="E85" s="287" t="str">
        <f t="shared" si="1"/>
        <v/>
      </c>
    </row>
    <row r="86" s="266" customFormat="1" ht="36" customHeight="1" spans="1:5">
      <c r="A86" s="280" t="s">
        <v>2848</v>
      </c>
      <c r="B86" s="281" t="s">
        <v>2849</v>
      </c>
      <c r="C86" s="289">
        <f>SUM(C87:C88)</f>
        <v>0</v>
      </c>
      <c r="D86" s="289">
        <f>SUM(D87:D88)</f>
        <v>0</v>
      </c>
      <c r="E86" s="290" t="str">
        <f t="shared" si="1"/>
        <v/>
      </c>
    </row>
    <row r="87" s="266" customFormat="1" ht="36" customHeight="1" spans="1:5">
      <c r="A87" s="285" t="s">
        <v>2850</v>
      </c>
      <c r="B87" s="284" t="s">
        <v>2823</v>
      </c>
      <c r="C87" s="286"/>
      <c r="D87" s="286"/>
      <c r="E87" s="287" t="str">
        <f t="shared" si="1"/>
        <v/>
      </c>
    </row>
    <row r="88" s="266" customFormat="1" ht="36" customHeight="1" spans="1:5">
      <c r="A88" s="285" t="s">
        <v>2851</v>
      </c>
      <c r="B88" s="284" t="s">
        <v>2852</v>
      </c>
      <c r="C88" s="286"/>
      <c r="D88" s="286"/>
      <c r="E88" s="287" t="str">
        <f t="shared" si="1"/>
        <v/>
      </c>
    </row>
    <row r="89" s="266" customFormat="1" ht="36" customHeight="1" spans="1:5">
      <c r="A89" s="280" t="s">
        <v>2853</v>
      </c>
      <c r="B89" s="281" t="s">
        <v>2854</v>
      </c>
      <c r="C89" s="289">
        <f>SUM(C90:C97)</f>
        <v>0</v>
      </c>
      <c r="D89" s="289">
        <f>SUM(D90:D97)</f>
        <v>0</v>
      </c>
      <c r="E89" s="290" t="str">
        <f t="shared" si="1"/>
        <v/>
      </c>
    </row>
    <row r="90" s="266" customFormat="1" ht="36" customHeight="1" spans="1:5">
      <c r="A90" s="285" t="s">
        <v>2855</v>
      </c>
      <c r="B90" s="284" t="s">
        <v>2777</v>
      </c>
      <c r="C90" s="286"/>
      <c r="D90" s="286"/>
      <c r="E90" s="287" t="str">
        <f t="shared" si="1"/>
        <v/>
      </c>
    </row>
    <row r="91" s="266" customFormat="1" ht="36" customHeight="1" spans="1:5">
      <c r="A91" s="285" t="s">
        <v>2856</v>
      </c>
      <c r="B91" s="284" t="s">
        <v>2779</v>
      </c>
      <c r="C91" s="286"/>
      <c r="D91" s="286"/>
      <c r="E91" s="287" t="str">
        <f t="shared" si="1"/>
        <v/>
      </c>
    </row>
    <row r="92" s="266" customFormat="1" ht="36" customHeight="1" spans="1:5">
      <c r="A92" s="285" t="s">
        <v>2857</v>
      </c>
      <c r="B92" s="284" t="s">
        <v>2781</v>
      </c>
      <c r="C92" s="286"/>
      <c r="D92" s="286"/>
      <c r="E92" s="287" t="str">
        <f t="shared" si="1"/>
        <v/>
      </c>
    </row>
    <row r="93" s="266" customFormat="1" ht="36" customHeight="1" spans="1:5">
      <c r="A93" s="285" t="s">
        <v>2858</v>
      </c>
      <c r="B93" s="284" t="s">
        <v>2783</v>
      </c>
      <c r="C93" s="286"/>
      <c r="D93" s="286"/>
      <c r="E93" s="287" t="str">
        <f t="shared" si="1"/>
        <v/>
      </c>
    </row>
    <row r="94" s="266" customFormat="1" ht="36" customHeight="1" spans="1:5">
      <c r="A94" s="285" t="s">
        <v>2859</v>
      </c>
      <c r="B94" s="284" t="s">
        <v>2789</v>
      </c>
      <c r="C94" s="286"/>
      <c r="D94" s="286"/>
      <c r="E94" s="287" t="str">
        <f t="shared" si="1"/>
        <v/>
      </c>
    </row>
    <row r="95" s="266" customFormat="1" ht="36" customHeight="1" spans="1:5">
      <c r="A95" s="285" t="s">
        <v>2860</v>
      </c>
      <c r="B95" s="284" t="s">
        <v>2793</v>
      </c>
      <c r="C95" s="286"/>
      <c r="D95" s="286"/>
      <c r="E95" s="287" t="str">
        <f t="shared" si="1"/>
        <v/>
      </c>
    </row>
    <row r="96" s="266" customFormat="1" ht="36" customHeight="1" spans="1:5">
      <c r="A96" s="285" t="s">
        <v>2861</v>
      </c>
      <c r="B96" s="284" t="s">
        <v>2795</v>
      </c>
      <c r="C96" s="286"/>
      <c r="D96" s="286"/>
      <c r="E96" s="287" t="str">
        <f t="shared" si="1"/>
        <v/>
      </c>
    </row>
    <row r="97" s="266" customFormat="1" ht="36" customHeight="1" spans="1:5">
      <c r="A97" s="285" t="s">
        <v>2862</v>
      </c>
      <c r="B97" s="284" t="s">
        <v>2863</v>
      </c>
      <c r="C97" s="286"/>
      <c r="D97" s="286"/>
      <c r="E97" s="287" t="str">
        <f t="shared" si="1"/>
        <v/>
      </c>
    </row>
    <row r="98" s="266" customFormat="1" ht="36" customHeight="1" spans="1:5">
      <c r="A98" s="280" t="s">
        <v>90</v>
      </c>
      <c r="B98" s="281" t="s">
        <v>2864</v>
      </c>
      <c r="C98" s="282">
        <v>1003</v>
      </c>
      <c r="D98" s="282">
        <v>200</v>
      </c>
      <c r="E98" s="283">
        <f>(D98-C98)/C98</f>
        <v>-0.8006</v>
      </c>
    </row>
    <row r="99" s="266" customFormat="1" ht="36" customHeight="1" spans="1:5">
      <c r="A99" s="280" t="s">
        <v>2865</v>
      </c>
      <c r="B99" s="281" t="s">
        <v>2866</v>
      </c>
      <c r="C99" s="282">
        <v>1003</v>
      </c>
      <c r="D99" s="282">
        <v>200</v>
      </c>
      <c r="E99" s="283">
        <f>(D99-C99)/C99</f>
        <v>-0.8006</v>
      </c>
    </row>
    <row r="100" s="266" customFormat="1" ht="36" customHeight="1" spans="1:5">
      <c r="A100" s="285" t="s">
        <v>2867</v>
      </c>
      <c r="B100" s="284" t="s">
        <v>2747</v>
      </c>
      <c r="C100" s="286"/>
      <c r="D100" s="286"/>
      <c r="E100" s="287" t="str">
        <f t="shared" si="1"/>
        <v/>
      </c>
    </row>
    <row r="101" s="266" customFormat="1" ht="36" customHeight="1" spans="1:5">
      <c r="A101" s="285" t="s">
        <v>2868</v>
      </c>
      <c r="B101" s="284" t="s">
        <v>2869</v>
      </c>
      <c r="C101" s="286"/>
      <c r="D101" s="286"/>
      <c r="E101" s="287" t="str">
        <f t="shared" si="1"/>
        <v/>
      </c>
    </row>
    <row r="102" s="266" customFormat="1" ht="36" customHeight="1" spans="1:5">
      <c r="A102" s="285" t="s">
        <v>2870</v>
      </c>
      <c r="B102" s="284" t="s">
        <v>2871</v>
      </c>
      <c r="C102" s="286"/>
      <c r="D102" s="286"/>
      <c r="E102" s="287" t="str">
        <f t="shared" si="1"/>
        <v/>
      </c>
    </row>
    <row r="103" s="266" customFormat="1" ht="36" customHeight="1" spans="1:5">
      <c r="A103" s="285" t="s">
        <v>2872</v>
      </c>
      <c r="B103" s="284" t="s">
        <v>2873</v>
      </c>
      <c r="C103" s="282">
        <v>1003</v>
      </c>
      <c r="D103" s="288">
        <v>200</v>
      </c>
      <c r="E103" s="283">
        <f>(D103-C103)/C103</f>
        <v>-0.8006</v>
      </c>
    </row>
    <row r="104" s="266" customFormat="1" ht="36" customHeight="1" spans="1:5">
      <c r="A104" s="280" t="s">
        <v>2874</v>
      </c>
      <c r="B104" s="281" t="s">
        <v>2875</v>
      </c>
      <c r="C104" s="289">
        <f>SUM(C105:C108)</f>
        <v>0</v>
      </c>
      <c r="D104" s="289">
        <f>SUM(D105:D108)</f>
        <v>0</v>
      </c>
      <c r="E104" s="290" t="str">
        <f t="shared" si="1"/>
        <v/>
      </c>
    </row>
    <row r="105" s="266" customFormat="1" ht="36" customHeight="1" spans="1:5">
      <c r="A105" s="285" t="s">
        <v>2876</v>
      </c>
      <c r="B105" s="284" t="s">
        <v>2747</v>
      </c>
      <c r="C105" s="286"/>
      <c r="D105" s="286"/>
      <c r="E105" s="287" t="str">
        <f t="shared" si="1"/>
        <v/>
      </c>
    </row>
    <row r="106" s="266" customFormat="1" ht="36" customHeight="1" spans="1:5">
      <c r="A106" s="285" t="s">
        <v>2877</v>
      </c>
      <c r="B106" s="284" t="s">
        <v>2869</v>
      </c>
      <c r="C106" s="286"/>
      <c r="D106" s="286"/>
      <c r="E106" s="287" t="str">
        <f t="shared" si="1"/>
        <v/>
      </c>
    </row>
    <row r="107" s="266" customFormat="1" ht="36" customHeight="1" spans="1:5">
      <c r="A107" s="285" t="s">
        <v>2878</v>
      </c>
      <c r="B107" s="284" t="s">
        <v>2879</v>
      </c>
      <c r="C107" s="286"/>
      <c r="D107" s="286"/>
      <c r="E107" s="287" t="str">
        <f t="shared" si="1"/>
        <v/>
      </c>
    </row>
    <row r="108" s="266" customFormat="1" ht="36" customHeight="1" spans="1:5">
      <c r="A108" s="285" t="s">
        <v>2880</v>
      </c>
      <c r="B108" s="284" t="s">
        <v>2881</v>
      </c>
      <c r="C108" s="286"/>
      <c r="D108" s="286"/>
      <c r="E108" s="287" t="str">
        <f t="shared" si="1"/>
        <v/>
      </c>
    </row>
    <row r="109" s="266" customFormat="1" ht="36" customHeight="1" spans="1:5">
      <c r="A109" s="280" t="s">
        <v>2882</v>
      </c>
      <c r="B109" s="281" t="s">
        <v>2883</v>
      </c>
      <c r="C109" s="282"/>
      <c r="D109" s="282"/>
      <c r="E109" s="283"/>
    </row>
    <row r="110" s="266" customFormat="1" ht="36" customHeight="1" spans="1:5">
      <c r="A110" s="285" t="s">
        <v>2884</v>
      </c>
      <c r="B110" s="284" t="s">
        <v>2885</v>
      </c>
      <c r="C110" s="286"/>
      <c r="D110" s="286"/>
      <c r="E110" s="287" t="str">
        <f t="shared" si="1"/>
        <v/>
      </c>
    </row>
    <row r="111" s="266" customFormat="1" ht="36" customHeight="1" spans="1:5">
      <c r="A111" s="285" t="s">
        <v>2886</v>
      </c>
      <c r="B111" s="284" t="s">
        <v>2887</v>
      </c>
      <c r="C111" s="286"/>
      <c r="D111" s="286"/>
      <c r="E111" s="287" t="str">
        <f t="shared" si="1"/>
        <v/>
      </c>
    </row>
    <row r="112" s="266" customFormat="1" ht="36" customHeight="1" spans="1:5">
      <c r="A112" s="285" t="s">
        <v>2888</v>
      </c>
      <c r="B112" s="284" t="s">
        <v>2889</v>
      </c>
      <c r="C112" s="286"/>
      <c r="D112" s="286"/>
      <c r="E112" s="287" t="str">
        <f t="shared" si="1"/>
        <v/>
      </c>
    </row>
    <row r="113" s="266" customFormat="1" ht="36" customHeight="1" spans="1:5">
      <c r="A113" s="285" t="s">
        <v>2890</v>
      </c>
      <c r="B113" s="284" t="s">
        <v>2891</v>
      </c>
      <c r="C113" s="288"/>
      <c r="D113" s="288"/>
      <c r="E113" s="283"/>
    </row>
    <row r="114" s="266" customFormat="1" ht="36" customHeight="1" spans="1:5">
      <c r="A114" s="291">
        <v>21370</v>
      </c>
      <c r="B114" s="281" t="s">
        <v>2892</v>
      </c>
      <c r="C114" s="289">
        <f>SUM(C115:C116)</f>
        <v>0</v>
      </c>
      <c r="D114" s="289">
        <f>SUM(D115:D116)</f>
        <v>0</v>
      </c>
      <c r="E114" s="290" t="str">
        <f t="shared" si="1"/>
        <v/>
      </c>
    </row>
    <row r="115" s="266" customFormat="1" ht="36" customHeight="1" spans="1:5">
      <c r="A115" s="292">
        <v>2137001</v>
      </c>
      <c r="B115" s="284" t="s">
        <v>2747</v>
      </c>
      <c r="C115" s="286"/>
      <c r="D115" s="286"/>
      <c r="E115" s="287" t="str">
        <f t="shared" si="1"/>
        <v/>
      </c>
    </row>
    <row r="116" s="266" customFormat="1" ht="36" customHeight="1" spans="1:5">
      <c r="A116" s="292">
        <v>2137099</v>
      </c>
      <c r="B116" s="284" t="s">
        <v>2893</v>
      </c>
      <c r="C116" s="286"/>
      <c r="D116" s="286"/>
      <c r="E116" s="287" t="str">
        <f t="shared" si="1"/>
        <v/>
      </c>
    </row>
    <row r="117" s="266" customFormat="1" ht="36" customHeight="1" spans="1:5">
      <c r="A117" s="291">
        <v>21371</v>
      </c>
      <c r="B117" s="281" t="s">
        <v>2894</v>
      </c>
      <c r="C117" s="289">
        <f>SUM(C118:C121)</f>
        <v>0</v>
      </c>
      <c r="D117" s="289">
        <f>SUM(D118:D121)</f>
        <v>0</v>
      </c>
      <c r="E117" s="290" t="str">
        <f t="shared" si="1"/>
        <v/>
      </c>
    </row>
    <row r="118" s="266" customFormat="1" ht="36" customHeight="1" spans="1:5">
      <c r="A118" s="292">
        <v>2137101</v>
      </c>
      <c r="B118" s="284" t="s">
        <v>2885</v>
      </c>
      <c r="C118" s="286"/>
      <c r="D118" s="286"/>
      <c r="E118" s="287" t="str">
        <f t="shared" si="1"/>
        <v/>
      </c>
    </row>
    <row r="119" s="266" customFormat="1" ht="36" customHeight="1" spans="1:5">
      <c r="A119" s="292">
        <v>2137102</v>
      </c>
      <c r="B119" s="284" t="s">
        <v>2895</v>
      </c>
      <c r="C119" s="286"/>
      <c r="D119" s="286"/>
      <c r="E119" s="287" t="str">
        <f t="shared" si="1"/>
        <v/>
      </c>
    </row>
    <row r="120" s="266" customFormat="1" ht="36" customHeight="1" spans="1:5">
      <c r="A120" s="292">
        <v>2137103</v>
      </c>
      <c r="B120" s="284" t="s">
        <v>2889</v>
      </c>
      <c r="C120" s="286"/>
      <c r="D120" s="286"/>
      <c r="E120" s="287" t="str">
        <f t="shared" si="1"/>
        <v/>
      </c>
    </row>
    <row r="121" s="266" customFormat="1" ht="36" customHeight="1" spans="1:5">
      <c r="A121" s="292">
        <v>2137199</v>
      </c>
      <c r="B121" s="284" t="s">
        <v>2896</v>
      </c>
      <c r="C121" s="286"/>
      <c r="D121" s="286"/>
      <c r="E121" s="287" t="str">
        <f t="shared" si="1"/>
        <v/>
      </c>
    </row>
    <row r="122" s="266" customFormat="1" ht="36" customHeight="1" spans="1:5">
      <c r="A122" s="280" t="s">
        <v>92</v>
      </c>
      <c r="B122" s="281" t="s">
        <v>2897</v>
      </c>
      <c r="C122" s="282"/>
      <c r="D122" s="282"/>
      <c r="E122" s="283"/>
    </row>
    <row r="123" s="266" customFormat="1" ht="36" customHeight="1" spans="1:5">
      <c r="A123" s="280" t="s">
        <v>2898</v>
      </c>
      <c r="B123" s="281" t="s">
        <v>2899</v>
      </c>
      <c r="C123" s="289">
        <f>SUM(C124:C127)</f>
        <v>0</v>
      </c>
      <c r="D123" s="289">
        <f>SUM(D124:D127)</f>
        <v>0</v>
      </c>
      <c r="E123" s="290" t="str">
        <f t="shared" si="1"/>
        <v/>
      </c>
    </row>
    <row r="124" s="266" customFormat="1" ht="36" customHeight="1" spans="1:5">
      <c r="A124" s="285" t="s">
        <v>2900</v>
      </c>
      <c r="B124" s="284" t="s">
        <v>2901</v>
      </c>
      <c r="C124" s="286"/>
      <c r="D124" s="286"/>
      <c r="E124" s="287" t="str">
        <f t="shared" si="1"/>
        <v/>
      </c>
    </row>
    <row r="125" s="266" customFormat="1" ht="36" customHeight="1" spans="1:5">
      <c r="A125" s="285" t="s">
        <v>2902</v>
      </c>
      <c r="B125" s="284" t="s">
        <v>2903</v>
      </c>
      <c r="C125" s="286"/>
      <c r="D125" s="286"/>
      <c r="E125" s="287" t="str">
        <f t="shared" si="1"/>
        <v/>
      </c>
    </row>
    <row r="126" s="266" customFormat="1" ht="36" customHeight="1" spans="1:5">
      <c r="A126" s="285" t="s">
        <v>2904</v>
      </c>
      <c r="B126" s="284" t="s">
        <v>2905</v>
      </c>
      <c r="C126" s="286"/>
      <c r="D126" s="286"/>
      <c r="E126" s="287" t="str">
        <f t="shared" si="1"/>
        <v/>
      </c>
    </row>
    <row r="127" s="266" customFormat="1" ht="36" customHeight="1" spans="1:5">
      <c r="A127" s="285" t="s">
        <v>2906</v>
      </c>
      <c r="B127" s="284" t="s">
        <v>2907</v>
      </c>
      <c r="C127" s="286"/>
      <c r="D127" s="286"/>
      <c r="E127" s="287" t="str">
        <f t="shared" si="1"/>
        <v/>
      </c>
    </row>
    <row r="128" s="266" customFormat="1" ht="36" customHeight="1" spans="1:5">
      <c r="A128" s="280" t="s">
        <v>2908</v>
      </c>
      <c r="B128" s="281" t="s">
        <v>2909</v>
      </c>
      <c r="C128" s="282"/>
      <c r="D128" s="282"/>
      <c r="E128" s="283"/>
    </row>
    <row r="129" s="266" customFormat="1" ht="36" customHeight="1" spans="1:5">
      <c r="A129" s="285" t="s">
        <v>2910</v>
      </c>
      <c r="B129" s="284" t="s">
        <v>2905</v>
      </c>
      <c r="C129" s="286"/>
      <c r="D129" s="286"/>
      <c r="E129" s="287" t="str">
        <f t="shared" si="1"/>
        <v/>
      </c>
    </row>
    <row r="130" s="266" customFormat="1" ht="36" customHeight="1" spans="1:5">
      <c r="A130" s="285" t="s">
        <v>2911</v>
      </c>
      <c r="B130" s="284" t="s">
        <v>2912</v>
      </c>
      <c r="C130" s="286"/>
      <c r="D130" s="286"/>
      <c r="E130" s="287" t="str">
        <f t="shared" si="1"/>
        <v/>
      </c>
    </row>
    <row r="131" s="266" customFormat="1" ht="36" customHeight="1" spans="1:5">
      <c r="A131" s="285" t="s">
        <v>2913</v>
      </c>
      <c r="B131" s="284" t="s">
        <v>2914</v>
      </c>
      <c r="C131" s="286"/>
      <c r="D131" s="286"/>
      <c r="E131" s="287" t="str">
        <f t="shared" si="1"/>
        <v/>
      </c>
    </row>
    <row r="132" s="266" customFormat="1" ht="36" customHeight="1" spans="1:5">
      <c r="A132" s="285" t="s">
        <v>2915</v>
      </c>
      <c r="B132" s="284" t="s">
        <v>2916</v>
      </c>
      <c r="C132" s="288"/>
      <c r="D132" s="288"/>
      <c r="E132" s="283"/>
    </row>
    <row r="133" s="266" customFormat="1" ht="36" customHeight="1" spans="1:5">
      <c r="A133" s="280" t="s">
        <v>2917</v>
      </c>
      <c r="B133" s="281" t="s">
        <v>2918</v>
      </c>
      <c r="C133" s="282"/>
      <c r="D133" s="282"/>
      <c r="E133" s="283"/>
    </row>
    <row r="134" s="266" customFormat="1" ht="36" customHeight="1" spans="1:5">
      <c r="A134" s="285" t="s">
        <v>2919</v>
      </c>
      <c r="B134" s="284" t="s">
        <v>2920</v>
      </c>
      <c r="C134" s="286"/>
      <c r="D134" s="286"/>
      <c r="E134" s="287" t="str">
        <f t="shared" ref="E132:E195" si="2">IF(C134&gt;0,D134/C134-1,IF(C134&lt;0,-(D134/C134-1),""))</f>
        <v/>
      </c>
    </row>
    <row r="135" s="266" customFormat="1" ht="36" customHeight="1" spans="1:5">
      <c r="A135" s="285" t="s">
        <v>2921</v>
      </c>
      <c r="B135" s="284" t="s">
        <v>2922</v>
      </c>
      <c r="C135" s="288"/>
      <c r="D135" s="288"/>
      <c r="E135" s="283"/>
    </row>
    <row r="136" s="266" customFormat="1" ht="36" customHeight="1" spans="1:5">
      <c r="A136" s="285" t="s">
        <v>2923</v>
      </c>
      <c r="B136" s="284" t="s">
        <v>2924</v>
      </c>
      <c r="C136" s="288"/>
      <c r="D136" s="288"/>
      <c r="E136" s="283"/>
    </row>
    <row r="137" s="266" customFormat="1" ht="36" customHeight="1" spans="1:5">
      <c r="A137" s="285" t="s">
        <v>2925</v>
      </c>
      <c r="B137" s="284" t="s">
        <v>2926</v>
      </c>
      <c r="C137" s="286"/>
      <c r="D137" s="286"/>
      <c r="E137" s="287" t="str">
        <f t="shared" si="2"/>
        <v/>
      </c>
    </row>
    <row r="138" s="266" customFormat="1" ht="36" customHeight="1" spans="1:5">
      <c r="A138" s="280" t="s">
        <v>2927</v>
      </c>
      <c r="B138" s="281" t="s">
        <v>2928</v>
      </c>
      <c r="C138" s="289">
        <f>SUM(C139:C146)</f>
        <v>0</v>
      </c>
      <c r="D138" s="289">
        <f>SUM(D139:D146)</f>
        <v>0</v>
      </c>
      <c r="E138" s="290" t="str">
        <f t="shared" si="2"/>
        <v/>
      </c>
    </row>
    <row r="139" s="266" customFormat="1" ht="36" customHeight="1" spans="1:5">
      <c r="A139" s="285" t="s">
        <v>2929</v>
      </c>
      <c r="B139" s="284" t="s">
        <v>2930</v>
      </c>
      <c r="C139" s="286"/>
      <c r="D139" s="286"/>
      <c r="E139" s="287" t="str">
        <f t="shared" si="2"/>
        <v/>
      </c>
    </row>
    <row r="140" s="266" customFormat="1" ht="36" customHeight="1" spans="1:5">
      <c r="A140" s="285" t="s">
        <v>2931</v>
      </c>
      <c r="B140" s="284" t="s">
        <v>2932</v>
      </c>
      <c r="C140" s="286"/>
      <c r="D140" s="286"/>
      <c r="E140" s="287" t="str">
        <f t="shared" si="2"/>
        <v/>
      </c>
    </row>
    <row r="141" s="266" customFormat="1" ht="36" customHeight="1" spans="1:5">
      <c r="A141" s="285" t="s">
        <v>2933</v>
      </c>
      <c r="B141" s="284" t="s">
        <v>2934</v>
      </c>
      <c r="C141" s="286"/>
      <c r="D141" s="286"/>
      <c r="E141" s="287" t="str">
        <f t="shared" si="2"/>
        <v/>
      </c>
    </row>
    <row r="142" s="266" customFormat="1" ht="36" customHeight="1" spans="1:5">
      <c r="A142" s="285" t="s">
        <v>2935</v>
      </c>
      <c r="B142" s="284" t="s">
        <v>2936</v>
      </c>
      <c r="C142" s="286"/>
      <c r="D142" s="286"/>
      <c r="E142" s="287" t="str">
        <f t="shared" si="2"/>
        <v/>
      </c>
    </row>
    <row r="143" s="266" customFormat="1" ht="36" customHeight="1" spans="1:5">
      <c r="A143" s="285" t="s">
        <v>2937</v>
      </c>
      <c r="B143" s="284" t="s">
        <v>2938</v>
      </c>
      <c r="C143" s="286"/>
      <c r="D143" s="286"/>
      <c r="E143" s="287" t="str">
        <f t="shared" si="2"/>
        <v/>
      </c>
    </row>
    <row r="144" s="266" customFormat="1" ht="36" customHeight="1" spans="1:5">
      <c r="A144" s="285" t="s">
        <v>2939</v>
      </c>
      <c r="B144" s="284" t="s">
        <v>2940</v>
      </c>
      <c r="C144" s="286"/>
      <c r="D144" s="286"/>
      <c r="E144" s="287" t="str">
        <f t="shared" si="2"/>
        <v/>
      </c>
    </row>
    <row r="145" s="266" customFormat="1" ht="36" customHeight="1" spans="1:5">
      <c r="A145" s="285" t="s">
        <v>2941</v>
      </c>
      <c r="B145" s="284" t="s">
        <v>2942</v>
      </c>
      <c r="C145" s="286"/>
      <c r="D145" s="286"/>
      <c r="E145" s="287" t="str">
        <f t="shared" si="2"/>
        <v/>
      </c>
    </row>
    <row r="146" s="266" customFormat="1" ht="36" customHeight="1" spans="1:5">
      <c r="A146" s="285" t="s">
        <v>2943</v>
      </c>
      <c r="B146" s="284" t="s">
        <v>2944</v>
      </c>
      <c r="C146" s="286"/>
      <c r="D146" s="286"/>
      <c r="E146" s="287" t="str">
        <f t="shared" si="2"/>
        <v/>
      </c>
    </row>
    <row r="147" s="266" customFormat="1" ht="36" customHeight="1" spans="1:5">
      <c r="A147" s="280" t="s">
        <v>2945</v>
      </c>
      <c r="B147" s="281" t="s">
        <v>2946</v>
      </c>
      <c r="C147" s="289">
        <f>SUM(C148:C153)</f>
        <v>0</v>
      </c>
      <c r="D147" s="289">
        <f>SUM(D148:D153)</f>
        <v>0</v>
      </c>
      <c r="E147" s="290" t="str">
        <f t="shared" si="2"/>
        <v/>
      </c>
    </row>
    <row r="148" s="266" customFormat="1" ht="36" customHeight="1" spans="1:5">
      <c r="A148" s="285" t="s">
        <v>2947</v>
      </c>
      <c r="B148" s="284" t="s">
        <v>2948</v>
      </c>
      <c r="C148" s="286"/>
      <c r="D148" s="286"/>
      <c r="E148" s="287" t="str">
        <f t="shared" si="2"/>
        <v/>
      </c>
    </row>
    <row r="149" s="266" customFormat="1" ht="36" customHeight="1" spans="1:5">
      <c r="A149" s="285" t="s">
        <v>2949</v>
      </c>
      <c r="B149" s="284" t="s">
        <v>2950</v>
      </c>
      <c r="C149" s="286"/>
      <c r="D149" s="286"/>
      <c r="E149" s="287" t="str">
        <f t="shared" si="2"/>
        <v/>
      </c>
    </row>
    <row r="150" s="266" customFormat="1" ht="36" customHeight="1" spans="1:5">
      <c r="A150" s="285" t="s">
        <v>2951</v>
      </c>
      <c r="B150" s="284" t="s">
        <v>2952</v>
      </c>
      <c r="C150" s="286"/>
      <c r="D150" s="286"/>
      <c r="E150" s="287" t="str">
        <f t="shared" si="2"/>
        <v/>
      </c>
    </row>
    <row r="151" s="266" customFormat="1" ht="36" customHeight="1" spans="1:5">
      <c r="A151" s="285" t="s">
        <v>2953</v>
      </c>
      <c r="B151" s="284" t="s">
        <v>2954</v>
      </c>
      <c r="C151" s="286"/>
      <c r="D151" s="286"/>
      <c r="E151" s="287" t="str">
        <f t="shared" si="2"/>
        <v/>
      </c>
    </row>
    <row r="152" s="266" customFormat="1" ht="36" customHeight="1" spans="1:5">
      <c r="A152" s="285" t="s">
        <v>2955</v>
      </c>
      <c r="B152" s="284" t="s">
        <v>2956</v>
      </c>
      <c r="C152" s="286"/>
      <c r="D152" s="286"/>
      <c r="E152" s="287" t="str">
        <f t="shared" si="2"/>
        <v/>
      </c>
    </row>
    <row r="153" s="266" customFormat="1" ht="36" customHeight="1" spans="1:5">
      <c r="A153" s="285" t="s">
        <v>2957</v>
      </c>
      <c r="B153" s="284" t="s">
        <v>2958</v>
      </c>
      <c r="C153" s="286"/>
      <c r="D153" s="286"/>
      <c r="E153" s="287" t="str">
        <f t="shared" si="2"/>
        <v/>
      </c>
    </row>
    <row r="154" s="266" customFormat="1" ht="36" customHeight="1" spans="1:5">
      <c r="A154" s="280" t="s">
        <v>2959</v>
      </c>
      <c r="B154" s="281" t="s">
        <v>2960</v>
      </c>
      <c r="C154" s="282"/>
      <c r="D154" s="282"/>
      <c r="E154" s="283"/>
    </row>
    <row r="155" s="266" customFormat="1" ht="36" customHeight="1" spans="1:5">
      <c r="A155" s="285" t="s">
        <v>2961</v>
      </c>
      <c r="B155" s="284" t="s">
        <v>2962</v>
      </c>
      <c r="C155" s="288"/>
      <c r="D155" s="288"/>
      <c r="E155" s="283"/>
    </row>
    <row r="156" s="266" customFormat="1" ht="36" customHeight="1" spans="1:5">
      <c r="A156" s="285" t="s">
        <v>2963</v>
      </c>
      <c r="B156" s="284" t="s">
        <v>2964</v>
      </c>
      <c r="C156" s="286"/>
      <c r="D156" s="286"/>
      <c r="E156" s="287" t="str">
        <f t="shared" si="2"/>
        <v/>
      </c>
    </row>
    <row r="157" s="266" customFormat="1" ht="36" customHeight="1" spans="1:5">
      <c r="A157" s="285" t="s">
        <v>2965</v>
      </c>
      <c r="B157" s="284" t="s">
        <v>2966</v>
      </c>
      <c r="C157" s="288"/>
      <c r="D157" s="288"/>
      <c r="E157" s="283"/>
    </row>
    <row r="158" s="266" customFormat="1" ht="36" customHeight="1" spans="1:5">
      <c r="A158" s="285" t="s">
        <v>2967</v>
      </c>
      <c r="B158" s="284" t="s">
        <v>2968</v>
      </c>
      <c r="C158" s="288"/>
      <c r="D158" s="288"/>
      <c r="E158" s="283"/>
    </row>
    <row r="159" s="266" customFormat="1" ht="36" customHeight="1" spans="1:5">
      <c r="A159" s="285" t="s">
        <v>2969</v>
      </c>
      <c r="B159" s="284" t="s">
        <v>2970</v>
      </c>
      <c r="C159" s="286"/>
      <c r="D159" s="286"/>
      <c r="E159" s="287" t="str">
        <f t="shared" si="2"/>
        <v/>
      </c>
    </row>
    <row r="160" s="266" customFormat="1" ht="36" customHeight="1" spans="1:5">
      <c r="A160" s="285" t="s">
        <v>2971</v>
      </c>
      <c r="B160" s="284" t="s">
        <v>2972</v>
      </c>
      <c r="C160" s="286"/>
      <c r="D160" s="286"/>
      <c r="E160" s="287" t="str">
        <f t="shared" si="2"/>
        <v/>
      </c>
    </row>
    <row r="161" s="266" customFormat="1" ht="36" customHeight="1" spans="1:5">
      <c r="A161" s="285" t="s">
        <v>2973</v>
      </c>
      <c r="B161" s="284" t="s">
        <v>2974</v>
      </c>
      <c r="C161" s="286"/>
      <c r="D161" s="286"/>
      <c r="E161" s="287" t="str">
        <f t="shared" si="2"/>
        <v/>
      </c>
    </row>
    <row r="162" s="266" customFormat="1" ht="36" customHeight="1" spans="1:5">
      <c r="A162" s="285" t="s">
        <v>2975</v>
      </c>
      <c r="B162" s="284" t="s">
        <v>2976</v>
      </c>
      <c r="C162" s="286"/>
      <c r="D162" s="286"/>
      <c r="E162" s="287" t="str">
        <f t="shared" si="2"/>
        <v/>
      </c>
    </row>
    <row r="163" s="266" customFormat="1" ht="36" customHeight="1" spans="1:5">
      <c r="A163" s="280" t="s">
        <v>2977</v>
      </c>
      <c r="B163" s="281" t="s">
        <v>2978</v>
      </c>
      <c r="C163" s="289">
        <f>SUM(C164:C165)</f>
        <v>0</v>
      </c>
      <c r="D163" s="289">
        <f>SUM(D164:D165)</f>
        <v>0</v>
      </c>
      <c r="E163" s="290" t="str">
        <f t="shared" si="2"/>
        <v/>
      </c>
    </row>
    <row r="164" s="266" customFormat="1" ht="36" customHeight="1" spans="1:5">
      <c r="A164" s="285" t="s">
        <v>2979</v>
      </c>
      <c r="B164" s="284" t="s">
        <v>2901</v>
      </c>
      <c r="C164" s="286"/>
      <c r="D164" s="286"/>
      <c r="E164" s="287" t="str">
        <f t="shared" si="2"/>
        <v/>
      </c>
    </row>
    <row r="165" s="266" customFormat="1" ht="36" customHeight="1" spans="1:5">
      <c r="A165" s="285" t="s">
        <v>2980</v>
      </c>
      <c r="B165" s="284" t="s">
        <v>2981</v>
      </c>
      <c r="C165" s="286"/>
      <c r="D165" s="286"/>
      <c r="E165" s="287" t="str">
        <f t="shared" si="2"/>
        <v/>
      </c>
    </row>
    <row r="166" s="266" customFormat="1" ht="36" customHeight="1" spans="1:5">
      <c r="A166" s="280" t="s">
        <v>2982</v>
      </c>
      <c r="B166" s="281" t="s">
        <v>2983</v>
      </c>
      <c r="C166" s="289">
        <f>SUM(C167:C168)</f>
        <v>0</v>
      </c>
      <c r="D166" s="289">
        <f>SUM(D167:D168)</f>
        <v>0</v>
      </c>
      <c r="E166" s="290" t="str">
        <f t="shared" si="2"/>
        <v/>
      </c>
    </row>
    <row r="167" s="266" customFormat="1" ht="36" customHeight="1" spans="1:5">
      <c r="A167" s="285" t="s">
        <v>2984</v>
      </c>
      <c r="B167" s="284" t="s">
        <v>2901</v>
      </c>
      <c r="C167" s="286"/>
      <c r="D167" s="286"/>
      <c r="E167" s="287" t="str">
        <f t="shared" si="2"/>
        <v/>
      </c>
    </row>
    <row r="168" s="266" customFormat="1" ht="36" customHeight="1" spans="1:5">
      <c r="A168" s="285" t="s">
        <v>2985</v>
      </c>
      <c r="B168" s="284" t="s">
        <v>2986</v>
      </c>
      <c r="C168" s="286"/>
      <c r="D168" s="286"/>
      <c r="E168" s="287" t="str">
        <f t="shared" si="2"/>
        <v/>
      </c>
    </row>
    <row r="169" s="266" customFormat="1" ht="36" customHeight="1" spans="1:5">
      <c r="A169" s="280" t="s">
        <v>2987</v>
      </c>
      <c r="B169" s="281" t="s">
        <v>2988</v>
      </c>
      <c r="C169" s="289"/>
      <c r="D169" s="289"/>
      <c r="E169" s="290" t="str">
        <f t="shared" si="2"/>
        <v/>
      </c>
    </row>
    <row r="170" s="266" customFormat="1" ht="36" customHeight="1" spans="1:5">
      <c r="A170" s="280" t="s">
        <v>2989</v>
      </c>
      <c r="B170" s="281" t="s">
        <v>2990</v>
      </c>
      <c r="C170" s="289">
        <f>SUM(C171:C173)</f>
        <v>0</v>
      </c>
      <c r="D170" s="289">
        <f>SUM(D171:D173)</f>
        <v>0</v>
      </c>
      <c r="E170" s="290" t="str">
        <f t="shared" si="2"/>
        <v/>
      </c>
    </row>
    <row r="171" s="266" customFormat="1" ht="36" customHeight="1" spans="1:5">
      <c r="A171" s="285" t="s">
        <v>2991</v>
      </c>
      <c r="B171" s="284" t="s">
        <v>2920</v>
      </c>
      <c r="C171" s="286"/>
      <c r="D171" s="286"/>
      <c r="E171" s="287" t="str">
        <f t="shared" si="2"/>
        <v/>
      </c>
    </row>
    <row r="172" s="266" customFormat="1" ht="36" customHeight="1" spans="1:5">
      <c r="A172" s="285" t="s">
        <v>2992</v>
      </c>
      <c r="B172" s="284" t="s">
        <v>2924</v>
      </c>
      <c r="C172" s="286"/>
      <c r="D172" s="286"/>
      <c r="E172" s="287" t="str">
        <f t="shared" si="2"/>
        <v/>
      </c>
    </row>
    <row r="173" s="266" customFormat="1" ht="36" customHeight="1" spans="1:5">
      <c r="A173" s="285" t="s">
        <v>2993</v>
      </c>
      <c r="B173" s="284" t="s">
        <v>2994</v>
      </c>
      <c r="C173" s="286"/>
      <c r="D173" s="286"/>
      <c r="E173" s="287" t="str">
        <f t="shared" si="2"/>
        <v/>
      </c>
    </row>
    <row r="174" s="266" customFormat="1" ht="36" customHeight="1" spans="1:5">
      <c r="A174" s="280" t="s">
        <v>94</v>
      </c>
      <c r="B174" s="281" t="s">
        <v>2995</v>
      </c>
      <c r="C174" s="282"/>
      <c r="D174" s="282"/>
      <c r="E174" s="283"/>
    </row>
    <row r="175" s="266" customFormat="1" ht="36" customHeight="1" spans="1:5">
      <c r="A175" s="280" t="s">
        <v>2996</v>
      </c>
      <c r="B175" s="281" t="s">
        <v>2997</v>
      </c>
      <c r="C175" s="282"/>
      <c r="D175" s="282"/>
      <c r="E175" s="283"/>
    </row>
    <row r="176" s="266" customFormat="1" ht="36" customHeight="1" spans="1:5">
      <c r="A176" s="285" t="s">
        <v>2998</v>
      </c>
      <c r="B176" s="284" t="s">
        <v>2999</v>
      </c>
      <c r="C176" s="288"/>
      <c r="D176" s="288"/>
      <c r="E176" s="283"/>
    </row>
    <row r="177" s="266" customFormat="1" ht="36" customHeight="1" spans="1:5">
      <c r="A177" s="285" t="s">
        <v>3000</v>
      </c>
      <c r="B177" s="284" t="s">
        <v>3001</v>
      </c>
      <c r="C177" s="286"/>
      <c r="D177" s="286"/>
      <c r="E177" s="287" t="str">
        <f t="shared" si="2"/>
        <v/>
      </c>
    </row>
    <row r="178" s="266" customFormat="1" ht="51" customHeight="1" spans="1:5">
      <c r="A178" s="280" t="s">
        <v>116</v>
      </c>
      <c r="B178" s="281" t="s">
        <v>3002</v>
      </c>
      <c r="C178" s="282">
        <v>25951</v>
      </c>
      <c r="D178" s="282">
        <f>D192</f>
        <v>600</v>
      </c>
      <c r="E178" s="283">
        <f>(D178-C178)/C178</f>
        <v>-0.9769</v>
      </c>
    </row>
    <row r="179" s="266" customFormat="1" ht="36" customHeight="1" spans="1:5">
      <c r="A179" s="280" t="s">
        <v>3003</v>
      </c>
      <c r="B179" s="281" t="s">
        <v>3004</v>
      </c>
      <c r="C179" s="282"/>
      <c r="D179" s="282"/>
      <c r="E179" s="283"/>
    </row>
    <row r="180" s="266" customFormat="1" ht="36" customHeight="1" spans="1:5">
      <c r="A180" s="285" t="s">
        <v>3005</v>
      </c>
      <c r="B180" s="284" t="s">
        <v>3006</v>
      </c>
      <c r="C180" s="288"/>
      <c r="D180" s="288"/>
      <c r="E180" s="283"/>
    </row>
    <row r="181" s="266" customFormat="1" ht="36" customHeight="1" spans="1:5">
      <c r="A181" s="285" t="s">
        <v>3007</v>
      </c>
      <c r="B181" s="284" t="s">
        <v>3008</v>
      </c>
      <c r="C181" s="288">
        <v>25000</v>
      </c>
      <c r="D181" s="288"/>
      <c r="E181" s="283">
        <f>(D181-C181)/C181</f>
        <v>-1</v>
      </c>
    </row>
    <row r="182" s="266" customFormat="1" ht="36" customHeight="1" spans="1:5">
      <c r="A182" s="285" t="s">
        <v>3009</v>
      </c>
      <c r="B182" s="284" t="s">
        <v>3010</v>
      </c>
      <c r="C182" s="286"/>
      <c r="D182" s="286"/>
      <c r="E182" s="287" t="str">
        <f t="shared" si="2"/>
        <v/>
      </c>
    </row>
    <row r="183" s="266" customFormat="1" ht="36" customHeight="1" spans="1:5">
      <c r="A183" s="280" t="s">
        <v>3011</v>
      </c>
      <c r="B183" s="281" t="s">
        <v>3012</v>
      </c>
      <c r="C183" s="282"/>
      <c r="D183" s="282"/>
      <c r="E183" s="283"/>
    </row>
    <row r="184" s="266" customFormat="1" ht="36" customHeight="1" spans="1:5">
      <c r="A184" s="285" t="s">
        <v>3013</v>
      </c>
      <c r="B184" s="284" t="s">
        <v>3014</v>
      </c>
      <c r="C184" s="286"/>
      <c r="D184" s="286"/>
      <c r="E184" s="287" t="str">
        <f t="shared" si="2"/>
        <v/>
      </c>
    </row>
    <row r="185" s="266" customFormat="1" ht="36" customHeight="1" spans="1:5">
      <c r="A185" s="285" t="s">
        <v>3015</v>
      </c>
      <c r="B185" s="284" t="s">
        <v>3016</v>
      </c>
      <c r="C185" s="286"/>
      <c r="D185" s="286"/>
      <c r="E185" s="287" t="str">
        <f t="shared" si="2"/>
        <v/>
      </c>
    </row>
    <row r="186" s="266" customFormat="1" ht="36" customHeight="1" spans="1:5">
      <c r="A186" s="285" t="s">
        <v>3017</v>
      </c>
      <c r="B186" s="284" t="s">
        <v>3018</v>
      </c>
      <c r="C186" s="288"/>
      <c r="D186" s="288"/>
      <c r="E186" s="283"/>
    </row>
    <row r="187" s="266" customFormat="1" ht="36" customHeight="1" spans="1:5">
      <c r="A187" s="285" t="s">
        <v>3019</v>
      </c>
      <c r="B187" s="284" t="s">
        <v>3020</v>
      </c>
      <c r="C187" s="288"/>
      <c r="D187" s="288"/>
      <c r="E187" s="283"/>
    </row>
    <row r="188" s="266" customFormat="1" ht="36" customHeight="1" spans="1:5">
      <c r="A188" s="285" t="s">
        <v>3021</v>
      </c>
      <c r="B188" s="284" t="s">
        <v>3022</v>
      </c>
      <c r="C188" s="286"/>
      <c r="D188" s="286"/>
      <c r="E188" s="287" t="str">
        <f t="shared" si="2"/>
        <v/>
      </c>
    </row>
    <row r="189" s="266" customFormat="1" ht="36" customHeight="1" spans="1:5">
      <c r="A189" s="285" t="s">
        <v>3023</v>
      </c>
      <c r="B189" s="284" t="s">
        <v>3024</v>
      </c>
      <c r="C189" s="286"/>
      <c r="D189" s="286"/>
      <c r="E189" s="287" t="str">
        <f t="shared" si="2"/>
        <v/>
      </c>
    </row>
    <row r="190" s="266" customFormat="1" ht="36" customHeight="1" spans="1:5">
      <c r="A190" s="285" t="s">
        <v>3025</v>
      </c>
      <c r="B190" s="284" t="s">
        <v>3026</v>
      </c>
      <c r="C190" s="288"/>
      <c r="D190" s="288"/>
      <c r="E190" s="283"/>
    </row>
    <row r="191" s="266" customFormat="1" ht="36" customHeight="1" spans="1:5">
      <c r="A191" s="285" t="s">
        <v>3027</v>
      </c>
      <c r="B191" s="284" t="s">
        <v>3028</v>
      </c>
      <c r="C191" s="286"/>
      <c r="D191" s="286"/>
      <c r="E191" s="287" t="str">
        <f t="shared" si="2"/>
        <v/>
      </c>
    </row>
    <row r="192" s="266" customFormat="1" ht="36" customHeight="1" spans="1:5">
      <c r="A192" s="280" t="s">
        <v>3029</v>
      </c>
      <c r="B192" s="281" t="s">
        <v>3030</v>
      </c>
      <c r="C192" s="282">
        <f>C194+C198+C203</f>
        <v>951</v>
      </c>
      <c r="D192" s="282">
        <f>D194+D198+D203</f>
        <v>600</v>
      </c>
      <c r="E192" s="283">
        <f>(D192-C192)/C192</f>
        <v>-0.3691</v>
      </c>
    </row>
    <row r="193" s="266" customFormat="1" ht="36" customHeight="1" spans="1:5">
      <c r="A193" s="292">
        <v>2296001</v>
      </c>
      <c r="B193" s="284" t="s">
        <v>3031</v>
      </c>
      <c r="C193" s="286"/>
      <c r="D193" s="286"/>
      <c r="E193" s="287" t="str">
        <f t="shared" si="2"/>
        <v/>
      </c>
    </row>
    <row r="194" s="266" customFormat="1" ht="36" customHeight="1" spans="1:5">
      <c r="A194" s="285" t="s">
        <v>3032</v>
      </c>
      <c r="B194" s="284" t="s">
        <v>3033</v>
      </c>
      <c r="C194" s="288">
        <v>400</v>
      </c>
      <c r="D194" s="288">
        <v>320</v>
      </c>
      <c r="E194" s="283">
        <f>(D194-C194)/C194</f>
        <v>-0.2</v>
      </c>
    </row>
    <row r="195" s="266" customFormat="1" ht="36" customHeight="1" spans="1:5">
      <c r="A195" s="285" t="s">
        <v>3034</v>
      </c>
      <c r="B195" s="284" t="s">
        <v>3035</v>
      </c>
      <c r="C195" s="288"/>
      <c r="D195" s="288"/>
      <c r="E195" s="283"/>
    </row>
    <row r="196" s="266" customFormat="1" ht="36" customHeight="1" spans="1:5">
      <c r="A196" s="285" t="s">
        <v>3036</v>
      </c>
      <c r="B196" s="284" t="s">
        <v>3037</v>
      </c>
      <c r="C196" s="286"/>
      <c r="D196" s="286"/>
      <c r="E196" s="287" t="str">
        <f t="shared" ref="E196:E259" si="3">IF(C196&gt;0,D196/C196-1,IF(C196&lt;0,-(D196/C196-1),""))</f>
        <v/>
      </c>
    </row>
    <row r="197" s="266" customFormat="1" ht="36" customHeight="1" spans="1:5">
      <c r="A197" s="285" t="s">
        <v>3038</v>
      </c>
      <c r="B197" s="284" t="s">
        <v>3039</v>
      </c>
      <c r="C197" s="286"/>
      <c r="D197" s="286"/>
      <c r="E197" s="287" t="str">
        <f t="shared" si="3"/>
        <v/>
      </c>
    </row>
    <row r="198" s="266" customFormat="1" ht="36" customHeight="1" spans="1:5">
      <c r="A198" s="285" t="s">
        <v>3040</v>
      </c>
      <c r="B198" s="284" t="s">
        <v>3041</v>
      </c>
      <c r="C198" s="288">
        <v>90</v>
      </c>
      <c r="D198" s="288">
        <v>80</v>
      </c>
      <c r="E198" s="283">
        <f>(D198-C198)/C198</f>
        <v>-0.1111</v>
      </c>
    </row>
    <row r="199" s="266" customFormat="1" ht="36" customHeight="1" spans="1:5">
      <c r="A199" s="285" t="s">
        <v>3042</v>
      </c>
      <c r="B199" s="284" t="s">
        <v>3043</v>
      </c>
      <c r="C199" s="286"/>
      <c r="D199" s="286"/>
      <c r="E199" s="287" t="str">
        <f t="shared" si="3"/>
        <v/>
      </c>
    </row>
    <row r="200" s="266" customFormat="1" ht="36" customHeight="1" spans="1:5">
      <c r="A200" s="285" t="s">
        <v>3044</v>
      </c>
      <c r="B200" s="284" t="s">
        <v>3045</v>
      </c>
      <c r="C200" s="286"/>
      <c r="D200" s="286"/>
      <c r="E200" s="287" t="str">
        <f t="shared" si="3"/>
        <v/>
      </c>
    </row>
    <row r="201" s="266" customFormat="1" ht="36" customHeight="1" spans="1:5">
      <c r="A201" s="285" t="s">
        <v>3046</v>
      </c>
      <c r="B201" s="284" t="s">
        <v>3047</v>
      </c>
      <c r="C201" s="286"/>
      <c r="D201" s="286"/>
      <c r="E201" s="287" t="str">
        <f t="shared" si="3"/>
        <v/>
      </c>
    </row>
    <row r="202" s="266" customFormat="1" ht="36" customHeight="1" spans="1:5">
      <c r="A202" s="285" t="s">
        <v>3048</v>
      </c>
      <c r="B202" s="284" t="s">
        <v>3049</v>
      </c>
      <c r="C202" s="286"/>
      <c r="D202" s="286"/>
      <c r="E202" s="287" t="str">
        <f t="shared" si="3"/>
        <v/>
      </c>
    </row>
    <row r="203" s="266" customFormat="1" ht="36" customHeight="1" spans="1:5">
      <c r="A203" s="285" t="s">
        <v>3050</v>
      </c>
      <c r="B203" s="284" t="s">
        <v>3051</v>
      </c>
      <c r="C203" s="288">
        <v>461</v>
      </c>
      <c r="D203" s="288">
        <v>200</v>
      </c>
      <c r="E203" s="283">
        <f>(D203-C203)/C203</f>
        <v>-0.5662</v>
      </c>
    </row>
    <row r="204" s="266" customFormat="1" ht="71" customHeight="1" spans="1:5">
      <c r="A204" s="280" t="s">
        <v>112</v>
      </c>
      <c r="B204" s="281" t="s">
        <v>3052</v>
      </c>
      <c r="C204" s="293">
        <v>1526</v>
      </c>
      <c r="D204" s="282">
        <v>2800</v>
      </c>
      <c r="E204" s="283">
        <f>(D204-C204)/C204</f>
        <v>0.8349</v>
      </c>
    </row>
    <row r="205" s="266" customFormat="1" ht="36" customHeight="1" spans="1:5">
      <c r="A205" s="285" t="s">
        <v>3053</v>
      </c>
      <c r="B205" s="284" t="s">
        <v>3054</v>
      </c>
      <c r="C205" s="286"/>
      <c r="D205" s="286"/>
      <c r="E205" s="287" t="str">
        <f t="shared" si="3"/>
        <v/>
      </c>
    </row>
    <row r="206" s="266" customFormat="1" ht="36" customHeight="1" spans="1:5">
      <c r="A206" s="285" t="s">
        <v>3055</v>
      </c>
      <c r="B206" s="284" t="s">
        <v>3056</v>
      </c>
      <c r="C206" s="286"/>
      <c r="D206" s="286"/>
      <c r="E206" s="287" t="str">
        <f t="shared" si="3"/>
        <v/>
      </c>
    </row>
    <row r="207" s="266" customFormat="1" ht="36" customHeight="1" spans="1:5">
      <c r="A207" s="285" t="s">
        <v>3057</v>
      </c>
      <c r="B207" s="284" t="s">
        <v>3058</v>
      </c>
      <c r="C207" s="286"/>
      <c r="D207" s="286"/>
      <c r="E207" s="287" t="str">
        <f t="shared" si="3"/>
        <v/>
      </c>
    </row>
    <row r="208" s="266" customFormat="1" ht="21" customHeight="1" spans="1:5">
      <c r="A208" s="285" t="s">
        <v>3059</v>
      </c>
      <c r="B208" s="284" t="s">
        <v>3060</v>
      </c>
      <c r="C208" s="286">
        <v>34</v>
      </c>
      <c r="D208" s="286">
        <v>34</v>
      </c>
      <c r="E208" s="283">
        <f>(D208-C208)/C208</f>
        <v>0</v>
      </c>
    </row>
    <row r="209" s="266" customFormat="1" ht="11" customHeight="1" spans="1:5">
      <c r="A209" s="285" t="s">
        <v>3061</v>
      </c>
      <c r="B209" s="284" t="s">
        <v>3062</v>
      </c>
      <c r="C209" s="286">
        <v>791</v>
      </c>
      <c r="D209" s="286"/>
      <c r="E209" s="287">
        <f t="shared" si="3"/>
        <v>-1</v>
      </c>
    </row>
    <row r="210" s="266" customFormat="1" ht="16" customHeight="1" spans="1:5">
      <c r="A210" s="285" t="s">
        <v>3063</v>
      </c>
      <c r="B210" s="284" t="s">
        <v>3064</v>
      </c>
      <c r="C210" s="286">
        <v>498</v>
      </c>
      <c r="D210" s="286"/>
      <c r="E210" s="287">
        <f t="shared" si="3"/>
        <v>-1</v>
      </c>
    </row>
    <row r="211" s="266" customFormat="1" ht="18" customHeight="1" spans="1:5">
      <c r="A211" s="285" t="s">
        <v>3065</v>
      </c>
      <c r="B211" s="284" t="s">
        <v>3066</v>
      </c>
      <c r="C211" s="286"/>
      <c r="D211" s="286"/>
      <c r="E211" s="287" t="str">
        <f t="shared" si="3"/>
        <v/>
      </c>
    </row>
    <row r="212" s="266" customFormat="1" ht="17" customHeight="1" spans="1:5">
      <c r="A212" s="285" t="s">
        <v>3067</v>
      </c>
      <c r="B212" s="284" t="s">
        <v>3068</v>
      </c>
      <c r="C212" s="286"/>
      <c r="D212" s="286"/>
      <c r="E212" s="287" t="str">
        <f t="shared" si="3"/>
        <v/>
      </c>
    </row>
    <row r="213" s="266" customFormat="1" ht="18" customHeight="1" spans="1:5">
      <c r="A213" s="285" t="s">
        <v>3069</v>
      </c>
      <c r="B213" s="284" t="s">
        <v>3070</v>
      </c>
      <c r="C213" s="286"/>
      <c r="D213" s="286"/>
      <c r="E213" s="287" t="str">
        <f t="shared" si="3"/>
        <v/>
      </c>
    </row>
    <row r="214" s="266" customFormat="1" ht="10" customHeight="1" spans="1:5">
      <c r="A214" s="285" t="s">
        <v>3071</v>
      </c>
      <c r="B214" s="284" t="s">
        <v>3072</v>
      </c>
      <c r="C214" s="286"/>
      <c r="D214" s="286"/>
      <c r="E214" s="287" t="str">
        <f t="shared" si="3"/>
        <v/>
      </c>
    </row>
    <row r="215" s="266" customFormat="1" ht="18" customHeight="1" spans="1:5">
      <c r="A215" s="285" t="s">
        <v>3073</v>
      </c>
      <c r="B215" s="284" t="s">
        <v>3074</v>
      </c>
      <c r="C215" s="286"/>
      <c r="D215" s="286"/>
      <c r="E215" s="287" t="str">
        <f t="shared" si="3"/>
        <v/>
      </c>
    </row>
    <row r="216" s="266" customFormat="1" ht="18" customHeight="1" spans="1:5">
      <c r="A216" s="285" t="s">
        <v>3075</v>
      </c>
      <c r="B216" s="284" t="s">
        <v>3076</v>
      </c>
      <c r="C216" s="286">
        <v>791</v>
      </c>
      <c r="D216" s="286">
        <v>791</v>
      </c>
      <c r="E216" s="283">
        <f>(D216-C216)/C216</f>
        <v>0</v>
      </c>
    </row>
    <row r="217" s="266" customFormat="1" ht="7" customHeight="1" spans="1:5">
      <c r="A217" s="285" t="s">
        <v>3077</v>
      </c>
      <c r="B217" s="284" t="s">
        <v>3078</v>
      </c>
      <c r="C217" s="286"/>
      <c r="D217" s="286"/>
      <c r="E217" s="287" t="str">
        <f t="shared" si="3"/>
        <v/>
      </c>
    </row>
    <row r="218" s="266" customFormat="1" ht="31" customHeight="1" spans="1:5">
      <c r="A218" s="285" t="s">
        <v>3079</v>
      </c>
      <c r="B218" s="284" t="s">
        <v>3080</v>
      </c>
      <c r="C218" s="286">
        <v>498</v>
      </c>
      <c r="D218" s="286">
        <v>498</v>
      </c>
      <c r="E218" s="283">
        <f>(D218-C218)/C218</f>
        <v>0</v>
      </c>
    </row>
    <row r="219" s="266" customFormat="1" ht="36" customHeight="1" spans="1:5">
      <c r="A219" s="285" t="s">
        <v>3081</v>
      </c>
      <c r="B219" s="284" t="s">
        <v>3082</v>
      </c>
      <c r="C219" s="288">
        <v>203</v>
      </c>
      <c r="D219" s="288">
        <v>1477</v>
      </c>
      <c r="E219" s="283">
        <f>(D219-C219)/C219</f>
        <v>6.2759</v>
      </c>
    </row>
    <row r="220" s="266" customFormat="1" ht="36" customHeight="1" spans="1:5">
      <c r="A220" s="285" t="s">
        <v>3083</v>
      </c>
      <c r="B220" s="284" t="s">
        <v>3084</v>
      </c>
      <c r="C220" s="288"/>
      <c r="D220" s="288"/>
      <c r="E220" s="283"/>
    </row>
    <row r="221" s="266" customFormat="1" ht="36" customHeight="1" spans="1:5">
      <c r="A221" s="280" t="s">
        <v>114</v>
      </c>
      <c r="B221" s="281" t="s">
        <v>3085</v>
      </c>
      <c r="C221" s="282"/>
      <c r="D221" s="282">
        <f>D237</f>
        <v>27</v>
      </c>
      <c r="E221" s="283"/>
    </row>
    <row r="222" s="266" customFormat="1" ht="36" customHeight="1" spans="1:5">
      <c r="A222" s="291">
        <v>23304</v>
      </c>
      <c r="B222" s="281" t="s">
        <v>3086</v>
      </c>
      <c r="C222" s="282"/>
      <c r="D222" s="282"/>
      <c r="E222" s="283"/>
    </row>
    <row r="223" s="266" customFormat="1" ht="36" customHeight="1" spans="1:5">
      <c r="A223" s="285" t="s">
        <v>3087</v>
      </c>
      <c r="B223" s="284" t="s">
        <v>3088</v>
      </c>
      <c r="C223" s="286"/>
      <c r="D223" s="286"/>
      <c r="E223" s="287" t="str">
        <f t="shared" si="3"/>
        <v/>
      </c>
    </row>
    <row r="224" s="266" customFormat="1" ht="36" customHeight="1" spans="1:5">
      <c r="A224" s="285" t="s">
        <v>3089</v>
      </c>
      <c r="B224" s="284" t="s">
        <v>3090</v>
      </c>
      <c r="C224" s="286"/>
      <c r="D224" s="286"/>
      <c r="E224" s="287" t="str">
        <f t="shared" si="3"/>
        <v/>
      </c>
    </row>
    <row r="225" s="266" customFormat="1" ht="36" customHeight="1" spans="1:5">
      <c r="A225" s="285" t="s">
        <v>3091</v>
      </c>
      <c r="B225" s="284" t="s">
        <v>3092</v>
      </c>
      <c r="C225" s="286"/>
      <c r="D225" s="286"/>
      <c r="E225" s="287" t="str">
        <f t="shared" si="3"/>
        <v/>
      </c>
    </row>
    <row r="226" s="266" customFormat="1" ht="36" customHeight="1" spans="1:5">
      <c r="A226" s="285" t="s">
        <v>3093</v>
      </c>
      <c r="B226" s="284" t="s">
        <v>3094</v>
      </c>
      <c r="C226" s="286"/>
      <c r="D226" s="286"/>
      <c r="E226" s="287" t="str">
        <f t="shared" si="3"/>
        <v/>
      </c>
    </row>
    <row r="227" s="266" customFormat="1" ht="36" customHeight="1" spans="1:5">
      <c r="A227" s="285" t="s">
        <v>3095</v>
      </c>
      <c r="B227" s="284" t="s">
        <v>3096</v>
      </c>
      <c r="C227" s="286"/>
      <c r="D227" s="286"/>
      <c r="E227" s="287" t="str">
        <f t="shared" si="3"/>
        <v/>
      </c>
    </row>
    <row r="228" s="266" customFormat="1" ht="36" customHeight="1" spans="1:5">
      <c r="A228" s="285" t="s">
        <v>3097</v>
      </c>
      <c r="B228" s="284" t="s">
        <v>3098</v>
      </c>
      <c r="C228" s="286"/>
      <c r="D228" s="286"/>
      <c r="E228" s="287" t="str">
        <f t="shared" si="3"/>
        <v/>
      </c>
    </row>
    <row r="229" s="266" customFormat="1" ht="36" customHeight="1" spans="1:5">
      <c r="A229" s="285" t="s">
        <v>3099</v>
      </c>
      <c r="B229" s="284" t="s">
        <v>3100</v>
      </c>
      <c r="C229" s="286"/>
      <c r="D229" s="286"/>
      <c r="E229" s="287" t="str">
        <f t="shared" si="3"/>
        <v/>
      </c>
    </row>
    <row r="230" s="266" customFormat="1" ht="36" customHeight="1" spans="1:5">
      <c r="A230" s="285" t="s">
        <v>3101</v>
      </c>
      <c r="B230" s="284" t="s">
        <v>3102</v>
      </c>
      <c r="C230" s="286"/>
      <c r="D230" s="286"/>
      <c r="E230" s="287" t="str">
        <f t="shared" si="3"/>
        <v/>
      </c>
    </row>
    <row r="231" s="266" customFormat="1" ht="36" customHeight="1" spans="1:5">
      <c r="A231" s="285" t="s">
        <v>3103</v>
      </c>
      <c r="B231" s="284" t="s">
        <v>3104</v>
      </c>
      <c r="C231" s="286"/>
      <c r="D231" s="286"/>
      <c r="E231" s="287" t="str">
        <f t="shared" si="3"/>
        <v/>
      </c>
    </row>
    <row r="232" s="266" customFormat="1" ht="36" customHeight="1" spans="1:5">
      <c r="A232" s="285" t="s">
        <v>3105</v>
      </c>
      <c r="B232" s="284" t="s">
        <v>3106</v>
      </c>
      <c r="C232" s="286"/>
      <c r="D232" s="286"/>
      <c r="E232" s="287" t="str">
        <f t="shared" si="3"/>
        <v/>
      </c>
    </row>
    <row r="233" s="266" customFormat="1" ht="36" customHeight="1" spans="1:5">
      <c r="A233" s="285" t="s">
        <v>3107</v>
      </c>
      <c r="B233" s="284" t="s">
        <v>3108</v>
      </c>
      <c r="C233" s="286"/>
      <c r="D233" s="286"/>
      <c r="E233" s="287" t="str">
        <f t="shared" si="3"/>
        <v/>
      </c>
    </row>
    <row r="234" s="266" customFormat="1" ht="36" customHeight="1" spans="1:5">
      <c r="A234" s="285" t="s">
        <v>3109</v>
      </c>
      <c r="B234" s="284" t="s">
        <v>3110</v>
      </c>
      <c r="C234" s="286"/>
      <c r="D234" s="286"/>
      <c r="E234" s="287" t="str">
        <f t="shared" si="3"/>
        <v/>
      </c>
    </row>
    <row r="235" s="266" customFormat="1" ht="36" customHeight="1" spans="1:5">
      <c r="A235" s="285" t="s">
        <v>3111</v>
      </c>
      <c r="B235" s="284" t="s">
        <v>3112</v>
      </c>
      <c r="C235" s="286"/>
      <c r="D235" s="286"/>
      <c r="E235" s="287" t="str">
        <f t="shared" si="3"/>
        <v/>
      </c>
    </row>
    <row r="236" s="266" customFormat="1" ht="36" customHeight="1" spans="1:5">
      <c r="A236" s="285" t="s">
        <v>3113</v>
      </c>
      <c r="B236" s="284" t="s">
        <v>3114</v>
      </c>
      <c r="C236" s="286"/>
      <c r="D236" s="286"/>
      <c r="E236" s="287" t="str">
        <f t="shared" si="3"/>
        <v/>
      </c>
    </row>
    <row r="237" s="266" customFormat="1" ht="36" customHeight="1" spans="1:5">
      <c r="A237" s="285" t="s">
        <v>3115</v>
      </c>
      <c r="B237" s="284" t="s">
        <v>3116</v>
      </c>
      <c r="C237" s="288"/>
      <c r="D237" s="288">
        <v>27</v>
      </c>
      <c r="E237" s="283"/>
    </row>
    <row r="238" s="266" customFormat="1" ht="36" customHeight="1" spans="1:5">
      <c r="A238" s="285" t="s">
        <v>3117</v>
      </c>
      <c r="B238" s="284" t="s">
        <v>3118</v>
      </c>
      <c r="C238" s="288"/>
      <c r="D238" s="288"/>
      <c r="E238" s="283"/>
    </row>
    <row r="239" s="266" customFormat="1" ht="36" customHeight="1" spans="1:5">
      <c r="A239" s="291" t="s">
        <v>3119</v>
      </c>
      <c r="B239" s="281" t="s">
        <v>3120</v>
      </c>
      <c r="C239" s="282"/>
      <c r="D239" s="282"/>
      <c r="E239" s="283"/>
    </row>
    <row r="240" s="266" customFormat="1" ht="36" customHeight="1" spans="1:5">
      <c r="A240" s="291" t="s">
        <v>3121</v>
      </c>
      <c r="B240" s="281" t="s">
        <v>3122</v>
      </c>
      <c r="C240" s="289">
        <f>SUM(C241:C252)</f>
        <v>0</v>
      </c>
      <c r="D240" s="289">
        <f>SUM(D241:D252)</f>
        <v>0</v>
      </c>
      <c r="E240" s="290" t="str">
        <f t="shared" si="3"/>
        <v/>
      </c>
    </row>
    <row r="241" s="266" customFormat="1" ht="36" customHeight="1" spans="1:5">
      <c r="A241" s="292" t="s">
        <v>3123</v>
      </c>
      <c r="B241" s="284" t="s">
        <v>3124</v>
      </c>
      <c r="C241" s="286"/>
      <c r="D241" s="286"/>
      <c r="E241" s="287" t="str">
        <f t="shared" si="3"/>
        <v/>
      </c>
    </row>
    <row r="242" s="266" customFormat="1" ht="36" customHeight="1" spans="1:5">
      <c r="A242" s="292" t="s">
        <v>3125</v>
      </c>
      <c r="B242" s="284" t="s">
        <v>3126</v>
      </c>
      <c r="C242" s="286"/>
      <c r="D242" s="286"/>
      <c r="E242" s="287" t="str">
        <f t="shared" si="3"/>
        <v/>
      </c>
    </row>
    <row r="243" s="266" customFormat="1" ht="36" customHeight="1" spans="1:5">
      <c r="A243" s="292" t="s">
        <v>3127</v>
      </c>
      <c r="B243" s="284" t="s">
        <v>3128</v>
      </c>
      <c r="C243" s="286"/>
      <c r="D243" s="286"/>
      <c r="E243" s="287" t="str">
        <f t="shared" si="3"/>
        <v/>
      </c>
    </row>
    <row r="244" s="266" customFormat="1" ht="36" customHeight="1" spans="1:5">
      <c r="A244" s="292" t="s">
        <v>3129</v>
      </c>
      <c r="B244" s="284" t="s">
        <v>3130</v>
      </c>
      <c r="C244" s="286"/>
      <c r="D244" s="286"/>
      <c r="E244" s="287" t="str">
        <f t="shared" si="3"/>
        <v/>
      </c>
    </row>
    <row r="245" s="266" customFormat="1" ht="36" customHeight="1" spans="1:5">
      <c r="A245" s="292" t="s">
        <v>3131</v>
      </c>
      <c r="B245" s="284" t="s">
        <v>3132</v>
      </c>
      <c r="C245" s="286"/>
      <c r="D245" s="286"/>
      <c r="E245" s="287" t="str">
        <f t="shared" si="3"/>
        <v/>
      </c>
    </row>
    <row r="246" s="266" customFormat="1" ht="36" customHeight="1" spans="1:5">
      <c r="A246" s="292" t="s">
        <v>3133</v>
      </c>
      <c r="B246" s="284" t="s">
        <v>3134</v>
      </c>
      <c r="C246" s="286"/>
      <c r="D246" s="286"/>
      <c r="E246" s="287" t="str">
        <f t="shared" si="3"/>
        <v/>
      </c>
    </row>
    <row r="247" s="266" customFormat="1" ht="36" customHeight="1" spans="1:5">
      <c r="A247" s="292" t="s">
        <v>3135</v>
      </c>
      <c r="B247" s="284" t="s">
        <v>3136</v>
      </c>
      <c r="C247" s="286"/>
      <c r="D247" s="286"/>
      <c r="E247" s="287" t="str">
        <f t="shared" si="3"/>
        <v/>
      </c>
    </row>
    <row r="248" s="266" customFormat="1" ht="36" customHeight="1" spans="1:5">
      <c r="A248" s="292" t="s">
        <v>3137</v>
      </c>
      <c r="B248" s="284" t="s">
        <v>3138</v>
      </c>
      <c r="C248" s="286"/>
      <c r="D248" s="286"/>
      <c r="E248" s="287" t="str">
        <f t="shared" si="3"/>
        <v/>
      </c>
    </row>
    <row r="249" s="266" customFormat="1" ht="36" customHeight="1" spans="1:5">
      <c r="A249" s="292" t="s">
        <v>3139</v>
      </c>
      <c r="B249" s="284" t="s">
        <v>3140</v>
      </c>
      <c r="C249" s="286"/>
      <c r="D249" s="286"/>
      <c r="E249" s="287" t="str">
        <f t="shared" si="3"/>
        <v/>
      </c>
    </row>
    <row r="250" s="266" customFormat="1" ht="36" customHeight="1" spans="1:5">
      <c r="A250" s="292" t="s">
        <v>3141</v>
      </c>
      <c r="B250" s="284" t="s">
        <v>3142</v>
      </c>
      <c r="C250" s="286"/>
      <c r="D250" s="286"/>
      <c r="E250" s="287" t="str">
        <f t="shared" si="3"/>
        <v/>
      </c>
    </row>
    <row r="251" s="266" customFormat="1" ht="36" customHeight="1" spans="1:5">
      <c r="A251" s="292" t="s">
        <v>3143</v>
      </c>
      <c r="B251" s="284" t="s">
        <v>3144</v>
      </c>
      <c r="C251" s="286"/>
      <c r="D251" s="286"/>
      <c r="E251" s="287" t="str">
        <f t="shared" si="3"/>
        <v/>
      </c>
    </row>
    <row r="252" s="266" customFormat="1" ht="36" customHeight="1" spans="1:5">
      <c r="A252" s="292" t="s">
        <v>3145</v>
      </c>
      <c r="B252" s="284" t="s">
        <v>3146</v>
      </c>
      <c r="C252" s="286"/>
      <c r="D252" s="286"/>
      <c r="E252" s="287" t="str">
        <f t="shared" si="3"/>
        <v/>
      </c>
    </row>
    <row r="253" s="266" customFormat="1" ht="36" customHeight="1" spans="1:5">
      <c r="A253" s="291" t="s">
        <v>3147</v>
      </c>
      <c r="B253" s="281" t="s">
        <v>3148</v>
      </c>
      <c r="C253" s="289">
        <f>SUM(C254:C259)</f>
        <v>0</v>
      </c>
      <c r="D253" s="289">
        <f>SUM(D254:D259)</f>
        <v>0</v>
      </c>
      <c r="E253" s="290" t="str">
        <f t="shared" si="3"/>
        <v/>
      </c>
    </row>
    <row r="254" s="266" customFormat="1" ht="36" customHeight="1" spans="1:5">
      <c r="A254" s="292" t="s">
        <v>3149</v>
      </c>
      <c r="B254" s="284" t="s">
        <v>3150</v>
      </c>
      <c r="C254" s="286"/>
      <c r="D254" s="286"/>
      <c r="E254" s="287" t="str">
        <f t="shared" si="3"/>
        <v/>
      </c>
    </row>
    <row r="255" s="266" customFormat="1" ht="36" customHeight="1" spans="1:5">
      <c r="A255" s="292" t="s">
        <v>3151</v>
      </c>
      <c r="B255" s="284" t="s">
        <v>3152</v>
      </c>
      <c r="C255" s="286"/>
      <c r="D255" s="286"/>
      <c r="E255" s="287" t="str">
        <f t="shared" si="3"/>
        <v/>
      </c>
    </row>
    <row r="256" s="266" customFormat="1" ht="36" customHeight="1" spans="1:5">
      <c r="A256" s="292" t="s">
        <v>3153</v>
      </c>
      <c r="B256" s="284" t="s">
        <v>3154</v>
      </c>
      <c r="C256" s="286"/>
      <c r="D256" s="286"/>
      <c r="E256" s="287" t="str">
        <f t="shared" si="3"/>
        <v/>
      </c>
    </row>
    <row r="257" s="266" customFormat="1" ht="36" customHeight="1" spans="1:5">
      <c r="A257" s="292" t="s">
        <v>3155</v>
      </c>
      <c r="B257" s="284" t="s">
        <v>3156</v>
      </c>
      <c r="C257" s="286"/>
      <c r="D257" s="286"/>
      <c r="E257" s="287" t="str">
        <f t="shared" si="3"/>
        <v/>
      </c>
    </row>
    <row r="258" s="266" customFormat="1" ht="36" customHeight="1" spans="1:5">
      <c r="A258" s="292" t="s">
        <v>3157</v>
      </c>
      <c r="B258" s="284" t="s">
        <v>3158</v>
      </c>
      <c r="C258" s="286"/>
      <c r="D258" s="286"/>
      <c r="E258" s="287" t="str">
        <f t="shared" si="3"/>
        <v/>
      </c>
    </row>
    <row r="259" s="266" customFormat="1" ht="36" customHeight="1" spans="1:5">
      <c r="A259" s="292" t="s">
        <v>3159</v>
      </c>
      <c r="B259" s="284" t="s">
        <v>3160</v>
      </c>
      <c r="C259" s="286"/>
      <c r="D259" s="286"/>
      <c r="E259" s="287" t="str">
        <f t="shared" si="3"/>
        <v/>
      </c>
    </row>
    <row r="260" s="266" customFormat="1" ht="36" customHeight="1" spans="1:5">
      <c r="A260" s="285"/>
      <c r="B260" s="284"/>
      <c r="C260" s="288"/>
      <c r="D260" s="288"/>
      <c r="E260" s="283"/>
    </row>
    <row r="261" s="266" customFormat="1" ht="36" customHeight="1" spans="1:5">
      <c r="A261" s="294"/>
      <c r="B261" s="295" t="s">
        <v>3178</v>
      </c>
      <c r="C261" s="282">
        <f>C20+C43+C98+C178+C204</f>
        <v>32208</v>
      </c>
      <c r="D261" s="282">
        <f>D4+D20+D43+D98+D178+D204+D23+D221</f>
        <v>9877</v>
      </c>
      <c r="E261" s="283">
        <f>(D261-C261)/C261</f>
        <v>-0.6933</v>
      </c>
    </row>
    <row r="262" s="266" customFormat="1" ht="36" customHeight="1" spans="1:5">
      <c r="A262" s="296" t="s">
        <v>2419</v>
      </c>
      <c r="B262" s="297" t="s">
        <v>119</v>
      </c>
      <c r="C262" s="93">
        <f>C267</f>
        <v>1811</v>
      </c>
      <c r="D262" s="93">
        <f>D266+D267</f>
        <v>29134</v>
      </c>
      <c r="E262" s="283">
        <f>(D262-C262)/C262</f>
        <v>15.0872</v>
      </c>
    </row>
    <row r="263" s="266" customFormat="1" ht="36" customHeight="1" spans="1:5">
      <c r="A263" s="296" t="s">
        <v>3162</v>
      </c>
      <c r="B263" s="298" t="s">
        <v>3163</v>
      </c>
      <c r="C263" s="94"/>
      <c r="D263" s="94"/>
      <c r="E263" s="283"/>
    </row>
    <row r="264" s="266" customFormat="1" ht="36" customHeight="1" spans="1:5">
      <c r="A264" s="299" t="s">
        <v>3179</v>
      </c>
      <c r="B264" s="298" t="s">
        <v>3180</v>
      </c>
      <c r="C264" s="94"/>
      <c r="D264" s="94"/>
      <c r="E264" s="283"/>
    </row>
    <row r="265" s="266" customFormat="1" ht="36" customHeight="1" spans="1:5">
      <c r="A265" s="300" t="s">
        <v>3164</v>
      </c>
      <c r="B265" s="301" t="s">
        <v>3165</v>
      </c>
      <c r="C265" s="94"/>
      <c r="D265" s="94"/>
      <c r="E265" s="124"/>
    </row>
    <row r="266" s="266" customFormat="1" ht="36" customHeight="1" spans="1:5">
      <c r="A266" s="299" t="s">
        <v>3181</v>
      </c>
      <c r="B266" s="298" t="s">
        <v>2554</v>
      </c>
      <c r="C266" s="94"/>
      <c r="D266" s="94">
        <v>25512</v>
      </c>
      <c r="E266" s="283"/>
    </row>
    <row r="267" s="266" customFormat="1" ht="31" customHeight="1" spans="1:5">
      <c r="A267" s="299" t="s">
        <v>3169</v>
      </c>
      <c r="B267" s="298" t="s">
        <v>3170</v>
      </c>
      <c r="C267" s="94">
        <v>1811</v>
      </c>
      <c r="D267" s="94">
        <v>3622</v>
      </c>
      <c r="E267" s="283">
        <f t="shared" ref="E266:E271" si="4">(D267-C267)/C267</f>
        <v>1</v>
      </c>
    </row>
    <row r="268" ht="44" customHeight="1" spans="1:5">
      <c r="A268" s="299" t="s">
        <v>3182</v>
      </c>
      <c r="B268" s="302" t="s">
        <v>3183</v>
      </c>
      <c r="C268" s="94"/>
      <c r="D268" s="94"/>
      <c r="E268" s="283"/>
    </row>
    <row r="269" ht="36" customHeight="1" spans="1:5">
      <c r="A269" s="296" t="s">
        <v>3171</v>
      </c>
      <c r="B269" s="303" t="s">
        <v>3172</v>
      </c>
      <c r="C269" s="93">
        <v>251</v>
      </c>
      <c r="D269" s="93"/>
      <c r="E269" s="283">
        <f t="shared" si="4"/>
        <v>-1</v>
      </c>
    </row>
    <row r="270" ht="36" customHeight="1" spans="1:5">
      <c r="A270" s="296"/>
      <c r="B270" s="303" t="s">
        <v>3184</v>
      </c>
      <c r="C270" s="93"/>
      <c r="D270" s="94"/>
      <c r="E270" s="283"/>
    </row>
    <row r="271" ht="36" customHeight="1" spans="1:5">
      <c r="A271" s="304"/>
      <c r="B271" s="305" t="s">
        <v>126</v>
      </c>
      <c r="C271" s="93">
        <f>C261+C262+C269</f>
        <v>34270</v>
      </c>
      <c r="D271" s="93">
        <f>D261+D262</f>
        <v>39011</v>
      </c>
      <c r="E271" s="283">
        <f t="shared" si="4"/>
        <v>0.1383</v>
      </c>
    </row>
    <row r="272" spans="3:4">
      <c r="C272" s="306"/>
      <c r="D272" s="306"/>
    </row>
    <row r="273" spans="3:4">
      <c r="C273" s="306"/>
      <c r="D273" s="306"/>
    </row>
    <row r="274" spans="3:4">
      <c r="C274" s="306"/>
      <c r="D274" s="306"/>
    </row>
  </sheetData>
  <mergeCells count="1">
    <mergeCell ref="B1:E1"/>
  </mergeCells>
  <conditionalFormatting sqref="B268">
    <cfRule type="expression" dxfId="85" priority="10" stopIfTrue="1">
      <formula>"len($A:$A)=3"</formula>
    </cfRule>
  </conditionalFormatting>
  <conditionalFormatting sqref="C268">
    <cfRule type="expression" dxfId="86" priority="4" stopIfTrue="1">
      <formula>"len($A:$A)=3"</formula>
    </cfRule>
  </conditionalFormatting>
  <conditionalFormatting sqref="D268">
    <cfRule type="expression" dxfId="87" priority="3" stopIfTrue="1">
      <formula>"len($A:$A)=3"</formula>
    </cfRule>
  </conditionalFormatting>
  <conditionalFormatting sqref="D269">
    <cfRule type="expression" dxfId="88" priority="1" stopIfTrue="1">
      <formula>"len($A:$A)=3"</formula>
    </cfRule>
  </conditionalFormatting>
  <conditionalFormatting sqref="B269:B270">
    <cfRule type="expression" dxfId="89" priority="8" stopIfTrue="1">
      <formula>"len($A:$A)=3"</formula>
    </cfRule>
  </conditionalFormatting>
  <conditionalFormatting sqref="C269:C270">
    <cfRule type="expression" dxfId="90"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15"/>
  <sheetViews>
    <sheetView showGridLines="0" showZeros="0" view="pageBreakPreview" zoomScaleNormal="100" zoomScaleSheetLayoutView="100" workbookViewId="0">
      <selection activeCell="D9" sqref="D9"/>
    </sheetView>
  </sheetViews>
  <sheetFormatPr defaultColWidth="9" defaultRowHeight="14.4" outlineLevelCol="3"/>
  <cols>
    <col min="1" max="1" width="52.1296296296296" style="257" customWidth="1"/>
    <col min="2" max="4" width="20.6296296296296" customWidth="1"/>
  </cols>
  <sheetData>
    <row r="1" s="256" customFormat="1" ht="45" customHeight="1" spans="1:4">
      <c r="A1" s="258" t="s">
        <v>3185</v>
      </c>
      <c r="B1" s="258"/>
      <c r="C1" s="258"/>
      <c r="D1" s="258"/>
    </row>
    <row r="2" ht="20.1" customHeight="1" spans="1:4">
      <c r="A2" s="259"/>
      <c r="B2" s="260"/>
      <c r="C2" s="261"/>
      <c r="D2" s="261" t="s">
        <v>1</v>
      </c>
    </row>
    <row r="3" ht="45" customHeight="1" spans="1:4">
      <c r="A3" s="169" t="s">
        <v>2605</v>
      </c>
      <c r="B3" s="154" t="s">
        <v>128</v>
      </c>
      <c r="C3" s="154" t="s">
        <v>5</v>
      </c>
      <c r="D3" s="154" t="s">
        <v>129</v>
      </c>
    </row>
    <row r="4" ht="36" customHeight="1" spans="1:4">
      <c r="A4" s="262" t="s">
        <v>2710</v>
      </c>
      <c r="B4" s="61">
        <v>55</v>
      </c>
      <c r="C4" s="61">
        <v>30</v>
      </c>
      <c r="D4" s="263">
        <f>(C4-B4)/B4</f>
        <v>-0.455</v>
      </c>
    </row>
    <row r="5" ht="36" customHeight="1" spans="1:4">
      <c r="A5" s="262" t="s">
        <v>2741</v>
      </c>
      <c r="B5" s="61">
        <v>57</v>
      </c>
      <c r="C5" s="61">
        <v>57</v>
      </c>
      <c r="D5" s="263">
        <f>(C5-B5)/B5</f>
        <v>0</v>
      </c>
    </row>
    <row r="6" ht="36" customHeight="1" spans="1:4">
      <c r="A6" s="262" t="s">
        <v>2761</v>
      </c>
      <c r="B6" s="61"/>
      <c r="C6" s="61"/>
      <c r="D6" s="263"/>
    </row>
    <row r="7" ht="36" customHeight="1" spans="1:4">
      <c r="A7" s="264" t="s">
        <v>2773</v>
      </c>
      <c r="B7" s="61"/>
      <c r="C7" s="61"/>
      <c r="D7" s="263"/>
    </row>
    <row r="8" ht="36" customHeight="1" spans="1:4">
      <c r="A8" s="262" t="s">
        <v>2864</v>
      </c>
      <c r="B8" s="61">
        <v>315</v>
      </c>
      <c r="C8" s="61">
        <v>265</v>
      </c>
      <c r="D8" s="263">
        <f>(C8-B8)/B8</f>
        <v>-0.159</v>
      </c>
    </row>
    <row r="9" ht="36" customHeight="1" spans="1:4">
      <c r="A9" s="262" t="s">
        <v>2897</v>
      </c>
      <c r="B9" s="61"/>
      <c r="C9" s="61">
        <v>5</v>
      </c>
      <c r="D9" s="263"/>
    </row>
    <row r="10" ht="36" customHeight="1" spans="1:4">
      <c r="A10" s="264" t="s">
        <v>2995</v>
      </c>
      <c r="B10" s="61"/>
      <c r="C10" s="61"/>
      <c r="D10" s="263"/>
    </row>
    <row r="11" ht="36" customHeight="1" spans="1:4">
      <c r="A11" s="262" t="s">
        <v>3002</v>
      </c>
      <c r="B11" s="61">
        <v>2273</v>
      </c>
      <c r="C11" s="61">
        <v>843</v>
      </c>
      <c r="D11" s="263">
        <f>(C11-B11)/B11</f>
        <v>-0.629</v>
      </c>
    </row>
    <row r="12" ht="36" customHeight="1" spans="1:4">
      <c r="A12" s="264" t="s">
        <v>3052</v>
      </c>
      <c r="B12" s="61"/>
      <c r="C12" s="61"/>
      <c r="D12" s="263"/>
    </row>
    <row r="13" ht="36" customHeight="1" spans="1:4">
      <c r="A13" s="264" t="s">
        <v>3085</v>
      </c>
      <c r="B13" s="61"/>
      <c r="C13" s="61"/>
      <c r="D13" s="263"/>
    </row>
    <row r="14" ht="36" customHeight="1" spans="1:4">
      <c r="A14" s="264" t="s">
        <v>3120</v>
      </c>
      <c r="B14" s="61"/>
      <c r="C14" s="61"/>
      <c r="D14" s="263"/>
    </row>
    <row r="15" ht="36" customHeight="1" spans="1:4">
      <c r="A15" s="265" t="s">
        <v>3186</v>
      </c>
      <c r="B15" s="67">
        <f>SUM(B4:B14)</f>
        <v>2700</v>
      </c>
      <c r="C15" s="67">
        <f>SUM(C4:C14)</f>
        <v>1200</v>
      </c>
      <c r="D15" s="263">
        <f>(C15-B15)/B15</f>
        <v>-0.556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54"/>
  <sheetViews>
    <sheetView showGridLines="0" showZeros="0" view="pageBreakPreview" zoomScaleNormal="100" zoomScaleSheetLayoutView="100" workbookViewId="0">
      <selection activeCell="C10" sqref="C10"/>
    </sheetView>
  </sheetViews>
  <sheetFormatPr defaultColWidth="9" defaultRowHeight="15.6" outlineLevelCol="3"/>
  <cols>
    <col min="1" max="1" width="50.7777777777778" style="225" customWidth="1"/>
    <col min="2" max="4" width="20.6296296296296" style="225" customWidth="1"/>
    <col min="5" max="5" width="13.7777777777778" style="225"/>
    <col min="6" max="16384" width="9" style="225"/>
  </cols>
  <sheetData>
    <row r="1" ht="45" customHeight="1" spans="1:4">
      <c r="A1" s="241" t="s">
        <v>3187</v>
      </c>
      <c r="B1" s="241"/>
      <c r="C1" s="241"/>
      <c r="D1" s="241"/>
    </row>
    <row r="2" ht="20.1" customHeight="1" spans="1:4">
      <c r="A2" s="242"/>
      <c r="B2" s="243"/>
      <c r="C2" s="244"/>
      <c r="D2" s="245" t="s">
        <v>3188</v>
      </c>
    </row>
    <row r="3" ht="45" customHeight="1" spans="1:4">
      <c r="A3" s="196" t="s">
        <v>3189</v>
      </c>
      <c r="B3" s="79" t="s">
        <v>4</v>
      </c>
      <c r="C3" s="79" t="s">
        <v>5</v>
      </c>
      <c r="D3" s="79" t="s">
        <v>6</v>
      </c>
    </row>
    <row r="4" ht="36" customHeight="1" spans="1:4">
      <c r="A4" s="165" t="s">
        <v>3190</v>
      </c>
      <c r="B4" s="246"/>
      <c r="C4" s="246"/>
      <c r="D4" s="83"/>
    </row>
    <row r="5" ht="36" customHeight="1" spans="1:4">
      <c r="A5" s="168" t="s">
        <v>3191</v>
      </c>
      <c r="B5" s="247"/>
      <c r="C5" s="248"/>
      <c r="D5" s="122"/>
    </row>
    <row r="6" ht="36" customHeight="1" spans="1:4">
      <c r="A6" s="168" t="s">
        <v>3192</v>
      </c>
      <c r="B6" s="247"/>
      <c r="C6" s="247"/>
      <c r="D6" s="122"/>
    </row>
    <row r="7" ht="36" customHeight="1" spans="1:4">
      <c r="A7" s="168" t="s">
        <v>3193</v>
      </c>
      <c r="B7" s="249"/>
      <c r="C7" s="248"/>
      <c r="D7" s="122"/>
    </row>
    <row r="8" ht="36" customHeight="1" spans="1:4">
      <c r="A8" s="168" t="s">
        <v>3194</v>
      </c>
      <c r="B8" s="247"/>
      <c r="C8" s="248"/>
      <c r="D8" s="122"/>
    </row>
    <row r="9" ht="36" customHeight="1" spans="1:4">
      <c r="A9" s="168" t="s">
        <v>3195</v>
      </c>
      <c r="B9" s="249"/>
      <c r="C9" s="248"/>
      <c r="D9" s="122"/>
    </row>
    <row r="10" ht="36" customHeight="1" spans="1:4">
      <c r="A10" s="168" t="s">
        <v>3196</v>
      </c>
      <c r="B10" s="247"/>
      <c r="C10" s="248"/>
      <c r="D10" s="122"/>
    </row>
    <row r="11" ht="36" customHeight="1" spans="1:4">
      <c r="A11" s="168" t="s">
        <v>3197</v>
      </c>
      <c r="B11" s="247"/>
      <c r="C11" s="248"/>
      <c r="D11" s="122"/>
    </row>
    <row r="12" ht="36" customHeight="1" spans="1:4">
      <c r="A12" s="168" t="s">
        <v>3198</v>
      </c>
      <c r="B12" s="247"/>
      <c r="C12" s="248"/>
      <c r="D12" s="122"/>
    </row>
    <row r="13" ht="36" customHeight="1" spans="1:4">
      <c r="A13" s="168" t="s">
        <v>3199</v>
      </c>
      <c r="B13" s="250"/>
      <c r="C13" s="247"/>
      <c r="D13" s="122"/>
    </row>
    <row r="14" ht="36" customHeight="1" spans="1:4">
      <c r="A14" s="168" t="s">
        <v>3200</v>
      </c>
      <c r="B14" s="250"/>
      <c r="C14" s="248"/>
      <c r="D14" s="122"/>
    </row>
    <row r="15" ht="36" customHeight="1" spans="1:4">
      <c r="A15" s="168" t="s">
        <v>3201</v>
      </c>
      <c r="B15" s="250"/>
      <c r="C15" s="251"/>
      <c r="D15" s="122"/>
    </row>
    <row r="16" ht="36" customHeight="1" spans="1:4">
      <c r="A16" s="168" t="s">
        <v>3202</v>
      </c>
      <c r="B16" s="250"/>
      <c r="C16" s="251"/>
      <c r="D16" s="122"/>
    </row>
    <row r="17" ht="36" customHeight="1" spans="1:4">
      <c r="A17" s="168" t="s">
        <v>3203</v>
      </c>
      <c r="B17" s="247"/>
      <c r="C17" s="248"/>
      <c r="D17" s="122"/>
    </row>
    <row r="18" ht="36" customHeight="1" spans="1:4">
      <c r="A18" s="168" t="s">
        <v>3204</v>
      </c>
      <c r="B18" s="250"/>
      <c r="C18" s="251"/>
      <c r="D18" s="122"/>
    </row>
    <row r="19" ht="36" customHeight="1" spans="1:4">
      <c r="A19" s="168" t="s">
        <v>3205</v>
      </c>
      <c r="B19" s="250"/>
      <c r="C19" s="251"/>
      <c r="D19" s="122"/>
    </row>
    <row r="20" ht="36" customHeight="1" spans="1:4">
      <c r="A20" s="168" t="s">
        <v>3206</v>
      </c>
      <c r="B20" s="247"/>
      <c r="C20" s="251"/>
      <c r="D20" s="122" t="str">
        <f>IF(B20&gt;0,C20/B20-1,IF(B20&lt;0,-(C20/B20-1),""))</f>
        <v/>
      </c>
    </row>
    <row r="21" ht="36" customHeight="1" spans="1:4">
      <c r="A21" s="168" t="s">
        <v>3207</v>
      </c>
      <c r="B21" s="250"/>
      <c r="C21" s="248"/>
      <c r="D21" s="122"/>
    </row>
    <row r="22" ht="36" customHeight="1" spans="1:4">
      <c r="A22" s="168" t="s">
        <v>3208</v>
      </c>
      <c r="B22" s="250"/>
      <c r="C22" s="248"/>
      <c r="D22" s="122"/>
    </row>
    <row r="23" ht="36" customHeight="1" spans="1:4">
      <c r="A23" s="165" t="s">
        <v>3209</v>
      </c>
      <c r="B23" s="246">
        <f>B25</f>
        <v>100</v>
      </c>
      <c r="C23" s="246">
        <f>C25</f>
        <v>100</v>
      </c>
      <c r="D23" s="83"/>
    </row>
    <row r="24" ht="36" customHeight="1" spans="1:4">
      <c r="A24" s="182" t="s">
        <v>3210</v>
      </c>
      <c r="B24" s="250"/>
      <c r="C24" s="248"/>
      <c r="D24" s="122"/>
    </row>
    <row r="25" ht="36" customHeight="1" spans="1:4">
      <c r="A25" s="182" t="s">
        <v>3211</v>
      </c>
      <c r="B25" s="250">
        <v>100</v>
      </c>
      <c r="C25" s="248">
        <v>100</v>
      </c>
      <c r="D25" s="122"/>
    </row>
    <row r="26" ht="36" customHeight="1" spans="1:4">
      <c r="A26" s="182" t="s">
        <v>3212</v>
      </c>
      <c r="B26" s="250"/>
      <c r="C26" s="248"/>
      <c r="D26" s="122"/>
    </row>
    <row r="27" ht="36" customHeight="1" spans="1:4">
      <c r="A27" s="182" t="s">
        <v>3213</v>
      </c>
      <c r="B27" s="250"/>
      <c r="C27" s="248"/>
      <c r="D27" s="122"/>
    </row>
    <row r="28" ht="36" customHeight="1" spans="1:4">
      <c r="A28" s="165" t="s">
        <v>3214</v>
      </c>
      <c r="B28" s="246"/>
      <c r="C28" s="246"/>
      <c r="D28" s="83"/>
    </row>
    <row r="29" ht="36" customHeight="1" spans="1:4">
      <c r="A29" s="182" t="s">
        <v>3215</v>
      </c>
      <c r="B29" s="250"/>
      <c r="C29" s="248"/>
      <c r="D29" s="122"/>
    </row>
    <row r="30" ht="36" customHeight="1" spans="1:4">
      <c r="A30" s="182" t="s">
        <v>3216</v>
      </c>
      <c r="B30" s="247"/>
      <c r="C30" s="248"/>
      <c r="D30" s="122"/>
    </row>
    <row r="31" ht="36" customHeight="1" spans="1:4">
      <c r="A31" s="182" t="s">
        <v>3217</v>
      </c>
      <c r="B31" s="250"/>
      <c r="C31" s="248"/>
      <c r="D31" s="122"/>
    </row>
    <row r="32" ht="36" customHeight="1" spans="1:4">
      <c r="A32" s="165" t="s">
        <v>3218</v>
      </c>
      <c r="B32" s="246"/>
      <c r="C32" s="246"/>
      <c r="D32" s="83"/>
    </row>
    <row r="33" ht="36" customHeight="1" spans="1:4">
      <c r="A33" s="182" t="s">
        <v>3219</v>
      </c>
      <c r="B33" s="247"/>
      <c r="C33" s="252"/>
      <c r="D33" s="122"/>
    </row>
    <row r="34" ht="36" customHeight="1" spans="1:4">
      <c r="A34" s="182" t="s">
        <v>3220</v>
      </c>
      <c r="B34" s="250"/>
      <c r="C34" s="252"/>
      <c r="D34" s="122"/>
    </row>
    <row r="35" ht="36" customHeight="1" spans="1:4">
      <c r="A35" s="182" t="s">
        <v>3221</v>
      </c>
      <c r="B35" s="250"/>
      <c r="C35" s="251"/>
      <c r="D35" s="122"/>
    </row>
    <row r="36" ht="36" customHeight="1" spans="1:4">
      <c r="A36" s="165" t="s">
        <v>3222</v>
      </c>
      <c r="B36" s="253"/>
      <c r="C36" s="254"/>
      <c r="D36" s="83"/>
    </row>
    <row r="37" ht="36" customHeight="1" spans="1:4">
      <c r="A37" s="217" t="s">
        <v>3223</v>
      </c>
      <c r="B37" s="246">
        <v>100</v>
      </c>
      <c r="C37" s="246">
        <v>100</v>
      </c>
      <c r="D37" s="83"/>
    </row>
    <row r="38" ht="36" customHeight="1" spans="1:4">
      <c r="A38" s="255" t="s">
        <v>59</v>
      </c>
      <c r="B38" s="247"/>
      <c r="C38" s="252"/>
      <c r="D38" s="83"/>
    </row>
    <row r="39" ht="36" customHeight="1" spans="1:4">
      <c r="A39" s="220" t="s">
        <v>3224</v>
      </c>
      <c r="B39" s="246"/>
      <c r="C39" s="254"/>
      <c r="D39" s="83"/>
    </row>
    <row r="40" ht="36" customHeight="1" spans="1:4">
      <c r="A40" s="255" t="s">
        <v>3225</v>
      </c>
      <c r="B40" s="247"/>
      <c r="C40" s="252"/>
      <c r="D40" s="83"/>
    </row>
    <row r="41" ht="36" customHeight="1" spans="1:4">
      <c r="A41" s="217" t="s">
        <v>66</v>
      </c>
      <c r="B41" s="246">
        <v>100</v>
      </c>
      <c r="C41" s="246">
        <v>100</v>
      </c>
      <c r="D41" s="83"/>
    </row>
    <row r="42" spans="2:2">
      <c r="B42" s="240"/>
    </row>
    <row r="43" spans="2:3">
      <c r="B43" s="240"/>
      <c r="C43" s="240"/>
    </row>
    <row r="44" spans="2:2">
      <c r="B44" s="240"/>
    </row>
    <row r="45" spans="2:3">
      <c r="B45" s="240"/>
      <c r="C45" s="240"/>
    </row>
    <row r="46" spans="2:2">
      <c r="B46" s="240"/>
    </row>
    <row r="47" spans="2:2">
      <c r="B47" s="240"/>
    </row>
    <row r="48" spans="2:3">
      <c r="B48" s="240"/>
      <c r="C48" s="240"/>
    </row>
    <row r="49" spans="2:2">
      <c r="B49" s="240"/>
    </row>
    <row r="50" spans="2:2">
      <c r="B50" s="240"/>
    </row>
    <row r="51" spans="2:2">
      <c r="B51" s="240"/>
    </row>
    <row r="52" spans="2:2">
      <c r="B52" s="240"/>
    </row>
    <row r="53" spans="2:3">
      <c r="B53" s="240"/>
      <c r="C53" s="240"/>
    </row>
    <row r="54" spans="2:2">
      <c r="B54" s="240"/>
    </row>
  </sheetData>
  <mergeCells count="1">
    <mergeCell ref="A1:D1"/>
  </mergeCells>
  <conditionalFormatting sqref="E3:E39">
    <cfRule type="cellIs" dxfId="91" priority="2" stopIfTrue="1" operator="lessThanOrEqual">
      <formula>-1</formula>
    </cfRule>
  </conditionalFormatting>
  <conditionalFormatting sqref="E4:E7">
    <cfRule type="cellIs" dxfId="92"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41"/>
  <sheetViews>
    <sheetView showGridLines="0" showZeros="0" view="pageBreakPreview" zoomScaleNormal="100" zoomScaleSheetLayoutView="100" workbookViewId="0">
      <selection activeCell="C9" sqref="C9"/>
    </sheetView>
  </sheetViews>
  <sheetFormatPr defaultColWidth="9" defaultRowHeight="15.6" outlineLevelCol="3"/>
  <cols>
    <col min="1" max="1" width="50.7777777777778" style="191" customWidth="1"/>
    <col min="2" max="2" width="20.6296296296296" style="191" customWidth="1"/>
    <col min="3" max="3" width="20.6296296296296" style="225" customWidth="1"/>
    <col min="4" max="4" width="20.6296296296296" style="191" customWidth="1"/>
    <col min="5" max="16384" width="9" style="191"/>
  </cols>
  <sheetData>
    <row r="1" ht="45" customHeight="1" spans="1:4">
      <c r="A1" s="226" t="s">
        <v>3226</v>
      </c>
      <c r="B1" s="226"/>
      <c r="C1" s="226"/>
      <c r="D1" s="226"/>
    </row>
    <row r="2" ht="20.1" customHeight="1" spans="1:4">
      <c r="A2" s="227"/>
      <c r="B2" s="227"/>
      <c r="C2" s="227"/>
      <c r="D2" s="228" t="s">
        <v>1</v>
      </c>
    </row>
    <row r="3" ht="45" customHeight="1" spans="1:4">
      <c r="A3" s="229" t="s">
        <v>3</v>
      </c>
      <c r="B3" s="79" t="s">
        <v>4</v>
      </c>
      <c r="C3" s="79" t="s">
        <v>5</v>
      </c>
      <c r="D3" s="79" t="s">
        <v>6</v>
      </c>
    </row>
    <row r="4" ht="35.1" customHeight="1" spans="1:4">
      <c r="A4" s="165" t="s">
        <v>3227</v>
      </c>
      <c r="B4" s="230"/>
      <c r="C4" s="230"/>
      <c r="D4" s="83"/>
    </row>
    <row r="5" ht="35.1" customHeight="1" spans="1:4">
      <c r="A5" s="167" t="s">
        <v>3228</v>
      </c>
      <c r="B5" s="231"/>
      <c r="C5" s="231"/>
      <c r="D5" s="202"/>
    </row>
    <row r="6" ht="35.1" customHeight="1" spans="1:4">
      <c r="A6" s="167" t="s">
        <v>3229</v>
      </c>
      <c r="B6" s="231"/>
      <c r="C6" s="231"/>
      <c r="D6" s="202"/>
    </row>
    <row r="7" ht="35.1" customHeight="1" spans="1:4">
      <c r="A7" s="167" t="s">
        <v>3230</v>
      </c>
      <c r="B7" s="231"/>
      <c r="C7" s="231"/>
      <c r="D7" s="202"/>
    </row>
    <row r="8" ht="35.1" customHeight="1" spans="1:4">
      <c r="A8" s="167" t="s">
        <v>3231</v>
      </c>
      <c r="B8" s="231"/>
      <c r="C8" s="231"/>
      <c r="D8" s="202"/>
    </row>
    <row r="9" ht="35.1" customHeight="1" spans="1:4">
      <c r="A9" s="167" t="s">
        <v>3232</v>
      </c>
      <c r="B9" s="231"/>
      <c r="C9" s="231"/>
      <c r="D9" s="202" t="str">
        <f>IF(B9&gt;0,C9/B9-1,IF(B9&lt;0,-(C9/B9-1),""))</f>
        <v/>
      </c>
    </row>
    <row r="10" ht="35.1" customHeight="1" spans="1:4">
      <c r="A10" s="167" t="s">
        <v>3233</v>
      </c>
      <c r="B10" s="231"/>
      <c r="C10" s="231"/>
      <c r="D10" s="202"/>
    </row>
    <row r="11" ht="35.1" customHeight="1" spans="1:4">
      <c r="A11" s="165" t="s">
        <v>3234</v>
      </c>
      <c r="B11" s="232"/>
      <c r="C11" s="232"/>
      <c r="D11" s="216"/>
    </row>
    <row r="12" ht="35.1" customHeight="1" spans="1:4">
      <c r="A12" s="167" t="s">
        <v>3235</v>
      </c>
      <c r="B12" s="231"/>
      <c r="C12" s="231"/>
      <c r="D12" s="202"/>
    </row>
    <row r="13" ht="35.1" customHeight="1" spans="1:4">
      <c r="A13" s="167" t="s">
        <v>3236</v>
      </c>
      <c r="B13" s="231"/>
      <c r="C13" s="231"/>
      <c r="D13" s="202"/>
    </row>
    <row r="14" ht="35.1" customHeight="1" spans="1:4">
      <c r="A14" s="167" t="s">
        <v>3237</v>
      </c>
      <c r="B14" s="231"/>
      <c r="C14" s="231"/>
      <c r="D14" s="202" t="str">
        <f>IF(B14&gt;0,C14/B14-1,IF(B14&lt;0,-(C14/B14-1),""))</f>
        <v/>
      </c>
    </row>
    <row r="15" ht="35.1" customHeight="1" spans="1:4">
      <c r="A15" s="167" t="s">
        <v>3238</v>
      </c>
      <c r="B15" s="231"/>
      <c r="C15" s="231"/>
      <c r="D15" s="202" t="str">
        <f>IF(B15&gt;0,C15/B15-1,IF(B15&lt;0,-(C15/B15-1),""))</f>
        <v/>
      </c>
    </row>
    <row r="16" ht="35.1" customHeight="1" spans="1:4">
      <c r="A16" s="167" t="s">
        <v>3239</v>
      </c>
      <c r="B16" s="231"/>
      <c r="C16" s="231"/>
      <c r="D16" s="202"/>
    </row>
    <row r="17" s="224" customFormat="1" ht="35.1" customHeight="1" spans="1:4">
      <c r="A17" s="165" t="s">
        <v>3240</v>
      </c>
      <c r="B17" s="232"/>
      <c r="C17" s="232"/>
      <c r="D17" s="216"/>
    </row>
    <row r="18" ht="35.1" customHeight="1" spans="1:4">
      <c r="A18" s="167" t="s">
        <v>3241</v>
      </c>
      <c r="B18" s="231"/>
      <c r="C18" s="231"/>
      <c r="D18" s="216"/>
    </row>
    <row r="19" ht="35.1" customHeight="1" spans="1:4">
      <c r="A19" s="165" t="s">
        <v>3242</v>
      </c>
      <c r="B19" s="232"/>
      <c r="C19" s="232"/>
      <c r="D19" s="216"/>
    </row>
    <row r="20" ht="35.1" customHeight="1" spans="1:4">
      <c r="A20" s="168" t="s">
        <v>3243</v>
      </c>
      <c r="B20" s="231"/>
      <c r="C20" s="231"/>
      <c r="D20" s="202"/>
    </row>
    <row r="21" ht="35.1" customHeight="1" spans="1:4">
      <c r="A21" s="165" t="s">
        <v>3244</v>
      </c>
      <c r="B21" s="232"/>
      <c r="C21" s="232"/>
      <c r="D21" s="216"/>
    </row>
    <row r="22" ht="35.1" customHeight="1" spans="1:4">
      <c r="A22" s="167" t="s">
        <v>3245</v>
      </c>
      <c r="B22" s="231"/>
      <c r="C22" s="231"/>
      <c r="D22" s="202"/>
    </row>
    <row r="23" ht="35.1" customHeight="1" spans="1:4">
      <c r="A23" s="217" t="s">
        <v>3246</v>
      </c>
      <c r="B23" s="232"/>
      <c r="C23" s="232"/>
      <c r="D23" s="216"/>
    </row>
    <row r="24" ht="35.1" customHeight="1" spans="1:4">
      <c r="A24" s="233" t="s">
        <v>119</v>
      </c>
      <c r="B24" s="232">
        <v>100</v>
      </c>
      <c r="C24" s="232">
        <v>100</v>
      </c>
      <c r="D24" s="216"/>
    </row>
    <row r="25" ht="35.1" customHeight="1" spans="1:4">
      <c r="A25" s="234" t="s">
        <v>3247</v>
      </c>
      <c r="B25" s="231"/>
      <c r="C25" s="231"/>
      <c r="D25" s="216"/>
    </row>
    <row r="26" ht="35.1" customHeight="1" spans="1:4">
      <c r="A26" s="235" t="s">
        <v>3248</v>
      </c>
      <c r="B26" s="236">
        <v>100</v>
      </c>
      <c r="C26" s="236">
        <v>100</v>
      </c>
      <c r="D26" s="216"/>
    </row>
    <row r="27" ht="35.1" customHeight="1" spans="1:4">
      <c r="A27" s="237" t="s">
        <v>3249</v>
      </c>
      <c r="B27" s="238"/>
      <c r="C27" s="238"/>
      <c r="D27" s="216"/>
    </row>
    <row r="28" ht="35.1" customHeight="1" spans="1:4">
      <c r="A28" s="183" t="s">
        <v>126</v>
      </c>
      <c r="B28" s="239">
        <v>100</v>
      </c>
      <c r="C28" s="239">
        <v>100</v>
      </c>
      <c r="D28" s="216"/>
    </row>
    <row r="29" spans="2:2">
      <c r="B29" s="222"/>
    </row>
    <row r="30" spans="2:3">
      <c r="B30" s="222"/>
      <c r="C30" s="240"/>
    </row>
    <row r="31" spans="2:2">
      <c r="B31" s="222"/>
    </row>
    <row r="32" spans="2:3">
      <c r="B32" s="222"/>
      <c r="C32" s="240"/>
    </row>
    <row r="33" spans="2:2">
      <c r="B33" s="222"/>
    </row>
    <row r="34" spans="2:2">
      <c r="B34" s="222"/>
    </row>
    <row r="35" spans="2:3">
      <c r="B35" s="222"/>
      <c r="C35" s="240"/>
    </row>
    <row r="36" spans="2:2">
      <c r="B36" s="222"/>
    </row>
    <row r="37" spans="2:2">
      <c r="B37" s="222"/>
    </row>
    <row r="38" spans="2:2">
      <c r="B38" s="222"/>
    </row>
    <row r="39" spans="2:2">
      <c r="B39" s="222"/>
    </row>
    <row r="40" spans="2:3">
      <c r="B40" s="222"/>
      <c r="C40" s="240"/>
    </row>
    <row r="41" spans="2:2">
      <c r="B41" s="222"/>
    </row>
  </sheetData>
  <mergeCells count="1">
    <mergeCell ref="A1:D1"/>
  </mergeCells>
  <conditionalFormatting sqref="D5:D28">
    <cfRule type="cellIs" dxfId="9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48"/>
  <sheetViews>
    <sheetView showGridLines="0" showZeros="0" view="pageBreakPreview" zoomScaleNormal="100" zoomScaleSheetLayoutView="100" workbookViewId="0">
      <selection activeCell="D11" sqref="D11"/>
    </sheetView>
  </sheetViews>
  <sheetFormatPr defaultColWidth="9" defaultRowHeight="20.4" outlineLevelCol="3"/>
  <cols>
    <col min="1" max="1" width="52.6666666666667" style="191" customWidth="1"/>
    <col min="2" max="2" width="20.6296296296296" style="191" customWidth="1"/>
    <col min="3" max="3" width="20.6296296296296" style="192" customWidth="1"/>
    <col min="4" max="4" width="20.6296296296296" style="191" customWidth="1"/>
    <col min="5" max="16384" width="9" style="191"/>
  </cols>
  <sheetData>
    <row r="1" ht="45" customHeight="1" spans="1:4">
      <c r="A1" s="173" t="s">
        <v>3250</v>
      </c>
      <c r="B1" s="173"/>
      <c r="C1" s="193"/>
      <c r="D1" s="173"/>
    </row>
    <row r="2" ht="20.1" customHeight="1" spans="1:4">
      <c r="A2" s="174"/>
      <c r="B2" s="174"/>
      <c r="C2" s="194"/>
      <c r="D2" s="195" t="s">
        <v>1</v>
      </c>
    </row>
    <row r="3" ht="45" customHeight="1" spans="1:4">
      <c r="A3" s="196" t="s">
        <v>3189</v>
      </c>
      <c r="B3" s="79" t="s">
        <v>4</v>
      </c>
      <c r="C3" s="197" t="s">
        <v>5</v>
      </c>
      <c r="D3" s="79" t="s">
        <v>6</v>
      </c>
    </row>
    <row r="4" ht="36" customHeight="1" spans="1:4">
      <c r="A4" s="165" t="s">
        <v>3251</v>
      </c>
      <c r="B4" s="82"/>
      <c r="C4" s="198"/>
      <c r="D4" s="83"/>
    </row>
    <row r="5" ht="36" customHeight="1" spans="1:4">
      <c r="A5" s="199" t="s">
        <v>3191</v>
      </c>
      <c r="B5" s="82"/>
      <c r="C5" s="200"/>
      <c r="D5" s="201"/>
    </row>
    <row r="6" ht="36" customHeight="1" spans="1:4">
      <c r="A6" s="182" t="s">
        <v>3192</v>
      </c>
      <c r="B6" s="179"/>
      <c r="C6" s="200"/>
      <c r="D6" s="202" t="str">
        <f>IF(B6&gt;0,C6/B6-1,IF(B6&lt;0,-(C6/B6-1),""))</f>
        <v/>
      </c>
    </row>
    <row r="7" ht="36" customHeight="1" spans="1:4">
      <c r="A7" s="182" t="s">
        <v>3193</v>
      </c>
      <c r="B7" s="203"/>
      <c r="C7" s="200"/>
      <c r="D7" s="204"/>
    </row>
    <row r="8" ht="36" customHeight="1" spans="1:4">
      <c r="A8" s="182" t="s">
        <v>3194</v>
      </c>
      <c r="B8" s="205"/>
      <c r="C8" s="200">
        <v>0</v>
      </c>
      <c r="D8" s="202" t="str">
        <f>IF(B8&gt;0,C8/B8-1,IF(B8&lt;0,-(C8/B8-1),""))</f>
        <v/>
      </c>
    </row>
    <row r="9" ht="36" customHeight="1" spans="1:4">
      <c r="A9" s="182" t="s">
        <v>3195</v>
      </c>
      <c r="B9" s="203"/>
      <c r="C9" s="200"/>
      <c r="D9" s="204"/>
    </row>
    <row r="10" ht="36" customHeight="1" spans="1:4">
      <c r="A10" s="182" t="s">
        <v>3198</v>
      </c>
      <c r="B10" s="205"/>
      <c r="C10" s="200"/>
      <c r="D10" s="202"/>
    </row>
    <row r="11" ht="36" customHeight="1" spans="1:4">
      <c r="A11" s="182" t="s">
        <v>3199</v>
      </c>
      <c r="B11" s="205"/>
      <c r="C11" s="206"/>
      <c r="D11" s="204"/>
    </row>
    <row r="12" ht="36" customHeight="1" spans="1:4">
      <c r="A12" s="182" t="s">
        <v>3200</v>
      </c>
      <c r="B12" s="203"/>
      <c r="C12" s="207"/>
      <c r="D12" s="204"/>
    </row>
    <row r="13" ht="36" customHeight="1" spans="1:4">
      <c r="A13" s="182" t="s">
        <v>3201</v>
      </c>
      <c r="B13" s="203"/>
      <c r="C13" s="200"/>
      <c r="D13" s="204"/>
    </row>
    <row r="14" ht="36" customHeight="1" spans="1:4">
      <c r="A14" s="199" t="s">
        <v>3197</v>
      </c>
      <c r="B14" s="203"/>
      <c r="C14" s="200"/>
      <c r="D14" s="204"/>
    </row>
    <row r="15" ht="36" customHeight="1" spans="1:4">
      <c r="A15" s="199" t="s">
        <v>3252</v>
      </c>
      <c r="B15" s="203"/>
      <c r="C15" s="206"/>
      <c r="D15" s="204"/>
    </row>
    <row r="16" ht="36" customHeight="1" spans="1:4">
      <c r="A16" s="182" t="s">
        <v>3203</v>
      </c>
      <c r="B16" s="203"/>
      <c r="C16" s="200"/>
      <c r="D16" s="204"/>
    </row>
    <row r="17" ht="36" customHeight="1" spans="1:4">
      <c r="A17" s="182" t="s">
        <v>3204</v>
      </c>
      <c r="B17" s="203"/>
      <c r="C17" s="200"/>
      <c r="D17" s="204"/>
    </row>
    <row r="18" ht="36" customHeight="1" spans="1:4">
      <c r="A18" s="182" t="s">
        <v>3205</v>
      </c>
      <c r="B18" s="203"/>
      <c r="C18" s="200"/>
      <c r="D18" s="204"/>
    </row>
    <row r="19" ht="36" customHeight="1" spans="1:4">
      <c r="A19" s="182" t="s">
        <v>3207</v>
      </c>
      <c r="B19" s="205"/>
      <c r="C19" s="200"/>
      <c r="D19" s="202" t="str">
        <f>IF(B19&gt;0,C19/B19-1,IF(B19&lt;0,-(C19/B19-1),""))</f>
        <v/>
      </c>
    </row>
    <row r="20" ht="36" customHeight="1" spans="1:4">
      <c r="A20" s="182" t="s">
        <v>3208</v>
      </c>
      <c r="B20" s="203"/>
      <c r="C20" s="200"/>
      <c r="D20" s="204"/>
    </row>
    <row r="21" ht="36" customHeight="1" spans="1:4">
      <c r="A21" s="165" t="s">
        <v>3253</v>
      </c>
      <c r="B21" s="208">
        <v>100</v>
      </c>
      <c r="C21" s="209">
        <v>100</v>
      </c>
      <c r="D21" s="201"/>
    </row>
    <row r="22" ht="89" customHeight="1" spans="1:4">
      <c r="A22" s="182" t="s">
        <v>3210</v>
      </c>
      <c r="B22" s="210"/>
      <c r="C22" s="211"/>
      <c r="D22" s="204"/>
    </row>
    <row r="23" ht="16" customHeight="1" spans="1:4">
      <c r="A23" s="182" t="s">
        <v>3211</v>
      </c>
      <c r="B23" s="210">
        <v>100</v>
      </c>
      <c r="C23" s="211">
        <v>100</v>
      </c>
      <c r="D23" s="204">
        <f>IF(B23&gt;0,C23/B23-1,IF(B23&lt;0,-(C23/B23-1),""))</f>
        <v>0</v>
      </c>
    </row>
    <row r="24" ht="17" customHeight="1" spans="1:4">
      <c r="A24" s="165" t="s">
        <v>3254</v>
      </c>
      <c r="B24" s="178"/>
      <c r="C24" s="212">
        <f>SUM(C25:C27)</f>
        <v>0</v>
      </c>
      <c r="D24" s="202" t="str">
        <f>IF(B24&gt;0,C24/B24-1,IF(B24&lt;0,-(C24/B24-1),""))</f>
        <v/>
      </c>
    </row>
    <row r="25" ht="15" customHeight="1" spans="1:4">
      <c r="A25" s="182" t="s">
        <v>3255</v>
      </c>
      <c r="B25" s="179"/>
      <c r="C25" s="213"/>
      <c r="D25" s="202" t="str">
        <f>IF(B25&gt;0,C25/B25-1,IF(B25&lt;0,-(C25/B25-1),""))</f>
        <v/>
      </c>
    </row>
    <row r="26" ht="24" customHeight="1" spans="1:4">
      <c r="A26" s="182" t="s">
        <v>3256</v>
      </c>
      <c r="B26" s="179"/>
      <c r="C26" s="213"/>
      <c r="D26" s="202" t="str">
        <f>IF(B26&gt;0,C26/B26-1,IF(B26&lt;0,-(C26/B26-1),""))</f>
        <v/>
      </c>
    </row>
    <row r="27" ht="33" customHeight="1" spans="1:4">
      <c r="A27" s="182" t="s">
        <v>3257</v>
      </c>
      <c r="B27" s="86"/>
      <c r="C27" s="211">
        <f>SUM(C28:C29)</f>
        <v>0</v>
      </c>
      <c r="D27" s="202" t="str">
        <f>IF(B27&gt;0,C27/B27-1,IF(B27&lt;0,-(C27/B27-1),""))</f>
        <v/>
      </c>
    </row>
    <row r="28" ht="36" customHeight="1" spans="1:4">
      <c r="A28" s="165" t="s">
        <v>3258</v>
      </c>
      <c r="B28" s="178"/>
      <c r="C28" s="212"/>
      <c r="D28" s="201"/>
    </row>
    <row r="29" ht="36" customHeight="1" spans="1:4">
      <c r="A29" s="182" t="s">
        <v>3220</v>
      </c>
      <c r="B29" s="86"/>
      <c r="C29" s="214"/>
      <c r="D29" s="202"/>
    </row>
    <row r="30" ht="36" customHeight="1" spans="1:4">
      <c r="A30" s="165" t="s">
        <v>3259</v>
      </c>
      <c r="B30" s="188"/>
      <c r="C30" s="215"/>
      <c r="D30" s="216"/>
    </row>
    <row r="31" ht="36" customHeight="1" spans="1:4">
      <c r="A31" s="217" t="s">
        <v>3223</v>
      </c>
      <c r="B31" s="82">
        <v>100</v>
      </c>
      <c r="C31" s="218">
        <v>100</v>
      </c>
      <c r="D31" s="201"/>
    </row>
    <row r="32" ht="36" customHeight="1" spans="1:4">
      <c r="A32" s="219" t="s">
        <v>59</v>
      </c>
      <c r="B32" s="178"/>
      <c r="C32" s="212"/>
      <c r="D32" s="201"/>
    </row>
    <row r="33" ht="36" customHeight="1" spans="1:4">
      <c r="A33" s="220" t="s">
        <v>3224</v>
      </c>
      <c r="B33" s="221"/>
      <c r="C33" s="212"/>
      <c r="D33" s="201"/>
    </row>
    <row r="34" ht="36" customHeight="1" spans="1:4">
      <c r="A34" s="219" t="s">
        <v>3225</v>
      </c>
      <c r="B34" s="82"/>
      <c r="C34" s="218"/>
      <c r="D34" s="201"/>
    </row>
    <row r="35" ht="36" customHeight="1" spans="1:4">
      <c r="A35" s="183" t="s">
        <v>66</v>
      </c>
      <c r="B35" s="82">
        <v>100</v>
      </c>
      <c r="C35" s="218">
        <v>100</v>
      </c>
      <c r="D35" s="201"/>
    </row>
    <row r="36" spans="2:2">
      <c r="B36" s="222"/>
    </row>
    <row r="37" spans="2:2">
      <c r="B37" s="223"/>
    </row>
    <row r="38" spans="2:2">
      <c r="B38" s="222"/>
    </row>
    <row r="39" spans="2:2">
      <c r="B39" s="223"/>
    </row>
    <row r="40" spans="2:2">
      <c r="B40" s="222"/>
    </row>
    <row r="41" spans="2:2">
      <c r="B41" s="222"/>
    </row>
    <row r="42" spans="2:2">
      <c r="B42" s="223"/>
    </row>
    <row r="43" spans="2:2">
      <c r="B43" s="222"/>
    </row>
    <row r="44" spans="2:2">
      <c r="B44" s="222"/>
    </row>
    <row r="45" spans="2:2">
      <c r="B45" s="222"/>
    </row>
    <row r="46" spans="2:2">
      <c r="B46" s="222"/>
    </row>
    <row r="47" spans="2:2">
      <c r="B47" s="223"/>
    </row>
    <row r="48" spans="2:2">
      <c r="B48" s="222"/>
    </row>
  </sheetData>
  <mergeCells count="1">
    <mergeCell ref="A1:D1"/>
  </mergeCells>
  <conditionalFormatting sqref="D5 D7 D31:D35 D28 D20:D23 D11:D18 D9">
    <cfRule type="cellIs" dxfId="9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34"/>
  <sheetViews>
    <sheetView showGridLines="0" showZeros="0" view="pageBreakPreview" zoomScaleNormal="100" zoomScaleSheetLayoutView="100" workbookViewId="0">
      <selection activeCell="C9" sqref="C9"/>
    </sheetView>
  </sheetViews>
  <sheetFormatPr defaultColWidth="9" defaultRowHeight="14.4" outlineLevelCol="3"/>
  <cols>
    <col min="1" max="1" width="50.7777777777778" customWidth="1"/>
    <col min="2" max="4" width="20.6296296296296" customWidth="1"/>
  </cols>
  <sheetData>
    <row r="1" ht="45" customHeight="1" spans="1:4">
      <c r="A1" s="173" t="s">
        <v>3260</v>
      </c>
      <c r="B1" s="173"/>
      <c r="C1" s="173"/>
      <c r="D1" s="173"/>
    </row>
    <row r="2" ht="20.1" customHeight="1" spans="1:4">
      <c r="A2" s="174"/>
      <c r="B2" s="174"/>
      <c r="C2" s="175"/>
      <c r="D2" s="176" t="s">
        <v>1</v>
      </c>
    </row>
    <row r="3" ht="45" customHeight="1" spans="1:4">
      <c r="A3" s="177" t="s">
        <v>3261</v>
      </c>
      <c r="B3" s="79" t="s">
        <v>4</v>
      </c>
      <c r="C3" s="79" t="s">
        <v>5</v>
      </c>
      <c r="D3" s="79" t="s">
        <v>6</v>
      </c>
    </row>
    <row r="4" ht="36" customHeight="1" spans="1:4">
      <c r="A4" s="165" t="s">
        <v>3227</v>
      </c>
      <c r="B4" s="178"/>
      <c r="C4" s="178"/>
      <c r="D4" s="83"/>
    </row>
    <row r="5" ht="36" customHeight="1" spans="1:4">
      <c r="A5" s="167" t="s">
        <v>3262</v>
      </c>
      <c r="B5" s="179"/>
      <c r="C5" s="179"/>
      <c r="D5" s="180"/>
    </row>
    <row r="6" ht="36" customHeight="1" spans="1:4">
      <c r="A6" s="167" t="s">
        <v>3233</v>
      </c>
      <c r="B6" s="179"/>
      <c r="C6" s="179"/>
      <c r="D6" s="180" t="str">
        <f>IF(B6&gt;0,C6/B6-1,IF(B6&lt;0,-(C6/B6-1),""))</f>
        <v/>
      </c>
    </row>
    <row r="7" ht="36" customHeight="1" spans="1:4">
      <c r="A7" s="165" t="s">
        <v>3234</v>
      </c>
      <c r="B7" s="178"/>
      <c r="C7" s="178"/>
      <c r="D7" s="181"/>
    </row>
    <row r="8" ht="36" customHeight="1" spans="1:4">
      <c r="A8" s="167" t="s">
        <v>3235</v>
      </c>
      <c r="B8" s="179"/>
      <c r="C8" s="179"/>
      <c r="D8" s="180"/>
    </row>
    <row r="9" ht="36" customHeight="1" spans="1:4">
      <c r="A9" s="167" t="s">
        <v>3239</v>
      </c>
      <c r="B9" s="179"/>
      <c r="C9" s="179"/>
      <c r="D9" s="180"/>
    </row>
    <row r="10" ht="36" customHeight="1" spans="1:4">
      <c r="A10" s="165" t="s">
        <v>3240</v>
      </c>
      <c r="B10" s="178">
        <f>B11</f>
        <v>0</v>
      </c>
      <c r="C10" s="178">
        <f>C11</f>
        <v>0</v>
      </c>
      <c r="D10" s="181" t="str">
        <f>IF(B10&gt;0,C10/B10-1,IF(B10&lt;0,-(C10/B10-1),""))</f>
        <v/>
      </c>
    </row>
    <row r="11" ht="36" customHeight="1" spans="1:4">
      <c r="A11" s="167" t="s">
        <v>3241</v>
      </c>
      <c r="B11" s="179"/>
      <c r="C11" s="179"/>
      <c r="D11" s="180" t="str">
        <f>IF(B11&gt;0,C11/B11-1,IF(B11&lt;0,-(C11/B11-1),""))</f>
        <v/>
      </c>
    </row>
    <row r="12" ht="36" customHeight="1" spans="1:4">
      <c r="A12" s="165" t="s">
        <v>3242</v>
      </c>
      <c r="B12" s="178"/>
      <c r="C12" s="178"/>
      <c r="D12" s="181" t="str">
        <f>IF(B12&gt;0,C12/B12-1,IF(B12&lt;0,-(C12/B12-1),""))</f>
        <v/>
      </c>
    </row>
    <row r="13" ht="36" customHeight="1" spans="1:4">
      <c r="A13" s="182" t="s">
        <v>3263</v>
      </c>
      <c r="B13" s="179"/>
      <c r="C13" s="179"/>
      <c r="D13" s="180" t="str">
        <f>IF(B13&gt;0,C13/B13-1,IF(B13&lt;0,-(C13/B13-1),""))</f>
        <v/>
      </c>
    </row>
    <row r="14" ht="36" customHeight="1" spans="1:4">
      <c r="A14" s="165" t="s">
        <v>3244</v>
      </c>
      <c r="B14" s="178"/>
      <c r="C14" s="178"/>
      <c r="D14" s="181"/>
    </row>
    <row r="15" ht="36" customHeight="1" spans="1:4">
      <c r="A15" s="167" t="s">
        <v>3245</v>
      </c>
      <c r="B15" s="179"/>
      <c r="C15" s="179"/>
      <c r="D15" s="180"/>
    </row>
    <row r="16" ht="36" customHeight="1" spans="1:4">
      <c r="A16" s="183" t="s">
        <v>3246</v>
      </c>
      <c r="B16" s="178"/>
      <c r="C16" s="178"/>
      <c r="D16" s="181"/>
    </row>
    <row r="17" ht="36" customHeight="1" spans="1:4">
      <c r="A17" s="184" t="s">
        <v>119</v>
      </c>
      <c r="B17" s="178">
        <v>100</v>
      </c>
      <c r="C17" s="178">
        <v>100</v>
      </c>
      <c r="D17" s="181"/>
    </row>
    <row r="18" ht="36" customHeight="1" spans="1:4">
      <c r="A18" s="185" t="s">
        <v>3247</v>
      </c>
      <c r="B18" s="186"/>
      <c r="C18" s="179"/>
      <c r="D18" s="180"/>
    </row>
    <row r="19" ht="36" customHeight="1" spans="1:4">
      <c r="A19" s="185" t="s">
        <v>3248</v>
      </c>
      <c r="B19" s="186">
        <v>100</v>
      </c>
      <c r="C19" s="186">
        <v>100</v>
      </c>
      <c r="D19" s="180"/>
    </row>
    <row r="20" ht="36" customHeight="1" spans="1:4">
      <c r="A20" s="187" t="s">
        <v>3249</v>
      </c>
      <c r="B20" s="188"/>
      <c r="C20" s="178"/>
      <c r="D20" s="181"/>
    </row>
    <row r="21" ht="36" customHeight="1" spans="1:4">
      <c r="A21" s="183" t="s">
        <v>126</v>
      </c>
      <c r="B21" s="178">
        <v>100</v>
      </c>
      <c r="C21" s="178">
        <v>100</v>
      </c>
      <c r="D21" s="181"/>
    </row>
    <row r="22" spans="2:2">
      <c r="B22" s="189"/>
    </row>
    <row r="23" spans="2:3">
      <c r="B23" s="190"/>
      <c r="C23" s="190"/>
    </row>
    <row r="24" spans="2:2">
      <c r="B24" s="189"/>
    </row>
    <row r="25" spans="2:3">
      <c r="B25" s="190"/>
      <c r="C25" s="190"/>
    </row>
    <row r="26" spans="2:2">
      <c r="B26" s="189"/>
    </row>
    <row r="27" spans="2:2">
      <c r="B27" s="189"/>
    </row>
    <row r="28" spans="2:3">
      <c r="B28" s="190"/>
      <c r="C28" s="190"/>
    </row>
    <row r="29" spans="2:2">
      <c r="B29" s="189"/>
    </row>
    <row r="30" spans="2:2">
      <c r="B30" s="189"/>
    </row>
    <row r="31" spans="2:2">
      <c r="B31" s="189"/>
    </row>
    <row r="32" spans="2:2">
      <c r="B32" s="189"/>
    </row>
    <row r="33" spans="2:3">
      <c r="B33" s="190"/>
      <c r="C33" s="190"/>
    </row>
    <row r="34" spans="2:2">
      <c r="B34" s="189"/>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
  <sheetViews>
    <sheetView view="pageBreakPreview" zoomScaleNormal="100" zoomScaleSheetLayoutView="100" workbookViewId="0">
      <selection activeCell="B9" sqref="B9"/>
    </sheetView>
  </sheetViews>
  <sheetFormatPr defaultColWidth="9" defaultRowHeight="15.6" outlineLevelCol="1"/>
  <cols>
    <col min="1" max="1" width="36.25" style="156" customWidth="1"/>
    <col min="2" max="2" width="45.5" style="158" customWidth="1"/>
    <col min="3" max="3" width="12.6296296296296" style="156"/>
    <col min="4" max="16374" width="9" style="156"/>
    <col min="16375" max="16376" width="35.6296296296296" style="156"/>
    <col min="16377" max="16377" width="9" style="156"/>
    <col min="16378" max="16384" width="9" style="159"/>
  </cols>
  <sheetData>
    <row r="1" s="156" customFormat="1" ht="45" customHeight="1" spans="1:2">
      <c r="A1" s="160" t="s">
        <v>3264</v>
      </c>
      <c r="B1" s="161"/>
    </row>
    <row r="2" s="156" customFormat="1" ht="20.1" customHeight="1" spans="1:2">
      <c r="A2" s="162"/>
      <c r="B2" s="163" t="s">
        <v>1</v>
      </c>
    </row>
    <row r="3" s="157" customFormat="1" ht="45" customHeight="1" spans="1:2">
      <c r="A3" s="164" t="s">
        <v>3265</v>
      </c>
      <c r="B3" s="164" t="s">
        <v>3266</v>
      </c>
    </row>
    <row r="4" s="156" customFormat="1" ht="36" customHeight="1" spans="1:2">
      <c r="A4" s="171" t="s">
        <v>2634</v>
      </c>
      <c r="B4" s="166">
        <v>0</v>
      </c>
    </row>
    <row r="5" s="156" customFormat="1" ht="36" customHeight="1" spans="1:2">
      <c r="A5" s="171" t="s">
        <v>2636</v>
      </c>
      <c r="B5" s="166">
        <v>0</v>
      </c>
    </row>
    <row r="6" s="156" customFormat="1" ht="36" customHeight="1" spans="1:2">
      <c r="A6" s="171" t="s">
        <v>2637</v>
      </c>
      <c r="B6" s="166">
        <v>0</v>
      </c>
    </row>
    <row r="7" s="156" customFormat="1" ht="36" customHeight="1" spans="1:2">
      <c r="A7" s="171" t="s">
        <v>2638</v>
      </c>
      <c r="B7" s="166">
        <v>0</v>
      </c>
    </row>
    <row r="8" s="156" customFormat="1" ht="36" customHeight="1" spans="1:2">
      <c r="A8" s="171" t="s">
        <v>2639</v>
      </c>
      <c r="B8" s="166">
        <v>0</v>
      </c>
    </row>
    <row r="9" s="156" customFormat="1" ht="36" customHeight="1" spans="1:2">
      <c r="A9" s="171" t="s">
        <v>2640</v>
      </c>
      <c r="B9" s="166">
        <v>0</v>
      </c>
    </row>
    <row r="10" s="156" customFormat="1" ht="36" customHeight="1" spans="1:2">
      <c r="A10" s="171" t="s">
        <v>2641</v>
      </c>
      <c r="B10" s="166">
        <v>0</v>
      </c>
    </row>
    <row r="11" s="156" customFormat="1" ht="36" customHeight="1" spans="1:2">
      <c r="A11" s="171" t="s">
        <v>2642</v>
      </c>
      <c r="B11" s="166">
        <v>0</v>
      </c>
    </row>
    <row r="12" s="156" customFormat="1" ht="36" customHeight="1" spans="1:2">
      <c r="A12" s="171" t="s">
        <v>2643</v>
      </c>
      <c r="B12" s="166">
        <v>0</v>
      </c>
    </row>
    <row r="13" s="156" customFormat="1" ht="36" customHeight="1" spans="1:2">
      <c r="A13" s="172"/>
      <c r="B13" s="166"/>
    </row>
    <row r="14" s="156" customFormat="1" ht="36" customHeight="1" spans="1:2">
      <c r="A14" s="172"/>
      <c r="B14" s="166"/>
    </row>
    <row r="15" s="156" customFormat="1" ht="36" customHeight="1" spans="1:2">
      <c r="A15" s="172"/>
      <c r="B15" s="166"/>
    </row>
    <row r="16" s="156" customFormat="1" ht="36" customHeight="1" spans="1:2">
      <c r="A16" s="172"/>
      <c r="B16" s="166"/>
    </row>
    <row r="17" s="156" customFormat="1" ht="36" customHeight="1" spans="1:2">
      <c r="A17" s="172"/>
      <c r="B17" s="166"/>
    </row>
    <row r="18" s="156" customFormat="1" ht="36" customHeight="1" spans="1:2">
      <c r="A18" s="172"/>
      <c r="B18" s="166"/>
    </row>
    <row r="19" s="156" customFormat="1" ht="36" customHeight="1" spans="1:2">
      <c r="A19" s="172"/>
      <c r="B19" s="166"/>
    </row>
    <row r="20" s="156" customFormat="1" ht="31" customHeight="1" spans="1:2">
      <c r="A20" s="169" t="s">
        <v>3267</v>
      </c>
      <c r="B20" s="170"/>
    </row>
  </sheetData>
  <mergeCells count="1">
    <mergeCell ref="A1:B1"/>
  </mergeCells>
  <conditionalFormatting sqref="B3:G3">
    <cfRule type="cellIs" dxfId="95" priority="2" stopIfTrue="1" operator="lessThanOrEqual">
      <formula>-1</formula>
    </cfRule>
  </conditionalFormatting>
  <conditionalFormatting sqref="C1:G2">
    <cfRule type="cellIs" dxfId="96" priority="4" stopIfTrue="1" operator="lessThanOrEqual">
      <formula>-1</formula>
    </cfRule>
    <cfRule type="cellIs" dxfId="97" priority="3" stopIfTrue="1" operator="greaterThanOrEqual">
      <formula>10</formula>
    </cfRule>
  </conditionalFormatting>
  <conditionalFormatting sqref="B4:G6">
    <cfRule type="cellIs" dxfId="98"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EW22"/>
  <sheetViews>
    <sheetView view="pageBreakPreview" zoomScaleNormal="100" zoomScaleSheetLayoutView="100" workbookViewId="0">
      <selection activeCell="B16" sqref="B16"/>
    </sheetView>
  </sheetViews>
  <sheetFormatPr defaultColWidth="9" defaultRowHeight="15.6"/>
  <cols>
    <col min="1" max="1" width="46.6296296296296" style="156" customWidth="1"/>
    <col min="2" max="2" width="38" style="158" customWidth="1"/>
    <col min="3" max="16371" width="9" style="156"/>
    <col min="16372" max="16373" width="35.6296296296296" style="156"/>
    <col min="16374" max="16374" width="9" style="156"/>
    <col min="16375" max="16384" width="9" style="159"/>
  </cols>
  <sheetData>
    <row r="1" s="156" customFormat="1" ht="45" customHeight="1" spans="1:2">
      <c r="A1" s="160" t="s">
        <v>3268</v>
      </c>
      <c r="B1" s="161"/>
    </row>
    <row r="2" s="156" customFormat="1" ht="20.1" customHeight="1" spans="1:2">
      <c r="A2" s="162"/>
      <c r="B2" s="163" t="s">
        <v>1</v>
      </c>
    </row>
    <row r="3" s="157" customFormat="1" ht="45" customHeight="1" spans="1:2">
      <c r="A3" s="164" t="s">
        <v>3269</v>
      </c>
      <c r="B3" s="164" t="s">
        <v>3266</v>
      </c>
    </row>
    <row r="4" s="156" customFormat="1" ht="36" customHeight="1" spans="1:2">
      <c r="A4" s="165" t="s">
        <v>3227</v>
      </c>
      <c r="B4" s="166">
        <v>0</v>
      </c>
    </row>
    <row r="5" s="156" customFormat="1" ht="36" customHeight="1" spans="1:2">
      <c r="A5" s="167" t="s">
        <v>3228</v>
      </c>
      <c r="B5" s="166">
        <v>0</v>
      </c>
    </row>
    <row r="6" s="156" customFormat="1" ht="36" customHeight="1" spans="1:2">
      <c r="A6" s="167" t="s">
        <v>3229</v>
      </c>
      <c r="B6" s="166">
        <v>0</v>
      </c>
    </row>
    <row r="7" s="156" customFormat="1" ht="36" customHeight="1" spans="1:2">
      <c r="A7" s="167" t="s">
        <v>3230</v>
      </c>
      <c r="B7" s="166">
        <v>0</v>
      </c>
    </row>
    <row r="8" s="156" customFormat="1" ht="36" customHeight="1" spans="1:2">
      <c r="A8" s="167" t="s">
        <v>3231</v>
      </c>
      <c r="B8" s="166">
        <v>0</v>
      </c>
    </row>
    <row r="9" s="156" customFormat="1" ht="36" customHeight="1" spans="1:2">
      <c r="A9" s="167" t="s">
        <v>3233</v>
      </c>
      <c r="B9" s="166">
        <v>0</v>
      </c>
    </row>
    <row r="10" s="156" customFormat="1" ht="36" customHeight="1" spans="1:2">
      <c r="A10" s="165" t="s">
        <v>3234</v>
      </c>
      <c r="B10" s="166">
        <v>0</v>
      </c>
    </row>
    <row r="11" s="156" customFormat="1" ht="36" customHeight="1" spans="1:2">
      <c r="A11" s="167" t="s">
        <v>3235</v>
      </c>
      <c r="B11" s="166">
        <v>0</v>
      </c>
    </row>
    <row r="12" s="156" customFormat="1" ht="36" customHeight="1" spans="1:2">
      <c r="A12" s="167" t="s">
        <v>3236</v>
      </c>
      <c r="B12" s="166">
        <v>0</v>
      </c>
    </row>
    <row r="13" s="156" customFormat="1" ht="36" customHeight="1" spans="1:2">
      <c r="A13" s="167" t="s">
        <v>3239</v>
      </c>
      <c r="B13" s="166">
        <v>0</v>
      </c>
    </row>
    <row r="14" s="156" customFormat="1" ht="36" customHeight="1" spans="1:2">
      <c r="A14" s="165" t="s">
        <v>3240</v>
      </c>
      <c r="B14" s="166">
        <v>0</v>
      </c>
    </row>
    <row r="15" s="156" customFormat="1" ht="36" customHeight="1" spans="1:2">
      <c r="A15" s="167" t="s">
        <v>3241</v>
      </c>
      <c r="B15" s="166">
        <v>0</v>
      </c>
    </row>
    <row r="16" s="156" customFormat="1" ht="36" customHeight="1" spans="1:2">
      <c r="A16" s="165" t="s">
        <v>3242</v>
      </c>
      <c r="B16" s="166">
        <v>0</v>
      </c>
    </row>
    <row r="17" s="156" customFormat="1" ht="36" customHeight="1" spans="1:2">
      <c r="A17" s="168" t="s">
        <v>3243</v>
      </c>
      <c r="B17" s="166">
        <v>0</v>
      </c>
    </row>
    <row r="18" s="156" customFormat="1" ht="36" customHeight="1" spans="1:2">
      <c r="A18" s="165" t="s">
        <v>3244</v>
      </c>
      <c r="B18" s="166">
        <v>0</v>
      </c>
    </row>
    <row r="19" s="156" customFormat="1" ht="36" customHeight="1" spans="1:2">
      <c r="A19" s="167" t="s">
        <v>3245</v>
      </c>
      <c r="B19" s="166">
        <v>0</v>
      </c>
    </row>
    <row r="20" s="156" customFormat="1" ht="31" customHeight="1" spans="1:2">
      <c r="A20" s="169" t="s">
        <v>3267</v>
      </c>
      <c r="B20" s="170"/>
    </row>
    <row r="21" s="156" customFormat="1" spans="2:16377">
      <c r="B21" s="158"/>
      <c r="XEU21" s="159"/>
      <c r="XEV21" s="159"/>
      <c r="XEW21" s="159"/>
    </row>
    <row r="22" s="156" customFormat="1" spans="2:16377">
      <c r="B22" s="158"/>
      <c r="XEU22" s="159"/>
      <c r="XEV22" s="159"/>
      <c r="XEW22" s="159"/>
    </row>
  </sheetData>
  <mergeCells count="1">
    <mergeCell ref="A1:B1"/>
  </mergeCells>
  <conditionalFormatting sqref="B3:G3">
    <cfRule type="cellIs" dxfId="99" priority="2" stopIfTrue="1" operator="lessThanOrEqual">
      <formula>-1</formula>
    </cfRule>
  </conditionalFormatting>
  <conditionalFormatting sqref="B4:G9">
    <cfRule type="cellIs" dxfId="10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1"/>
  <sheetViews>
    <sheetView showGridLines="0" showZeros="0" view="pageBreakPreview" zoomScale="90" zoomScaleNormal="90" zoomScaleSheetLayoutView="90" topLeftCell="B1" workbookViewId="0">
      <pane ySplit="3" topLeftCell="A4" activePane="bottomLeft" state="frozen"/>
      <selection/>
      <selection pane="bottomLeft" activeCell="E11" sqref="E11"/>
    </sheetView>
  </sheetViews>
  <sheetFormatPr defaultColWidth="9" defaultRowHeight="15.6" outlineLevelCol="4"/>
  <cols>
    <col min="1" max="1" width="12.75" style="158" customWidth="1"/>
    <col min="2" max="2" width="50.75" style="158" customWidth="1"/>
    <col min="3" max="5" width="20.6296296296296" style="158" customWidth="1"/>
    <col min="6" max="16384" width="9" style="257"/>
  </cols>
  <sheetData>
    <row r="1" ht="45" customHeight="1" spans="1:5">
      <c r="A1" s="310"/>
      <c r="B1" s="310" t="s">
        <v>67</v>
      </c>
      <c r="C1" s="310"/>
      <c r="D1" s="310"/>
      <c r="E1" s="310"/>
    </row>
    <row r="2" ht="18.95" customHeight="1" spans="1:5">
      <c r="A2" s="456"/>
      <c r="B2" s="433"/>
      <c r="C2" s="313"/>
      <c r="E2" s="434" t="s">
        <v>1</v>
      </c>
    </row>
    <row r="3" s="430" customFormat="1" ht="45" customHeight="1" spans="1:5">
      <c r="A3" s="457" t="s">
        <v>2</v>
      </c>
      <c r="B3" s="458" t="s">
        <v>3</v>
      </c>
      <c r="C3" s="154" t="s">
        <v>4</v>
      </c>
      <c r="D3" s="154" t="s">
        <v>5</v>
      </c>
      <c r="E3" s="458" t="s">
        <v>6</v>
      </c>
    </row>
    <row r="4" ht="37.5" customHeight="1" spans="1:5">
      <c r="A4" s="324" t="s">
        <v>68</v>
      </c>
      <c r="B4" s="459" t="s">
        <v>69</v>
      </c>
      <c r="C4" s="94">
        <v>24675</v>
      </c>
      <c r="D4" s="460">
        <v>23018</v>
      </c>
      <c r="E4" s="461">
        <f>(D4-C4)/C4</f>
        <v>-0.067</v>
      </c>
    </row>
    <row r="5" ht="37.5" customHeight="1" spans="1:5">
      <c r="A5" s="324" t="s">
        <v>70</v>
      </c>
      <c r="B5" s="462" t="s">
        <v>71</v>
      </c>
      <c r="C5" s="327"/>
      <c r="D5" s="327"/>
      <c r="E5" s="461"/>
    </row>
    <row r="6" ht="37.5" customHeight="1" spans="1:5">
      <c r="A6" s="324" t="s">
        <v>72</v>
      </c>
      <c r="B6" s="462" t="s">
        <v>73</v>
      </c>
      <c r="C6" s="94">
        <v>200</v>
      </c>
      <c r="D6" s="463">
        <v>229</v>
      </c>
      <c r="E6" s="461">
        <f t="shared" ref="E5:E38" si="0">(D6-C6)/C6</f>
        <v>0.145</v>
      </c>
    </row>
    <row r="7" ht="37.5" customHeight="1" spans="1:5">
      <c r="A7" s="324" t="s">
        <v>74</v>
      </c>
      <c r="B7" s="462" t="s">
        <v>75</v>
      </c>
      <c r="C7" s="94">
        <v>6845</v>
      </c>
      <c r="D7" s="463">
        <v>7313</v>
      </c>
      <c r="E7" s="461">
        <f t="shared" si="0"/>
        <v>0.068</v>
      </c>
    </row>
    <row r="8" ht="37.5" customHeight="1" spans="1:5">
      <c r="A8" s="324" t="s">
        <v>76</v>
      </c>
      <c r="B8" s="462" t="s">
        <v>77</v>
      </c>
      <c r="C8" s="94">
        <v>33559</v>
      </c>
      <c r="D8" s="463">
        <v>34063</v>
      </c>
      <c r="E8" s="461">
        <f t="shared" si="0"/>
        <v>0.015</v>
      </c>
    </row>
    <row r="9" ht="37.5" customHeight="1" spans="1:5">
      <c r="A9" s="324" t="s">
        <v>78</v>
      </c>
      <c r="B9" s="462" t="s">
        <v>79</v>
      </c>
      <c r="C9" s="94">
        <v>114</v>
      </c>
      <c r="D9" s="463">
        <v>134</v>
      </c>
      <c r="E9" s="461">
        <f t="shared" si="0"/>
        <v>0.175</v>
      </c>
    </row>
    <row r="10" ht="37.5" customHeight="1" spans="1:5">
      <c r="A10" s="324" t="s">
        <v>80</v>
      </c>
      <c r="B10" s="462" t="s">
        <v>81</v>
      </c>
      <c r="C10" s="94">
        <v>2468</v>
      </c>
      <c r="D10" s="463">
        <v>2599</v>
      </c>
      <c r="E10" s="461">
        <f t="shared" si="0"/>
        <v>0.053</v>
      </c>
    </row>
    <row r="11" ht="37.5" customHeight="1" spans="1:5">
      <c r="A11" s="324" t="s">
        <v>82</v>
      </c>
      <c r="B11" s="462" t="s">
        <v>83</v>
      </c>
      <c r="C11" s="94">
        <v>29686</v>
      </c>
      <c r="D11" s="463">
        <v>32079</v>
      </c>
      <c r="E11" s="461">
        <f t="shared" si="0"/>
        <v>0.081</v>
      </c>
    </row>
    <row r="12" ht="37.5" customHeight="1" spans="1:5">
      <c r="A12" s="324" t="s">
        <v>84</v>
      </c>
      <c r="B12" s="462" t="s">
        <v>85</v>
      </c>
      <c r="C12" s="94">
        <v>15925</v>
      </c>
      <c r="D12" s="463">
        <v>17337</v>
      </c>
      <c r="E12" s="461">
        <f t="shared" si="0"/>
        <v>0.089</v>
      </c>
    </row>
    <row r="13" ht="37.5" customHeight="1" spans="1:5">
      <c r="A13" s="324" t="s">
        <v>86</v>
      </c>
      <c r="B13" s="462" t="s">
        <v>87</v>
      </c>
      <c r="C13" s="94">
        <v>1453</v>
      </c>
      <c r="D13" s="463">
        <v>1670</v>
      </c>
      <c r="E13" s="461">
        <f t="shared" si="0"/>
        <v>0.149</v>
      </c>
    </row>
    <row r="14" ht="37.5" customHeight="1" spans="1:5">
      <c r="A14" s="324" t="s">
        <v>88</v>
      </c>
      <c r="B14" s="462" t="s">
        <v>89</v>
      </c>
      <c r="C14" s="94">
        <v>4097</v>
      </c>
      <c r="D14" s="463">
        <v>4251</v>
      </c>
      <c r="E14" s="461">
        <f t="shared" si="0"/>
        <v>0.038</v>
      </c>
    </row>
    <row r="15" ht="37.5" customHeight="1" spans="1:5">
      <c r="A15" s="324" t="s">
        <v>90</v>
      </c>
      <c r="B15" s="462" t="s">
        <v>91</v>
      </c>
      <c r="C15" s="94">
        <v>43350</v>
      </c>
      <c r="D15" s="463">
        <v>42757</v>
      </c>
      <c r="E15" s="461">
        <f t="shared" si="0"/>
        <v>-0.014</v>
      </c>
    </row>
    <row r="16" ht="37.5" customHeight="1" spans="1:5">
      <c r="A16" s="324" t="s">
        <v>92</v>
      </c>
      <c r="B16" s="462" t="s">
        <v>93</v>
      </c>
      <c r="C16" s="94">
        <v>4539</v>
      </c>
      <c r="D16" s="463">
        <v>5696</v>
      </c>
      <c r="E16" s="461">
        <f t="shared" si="0"/>
        <v>0.255</v>
      </c>
    </row>
    <row r="17" ht="37.5" customHeight="1" spans="1:5">
      <c r="A17" s="324" t="s">
        <v>94</v>
      </c>
      <c r="B17" s="462" t="s">
        <v>95</v>
      </c>
      <c r="C17" s="94">
        <v>555</v>
      </c>
      <c r="D17" s="463">
        <v>611</v>
      </c>
      <c r="E17" s="461">
        <f t="shared" si="0"/>
        <v>0.101</v>
      </c>
    </row>
    <row r="18" ht="37.5" customHeight="1" spans="1:5">
      <c r="A18" s="324" t="s">
        <v>96</v>
      </c>
      <c r="B18" s="462" t="s">
        <v>97</v>
      </c>
      <c r="C18" s="94">
        <v>350</v>
      </c>
      <c r="D18" s="463">
        <v>383</v>
      </c>
      <c r="E18" s="461">
        <f t="shared" si="0"/>
        <v>0.094</v>
      </c>
    </row>
    <row r="19" ht="37.5" customHeight="1" spans="1:5">
      <c r="A19" s="324" t="s">
        <v>98</v>
      </c>
      <c r="B19" s="462" t="s">
        <v>99</v>
      </c>
      <c r="C19" s="327"/>
      <c r="D19" s="327"/>
      <c r="E19" s="461"/>
    </row>
    <row r="20" ht="37.5" customHeight="1" spans="1:5">
      <c r="A20" s="324" t="s">
        <v>100</v>
      </c>
      <c r="B20" s="462" t="s">
        <v>101</v>
      </c>
      <c r="C20" s="327"/>
      <c r="D20" s="327"/>
      <c r="E20" s="461"/>
    </row>
    <row r="21" ht="37.5" customHeight="1" spans="1:5">
      <c r="A21" s="324" t="s">
        <v>102</v>
      </c>
      <c r="B21" s="462" t="s">
        <v>103</v>
      </c>
      <c r="C21" s="327">
        <v>1310</v>
      </c>
      <c r="D21" s="463">
        <v>1498</v>
      </c>
      <c r="E21" s="461">
        <f t="shared" si="0"/>
        <v>0.144</v>
      </c>
    </row>
    <row r="22" ht="37.5" customHeight="1" spans="1:5">
      <c r="A22" s="324" t="s">
        <v>104</v>
      </c>
      <c r="B22" s="462" t="s">
        <v>105</v>
      </c>
      <c r="C22" s="327">
        <v>5422</v>
      </c>
      <c r="D22" s="463">
        <v>5482</v>
      </c>
      <c r="E22" s="461">
        <f t="shared" si="0"/>
        <v>0.011</v>
      </c>
    </row>
    <row r="23" ht="37.5" customHeight="1" spans="1:5">
      <c r="A23" s="324" t="s">
        <v>106</v>
      </c>
      <c r="B23" s="462" t="s">
        <v>107</v>
      </c>
      <c r="C23" s="327">
        <v>477</v>
      </c>
      <c r="D23" s="463">
        <v>524</v>
      </c>
      <c r="E23" s="461">
        <f t="shared" si="0"/>
        <v>0.099</v>
      </c>
    </row>
    <row r="24" ht="37.5" customHeight="1" spans="1:5">
      <c r="A24" s="324" t="s">
        <v>108</v>
      </c>
      <c r="B24" s="462" t="s">
        <v>109</v>
      </c>
      <c r="C24" s="327">
        <v>3455</v>
      </c>
      <c r="D24" s="463">
        <v>4302</v>
      </c>
      <c r="E24" s="461">
        <f t="shared" si="0"/>
        <v>0.245</v>
      </c>
    </row>
    <row r="25" ht="37.5" customHeight="1" spans="1:5">
      <c r="A25" s="324" t="s">
        <v>110</v>
      </c>
      <c r="B25" s="462" t="s">
        <v>111</v>
      </c>
      <c r="C25" s="327"/>
      <c r="D25" s="463">
        <v>1886</v>
      </c>
      <c r="E25" s="461"/>
    </row>
    <row r="26" ht="37.5" customHeight="1" spans="1:5">
      <c r="A26" s="324" t="s">
        <v>112</v>
      </c>
      <c r="B26" s="462" t="s">
        <v>113</v>
      </c>
      <c r="C26" s="94">
        <v>2734</v>
      </c>
      <c r="D26" s="463">
        <v>2674</v>
      </c>
      <c r="E26" s="461">
        <f t="shared" si="0"/>
        <v>-0.022</v>
      </c>
    </row>
    <row r="27" ht="37.5" customHeight="1" spans="1:5">
      <c r="A27" s="324" t="s">
        <v>114</v>
      </c>
      <c r="B27" s="462" t="s">
        <v>115</v>
      </c>
      <c r="C27" s="94">
        <v>16</v>
      </c>
      <c r="D27" s="463">
        <v>16</v>
      </c>
      <c r="E27" s="461">
        <f t="shared" si="0"/>
        <v>0</v>
      </c>
    </row>
    <row r="28" ht="37.5" customHeight="1" spans="1:5">
      <c r="A28" s="324" t="s">
        <v>116</v>
      </c>
      <c r="B28" s="462" t="s">
        <v>117</v>
      </c>
      <c r="C28" s="94">
        <v>77</v>
      </c>
      <c r="D28" s="463">
        <v>78</v>
      </c>
      <c r="E28" s="461">
        <f t="shared" si="0"/>
        <v>0.013</v>
      </c>
    </row>
    <row r="29" ht="37.5" customHeight="1" spans="1:5">
      <c r="A29" s="324"/>
      <c r="B29" s="462"/>
      <c r="C29" s="327"/>
      <c r="D29" s="327"/>
      <c r="E29" s="461"/>
    </row>
    <row r="30" s="312" customFormat="1" ht="37.5" customHeight="1" spans="1:5">
      <c r="A30" s="445"/>
      <c r="B30" s="446" t="s">
        <v>118</v>
      </c>
      <c r="C30" s="421">
        <f>SUM(C4:C29)</f>
        <v>181307</v>
      </c>
      <c r="D30" s="421">
        <f>SUM(D4:D29)</f>
        <v>188600</v>
      </c>
      <c r="E30" s="461">
        <f t="shared" si="0"/>
        <v>0.04</v>
      </c>
    </row>
    <row r="31" ht="37.5" customHeight="1" spans="1:5">
      <c r="A31" s="322">
        <v>230</v>
      </c>
      <c r="B31" s="464" t="s">
        <v>119</v>
      </c>
      <c r="C31" s="421">
        <f>C32+C35</f>
        <v>6383</v>
      </c>
      <c r="D31" s="421">
        <f>D32+D35</f>
        <v>4000</v>
      </c>
      <c r="E31" s="461">
        <f t="shared" si="0"/>
        <v>-0.373</v>
      </c>
    </row>
    <row r="32" ht="37.5" customHeight="1" spans="1:5">
      <c r="A32" s="465">
        <v>23006</v>
      </c>
      <c r="B32" s="466" t="s">
        <v>120</v>
      </c>
      <c r="C32" s="467">
        <v>3787</v>
      </c>
      <c r="D32" s="410">
        <v>4000</v>
      </c>
      <c r="E32" s="461">
        <f t="shared" si="0"/>
        <v>0.056</v>
      </c>
    </row>
    <row r="33" ht="36" customHeight="1" spans="1:5">
      <c r="A33" s="324">
        <v>23008</v>
      </c>
      <c r="B33" s="466" t="s">
        <v>121</v>
      </c>
      <c r="C33" s="327">
        <v>0</v>
      </c>
      <c r="D33" s="327"/>
      <c r="E33" s="461"/>
    </row>
    <row r="34" ht="37.5" customHeight="1" spans="1:5">
      <c r="A34" s="468">
        <v>23015</v>
      </c>
      <c r="B34" s="444" t="s">
        <v>122</v>
      </c>
      <c r="C34" s="327"/>
      <c r="D34" s="327"/>
      <c r="E34" s="461"/>
    </row>
    <row r="35" s="432" customFormat="1" ht="36" customHeight="1" spans="1:5">
      <c r="A35" s="468">
        <v>23016</v>
      </c>
      <c r="B35" s="444" t="s">
        <v>123</v>
      </c>
      <c r="C35" s="467">
        <v>2596</v>
      </c>
      <c r="D35" s="327"/>
      <c r="E35" s="461">
        <f t="shared" si="0"/>
        <v>-1</v>
      </c>
    </row>
    <row r="36" s="432" customFormat="1" ht="37.5" customHeight="1" spans="1:5">
      <c r="A36" s="322">
        <v>231</v>
      </c>
      <c r="B36" s="447" t="s">
        <v>124</v>
      </c>
      <c r="C36" s="421">
        <v>15577</v>
      </c>
      <c r="D36" s="421">
        <v>1600</v>
      </c>
      <c r="E36" s="461">
        <f t="shared" si="0"/>
        <v>-0.897</v>
      </c>
    </row>
    <row r="37" s="432" customFormat="1" ht="37.5" customHeight="1" spans="1:5">
      <c r="A37" s="322">
        <v>23009</v>
      </c>
      <c r="B37" s="469" t="s">
        <v>125</v>
      </c>
      <c r="C37" s="421"/>
      <c r="D37" s="421"/>
      <c r="E37" s="461"/>
    </row>
    <row r="38" ht="37.5" customHeight="1" spans="1:5">
      <c r="A38" s="445"/>
      <c r="B38" s="454" t="s">
        <v>126</v>
      </c>
      <c r="C38" s="421">
        <f>C30+C31+C36</f>
        <v>203267</v>
      </c>
      <c r="D38" s="421">
        <f>D30+D31+D36</f>
        <v>194200</v>
      </c>
      <c r="E38" s="461">
        <f t="shared" si="0"/>
        <v>-0.045</v>
      </c>
    </row>
    <row r="39" spans="2:4">
      <c r="B39" s="470"/>
      <c r="D39" s="471"/>
    </row>
    <row r="41" spans="4:4">
      <c r="D41" s="471"/>
    </row>
    <row r="43" spans="4:4">
      <c r="D43" s="471"/>
    </row>
    <row r="44" spans="4:4">
      <c r="D44" s="471"/>
    </row>
    <row r="46" spans="4:4">
      <c r="D46" s="471"/>
    </row>
    <row r="47" spans="4:4">
      <c r="D47" s="471"/>
    </row>
    <row r="48" spans="4:4">
      <c r="D48" s="471"/>
    </row>
    <row r="49" spans="4:4">
      <c r="D49" s="471"/>
    </row>
    <row r="51" spans="4:4">
      <c r="D51" s="471"/>
    </row>
  </sheetData>
  <mergeCells count="1">
    <mergeCell ref="B1:E1"/>
  </mergeCells>
  <conditionalFormatting sqref="C34">
    <cfRule type="expression" dxfId="35" priority="14" stopIfTrue="1">
      <formula>"len($A:$A)=3"</formula>
    </cfRule>
  </conditionalFormatting>
  <conditionalFormatting sqref="D37">
    <cfRule type="cellIs" dxfId="36" priority="1" stopIfTrue="1" operator="lessThan">
      <formula>0</formula>
    </cfRule>
    <cfRule type="cellIs" dxfId="37" priority="2" stopIfTrue="1" operator="greaterThan">
      <formula>5</formula>
    </cfRule>
  </conditionalFormatting>
  <conditionalFormatting sqref="D33:D34">
    <cfRule type="cellIs" dxfId="38" priority="29" stopIfTrue="1" operator="lessThan">
      <formula>0</formula>
    </cfRule>
    <cfRule type="cellIs" dxfId="39" priority="30" stopIfTrue="1" operator="greaterThan">
      <formula>5</formula>
    </cfRule>
  </conditionalFormatting>
  <conditionalFormatting sqref="E2 D39:E44">
    <cfRule type="cellIs" dxfId="40" priority="27" stopIfTrue="1" operator="lessThanOrEqual">
      <formula>-1</formula>
    </cfRule>
  </conditionalFormatting>
  <conditionalFormatting sqref="A34:B35">
    <cfRule type="expression" dxfId="41" priority="9" stopIfTrue="1">
      <formula>"len($A:$A)=3"</formula>
    </cfRule>
  </conditionalFormatting>
  <dataValidations count="1">
    <dataValidation type="decimal" operator="greaterThanOrEqual" allowBlank="1" showInputMessage="1" showErrorMessage="1" errorTitle="提示" error="对不起，此处只能输入数字。" sqref="D4 D25 D26 D27 D28 D6:D18 D21:D24">
      <formula1>-99999999999999900000</formula1>
    </dataValidation>
  </dataValidation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50"/>
  <sheetViews>
    <sheetView showGridLines="0" showZeros="0" view="pageBreakPreview" zoomScaleNormal="115" zoomScaleSheetLayoutView="100" workbookViewId="0">
      <selection activeCell="D8" sqref="D8"/>
    </sheetView>
  </sheetViews>
  <sheetFormatPr defaultColWidth="9" defaultRowHeight="15.6" outlineLevelCol="3"/>
  <cols>
    <col min="1" max="1" width="46.5" style="130" customWidth="1"/>
    <col min="2" max="4" width="20.6296296296296" style="130" customWidth="1"/>
    <col min="5" max="16384" width="9" style="130"/>
  </cols>
  <sheetData>
    <row r="1" ht="45" customHeight="1" spans="1:4">
      <c r="A1" s="131" t="s">
        <v>3270</v>
      </c>
      <c r="B1" s="131"/>
      <c r="C1" s="131"/>
      <c r="D1" s="131"/>
    </row>
    <row r="2" s="141" customFormat="1" ht="20.1" customHeight="1" spans="1:4">
      <c r="A2" s="142"/>
      <c r="B2" s="143"/>
      <c r="C2" s="144"/>
      <c r="D2" s="145" t="s">
        <v>1</v>
      </c>
    </row>
    <row r="3" ht="45" customHeight="1" spans="1:4">
      <c r="A3" s="146" t="s">
        <v>3271</v>
      </c>
      <c r="B3" s="79" t="s">
        <v>4</v>
      </c>
      <c r="C3" s="79" t="s">
        <v>5</v>
      </c>
      <c r="D3" s="79" t="s">
        <v>6</v>
      </c>
    </row>
    <row r="4" ht="36" customHeight="1" spans="1:4">
      <c r="A4" s="147" t="s">
        <v>3272</v>
      </c>
      <c r="B4" s="113">
        <f>B5+B6+B7+B8</f>
        <v>2910</v>
      </c>
      <c r="C4" s="113">
        <f>C5+C6+C7+C8</f>
        <v>3961</v>
      </c>
      <c r="D4" s="83">
        <f>(C4-B4)/B4</f>
        <v>0.361</v>
      </c>
    </row>
    <row r="5" ht="36" customHeight="1" spans="1:4">
      <c r="A5" s="121" t="s">
        <v>3273</v>
      </c>
      <c r="B5" s="148">
        <v>2673</v>
      </c>
      <c r="C5" s="116">
        <v>3786</v>
      </c>
      <c r="D5" s="83">
        <f t="shared" ref="D5:D16" si="0">(C5-B5)/B5</f>
        <v>0.416</v>
      </c>
    </row>
    <row r="6" ht="36" customHeight="1" spans="1:4">
      <c r="A6" s="121" t="s">
        <v>3274</v>
      </c>
      <c r="B6" s="148">
        <v>15</v>
      </c>
      <c r="C6" s="117">
        <v>1</v>
      </c>
      <c r="D6" s="83">
        <f t="shared" si="0"/>
        <v>-0.933</v>
      </c>
    </row>
    <row r="7" customFormat="1" ht="36" customHeight="1" spans="1:4">
      <c r="A7" s="121" t="s">
        <v>3275</v>
      </c>
      <c r="B7" s="148"/>
      <c r="C7" s="117"/>
      <c r="D7" s="83"/>
    </row>
    <row r="8" s="129" customFormat="1" ht="36" customHeight="1" spans="1:4">
      <c r="A8" s="121" t="s">
        <v>3276</v>
      </c>
      <c r="B8" s="148">
        <v>222</v>
      </c>
      <c r="C8" s="118">
        <v>174</v>
      </c>
      <c r="D8" s="83">
        <f t="shared" si="0"/>
        <v>-0.216</v>
      </c>
    </row>
    <row r="9" ht="36" customHeight="1" spans="1:4">
      <c r="A9" s="147" t="s">
        <v>3277</v>
      </c>
      <c r="B9" s="113">
        <f>B10+B11+B12+B13</f>
        <v>11349</v>
      </c>
      <c r="C9" s="113">
        <f>C10+C11+C12+C13</f>
        <v>14250</v>
      </c>
      <c r="D9" s="83">
        <f t="shared" si="0"/>
        <v>0.256</v>
      </c>
    </row>
    <row r="10" ht="36" customHeight="1" spans="1:4">
      <c r="A10" s="121" t="s">
        <v>3273</v>
      </c>
      <c r="B10" s="148">
        <v>8897</v>
      </c>
      <c r="C10" s="117">
        <v>9138</v>
      </c>
      <c r="D10" s="83">
        <f t="shared" si="0"/>
        <v>0.027</v>
      </c>
    </row>
    <row r="11" ht="36" customHeight="1" spans="1:4">
      <c r="A11" s="121" t="s">
        <v>3274</v>
      </c>
      <c r="B11" s="148">
        <v>10</v>
      </c>
      <c r="C11" s="117">
        <v>12</v>
      </c>
      <c r="D11" s="83">
        <f t="shared" si="0"/>
        <v>0.2</v>
      </c>
    </row>
    <row r="12" ht="36" customHeight="1" spans="1:4">
      <c r="A12" s="121" t="s">
        <v>3275</v>
      </c>
      <c r="B12" s="148">
        <v>2356</v>
      </c>
      <c r="C12" s="117">
        <v>5000</v>
      </c>
      <c r="D12" s="83">
        <f t="shared" si="0"/>
        <v>1.122</v>
      </c>
    </row>
    <row r="13" ht="36" customHeight="1" spans="1:4">
      <c r="A13" s="121" t="s">
        <v>3278</v>
      </c>
      <c r="B13" s="148">
        <v>86</v>
      </c>
      <c r="C13" s="117">
        <v>100</v>
      </c>
      <c r="D13" s="83">
        <f t="shared" si="0"/>
        <v>0.163</v>
      </c>
    </row>
    <row r="14" ht="36" customHeight="1" spans="1:4">
      <c r="A14" s="147" t="s">
        <v>3279</v>
      </c>
      <c r="B14" s="113"/>
      <c r="C14" s="149"/>
      <c r="D14" s="83"/>
    </row>
    <row r="15" ht="36" customHeight="1" spans="1:4">
      <c r="A15" s="121" t="s">
        <v>3273</v>
      </c>
      <c r="B15" s="148"/>
      <c r="C15" s="117"/>
      <c r="D15" s="83"/>
    </row>
    <row r="16" ht="36" customHeight="1" spans="1:4">
      <c r="A16" s="121" t="s">
        <v>3274</v>
      </c>
      <c r="B16" s="148"/>
      <c r="C16" s="117"/>
      <c r="D16" s="83"/>
    </row>
    <row r="17" ht="36" customHeight="1" spans="1:4">
      <c r="A17" s="121" t="s">
        <v>3275</v>
      </c>
      <c r="B17" s="148">
        <v>0</v>
      </c>
      <c r="C17" s="117"/>
      <c r="D17" s="150" t="str">
        <f>IF(B17&gt;0,C17/B17-1,IF(B17&lt;0,-(C17/B17-1),""))</f>
        <v/>
      </c>
    </row>
    <row r="18" ht="36" customHeight="1" spans="1:4">
      <c r="A18" s="147" t="s">
        <v>3280</v>
      </c>
      <c r="B18" s="113"/>
      <c r="C18" s="149"/>
      <c r="D18" s="83"/>
    </row>
    <row r="19" ht="36" customHeight="1" spans="1:4">
      <c r="A19" s="121" t="s">
        <v>3273</v>
      </c>
      <c r="B19" s="148"/>
      <c r="C19" s="115"/>
      <c r="D19" s="83"/>
    </row>
    <row r="20" ht="36" customHeight="1" spans="1:4">
      <c r="A20" s="121" t="s">
        <v>3274</v>
      </c>
      <c r="B20" s="148"/>
      <c r="C20" s="115"/>
      <c r="D20" s="83"/>
    </row>
    <row r="21" ht="36" customHeight="1" spans="1:4">
      <c r="A21" s="121" t="s">
        <v>3275</v>
      </c>
      <c r="B21" s="148"/>
      <c r="C21" s="115"/>
      <c r="D21" s="83"/>
    </row>
    <row r="22" ht="36" customHeight="1" spans="1:4">
      <c r="A22" s="147" t="s">
        <v>3281</v>
      </c>
      <c r="B22" s="113"/>
      <c r="C22" s="149"/>
      <c r="D22" s="83"/>
    </row>
    <row r="23" ht="36" customHeight="1" spans="1:4">
      <c r="A23" s="121" t="s">
        <v>3273</v>
      </c>
      <c r="B23" s="148"/>
      <c r="C23" s="149"/>
      <c r="D23" s="83"/>
    </row>
    <row r="24" ht="36" customHeight="1" spans="1:4">
      <c r="A24" s="121" t="s">
        <v>3274</v>
      </c>
      <c r="B24" s="148"/>
      <c r="C24" s="148"/>
      <c r="D24" s="83"/>
    </row>
    <row r="25" ht="36" customHeight="1" spans="1:4">
      <c r="A25" s="121" t="s">
        <v>3275</v>
      </c>
      <c r="B25" s="148"/>
      <c r="C25" s="117"/>
      <c r="D25" s="83"/>
    </row>
    <row r="26" ht="36" customHeight="1" spans="1:4">
      <c r="A26" s="147" t="s">
        <v>3282</v>
      </c>
      <c r="B26" s="151">
        <f>B27+B28+B29+B30</f>
        <v>5009</v>
      </c>
      <c r="C26" s="151">
        <f>C27+C28+C29+C30</f>
        <v>5088</v>
      </c>
      <c r="D26" s="83">
        <f>(C26-B26)/B26</f>
        <v>0.016</v>
      </c>
    </row>
    <row r="27" ht="36" customHeight="1" spans="1:4">
      <c r="A27" s="121" t="s">
        <v>3273</v>
      </c>
      <c r="B27" s="148">
        <v>1221</v>
      </c>
      <c r="C27" s="152">
        <v>1239</v>
      </c>
      <c r="D27" s="83">
        <f>(C27-B27)/B27</f>
        <v>0.015</v>
      </c>
    </row>
    <row r="28" ht="36" customHeight="1" spans="1:4">
      <c r="A28" s="121" t="s">
        <v>3274</v>
      </c>
      <c r="B28" s="148">
        <v>312</v>
      </c>
      <c r="C28" s="148">
        <v>111</v>
      </c>
      <c r="D28" s="83">
        <f>(C28-B28)/B28</f>
        <v>-0.644</v>
      </c>
    </row>
    <row r="29" ht="36" customHeight="1" spans="1:4">
      <c r="A29" s="121" t="s">
        <v>3275</v>
      </c>
      <c r="B29" s="148">
        <v>3469</v>
      </c>
      <c r="C29" s="148">
        <v>3571</v>
      </c>
      <c r="D29" s="83">
        <f>(C29-B29)/B29</f>
        <v>0.029</v>
      </c>
    </row>
    <row r="30" ht="36" customHeight="1" spans="1:4">
      <c r="A30" s="121" t="s">
        <v>3283</v>
      </c>
      <c r="B30" s="148">
        <v>7</v>
      </c>
      <c r="C30" s="148">
        <v>167</v>
      </c>
      <c r="D30" s="83">
        <f>(C30-B30)/B30</f>
        <v>22.857</v>
      </c>
    </row>
    <row r="31" ht="36" customHeight="1" spans="1:4">
      <c r="A31" s="147" t="s">
        <v>3284</v>
      </c>
      <c r="B31" s="113"/>
      <c r="C31" s="149"/>
      <c r="D31" s="83"/>
    </row>
    <row r="32" ht="36" customHeight="1" spans="1:4">
      <c r="A32" s="121" t="s">
        <v>3273</v>
      </c>
      <c r="B32" s="148"/>
      <c r="C32" s="152"/>
      <c r="D32" s="83"/>
    </row>
    <row r="33" ht="36" customHeight="1" spans="1:4">
      <c r="A33" s="121" t="s">
        <v>3274</v>
      </c>
      <c r="B33" s="148"/>
      <c r="C33" s="152"/>
      <c r="D33" s="83"/>
    </row>
    <row r="34" ht="36" customHeight="1" spans="1:4">
      <c r="A34" s="121" t="s">
        <v>3275</v>
      </c>
      <c r="B34" s="148"/>
      <c r="C34" s="152"/>
      <c r="D34" s="83"/>
    </row>
    <row r="35" ht="39" customHeight="1" spans="1:4">
      <c r="A35" s="98" t="s">
        <v>3285</v>
      </c>
      <c r="B35" s="151">
        <f>B4+B9+B26</f>
        <v>19268</v>
      </c>
      <c r="C35" s="151">
        <f>C4+C9+C26</f>
        <v>23299</v>
      </c>
      <c r="D35" s="83">
        <f>(C35-B35)/B35</f>
        <v>0.209</v>
      </c>
    </row>
    <row r="36" ht="36" customHeight="1" spans="1:4">
      <c r="A36" s="153" t="s">
        <v>3286</v>
      </c>
      <c r="B36" s="148">
        <f>B37+B41+B42</f>
        <v>15602</v>
      </c>
      <c r="C36" s="148">
        <f>C37+C41+C42</f>
        <v>12416</v>
      </c>
      <c r="D36" s="83">
        <f>(C36-B36)/B36</f>
        <v>-0.204</v>
      </c>
    </row>
    <row r="37" ht="36" customHeight="1" spans="1:4">
      <c r="A37" s="153" t="s">
        <v>3287</v>
      </c>
      <c r="B37" s="154">
        <v>3016</v>
      </c>
      <c r="C37" s="148"/>
      <c r="D37" s="83">
        <f>(C37-B37)/B37</f>
        <v>-1</v>
      </c>
    </row>
    <row r="38" ht="36" customHeight="1" spans="1:4">
      <c r="A38" s="153" t="s">
        <v>3288</v>
      </c>
      <c r="B38" s="154"/>
      <c r="C38" s="148"/>
      <c r="D38" s="83"/>
    </row>
    <row r="39" ht="36" customHeight="1" spans="1:4">
      <c r="A39" s="153" t="s">
        <v>3289</v>
      </c>
      <c r="B39" s="154"/>
      <c r="C39" s="148"/>
      <c r="D39" s="83"/>
    </row>
    <row r="40" ht="36" customHeight="1" spans="1:4">
      <c r="A40" s="153" t="s">
        <v>3290</v>
      </c>
      <c r="B40" s="154"/>
      <c r="C40" s="148"/>
      <c r="D40" s="83"/>
    </row>
    <row r="41" ht="36" customHeight="1" spans="1:4">
      <c r="A41" s="153" t="s">
        <v>3291</v>
      </c>
      <c r="B41" s="154">
        <v>10431</v>
      </c>
      <c r="C41" s="148">
        <v>12085</v>
      </c>
      <c r="D41" s="83">
        <f>(C41-B41)/B41</f>
        <v>0.159</v>
      </c>
    </row>
    <row r="42" ht="36" customHeight="1" spans="1:4">
      <c r="A42" s="153" t="s">
        <v>3292</v>
      </c>
      <c r="B42" s="154">
        <v>2155</v>
      </c>
      <c r="C42" s="148">
        <v>331</v>
      </c>
      <c r="D42" s="83">
        <f>(C42-B42)/B42</f>
        <v>-0.846</v>
      </c>
    </row>
    <row r="43" ht="36" customHeight="1" spans="1:4">
      <c r="A43" s="153" t="s">
        <v>3293</v>
      </c>
      <c r="B43" s="148"/>
      <c r="C43" s="148"/>
      <c r="D43" s="83"/>
    </row>
    <row r="44" ht="36" customHeight="1" spans="1:4">
      <c r="A44" s="101" t="s">
        <v>3294</v>
      </c>
      <c r="B44" s="113">
        <v>3464</v>
      </c>
      <c r="C44" s="113">
        <v>7777</v>
      </c>
      <c r="D44" s="83">
        <f>(C44-B44)/B44</f>
        <v>1.245</v>
      </c>
    </row>
    <row r="45" ht="36" customHeight="1" spans="1:4">
      <c r="A45" s="155" t="s">
        <v>3295</v>
      </c>
      <c r="B45" s="113"/>
      <c r="C45" s="149"/>
      <c r="D45" s="83"/>
    </row>
    <row r="46" ht="36" customHeight="1" spans="1:4">
      <c r="A46" s="98" t="s">
        <v>3296</v>
      </c>
      <c r="B46" s="113">
        <f>B35+B36+B44</f>
        <v>38334</v>
      </c>
      <c r="C46" s="113">
        <f>C35+C36+C44</f>
        <v>43492</v>
      </c>
      <c r="D46" s="83">
        <f>(C46-B46)/B46</f>
        <v>0.135</v>
      </c>
    </row>
    <row r="47" spans="2:3">
      <c r="B47" s="140"/>
      <c r="C47" s="140"/>
    </row>
    <row r="48" spans="2:3">
      <c r="B48" s="140"/>
      <c r="C48" s="140"/>
    </row>
    <row r="49" spans="2:3">
      <c r="B49" s="140"/>
      <c r="C49" s="140"/>
    </row>
    <row r="50" spans="2:3">
      <c r="B50" s="140"/>
      <c r="C50" s="140"/>
    </row>
  </sheetData>
  <mergeCells count="1">
    <mergeCell ref="A1:D1"/>
  </mergeCells>
  <conditionalFormatting sqref="D17 C10:C13 C6:C7 C32:C34 C15:C17 C25 C27 C19:C21">
    <cfRule type="cellIs" dxfId="101"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26"/>
  <sheetViews>
    <sheetView showGridLines="0" showZeros="0" view="pageBreakPreview" zoomScaleNormal="100" zoomScaleSheetLayoutView="100" workbookViewId="0">
      <pane ySplit="3" topLeftCell="A4" activePane="bottomLeft" state="frozen"/>
      <selection/>
      <selection pane="bottomLeft" activeCell="D9" sqref="D9"/>
    </sheetView>
  </sheetViews>
  <sheetFormatPr defaultColWidth="9" defaultRowHeight="15.6" outlineLevelCol="3"/>
  <cols>
    <col min="1" max="1" width="45.6296296296296" style="130" customWidth="1"/>
    <col min="2" max="4" width="20.6296296296296" style="130" customWidth="1"/>
    <col min="5" max="16384" width="9" style="130"/>
  </cols>
  <sheetData>
    <row r="1" ht="45" customHeight="1" spans="1:4">
      <c r="A1" s="131" t="s">
        <v>3297</v>
      </c>
      <c r="B1" s="131"/>
      <c r="C1" s="131"/>
      <c r="D1" s="131"/>
    </row>
    <row r="2" ht="20.1" customHeight="1" spans="1:4">
      <c r="A2" s="132"/>
      <c r="B2" s="133"/>
      <c r="C2" s="134"/>
      <c r="D2" s="135" t="s">
        <v>3298</v>
      </c>
    </row>
    <row r="3" ht="45" customHeight="1" spans="1:4">
      <c r="A3" s="78" t="s">
        <v>2605</v>
      </c>
      <c r="B3" s="79" t="s">
        <v>4</v>
      </c>
      <c r="C3" s="79" t="s">
        <v>5</v>
      </c>
      <c r="D3" s="79" t="s">
        <v>6</v>
      </c>
    </row>
    <row r="4" ht="36" customHeight="1" spans="1:4">
      <c r="A4" s="80" t="s">
        <v>3299</v>
      </c>
      <c r="B4" s="82">
        <v>6584</v>
      </c>
      <c r="C4" s="82">
        <v>7777</v>
      </c>
      <c r="D4" s="83">
        <f>(C4-B4)/B4</f>
        <v>0.181</v>
      </c>
    </row>
    <row r="5" ht="36" customHeight="1" spans="1:4">
      <c r="A5" s="84" t="s">
        <v>3300</v>
      </c>
      <c r="B5" s="86">
        <v>6361</v>
      </c>
      <c r="C5" s="86">
        <v>7062</v>
      </c>
      <c r="D5" s="83">
        <f t="shared" ref="D5:D22" si="0">(C5-B5)/B5</f>
        <v>0.11</v>
      </c>
    </row>
    <row r="6" ht="36" customHeight="1" spans="1:4">
      <c r="A6" s="136" t="s">
        <v>3301</v>
      </c>
      <c r="B6" s="82">
        <v>13173</v>
      </c>
      <c r="C6" s="81">
        <v>14229</v>
      </c>
      <c r="D6" s="83">
        <f t="shared" si="0"/>
        <v>0.08</v>
      </c>
    </row>
    <row r="7" ht="36" customHeight="1" spans="1:4">
      <c r="A7" s="84" t="s">
        <v>3300</v>
      </c>
      <c r="B7" s="86">
        <v>13048</v>
      </c>
      <c r="C7" s="85">
        <v>14029</v>
      </c>
      <c r="D7" s="83">
        <f t="shared" si="0"/>
        <v>0.075</v>
      </c>
    </row>
    <row r="8" s="129" customFormat="1" ht="36" customHeight="1" spans="1:4">
      <c r="A8" s="80" t="s">
        <v>3302</v>
      </c>
      <c r="B8" s="82"/>
      <c r="C8" s="82"/>
      <c r="D8" s="83"/>
    </row>
    <row r="9" s="129" customFormat="1" ht="36" customHeight="1" spans="1:4">
      <c r="A9" s="84" t="s">
        <v>3300</v>
      </c>
      <c r="B9" s="86"/>
      <c r="C9" s="137"/>
      <c r="D9" s="83"/>
    </row>
    <row r="10" s="129" customFormat="1" ht="36" customHeight="1" spans="1:4">
      <c r="A10" s="80" t="s">
        <v>3303</v>
      </c>
      <c r="B10" s="82"/>
      <c r="C10" s="82"/>
      <c r="D10" s="83"/>
    </row>
    <row r="11" s="129" customFormat="1" ht="36" customHeight="1" spans="1:4">
      <c r="A11" s="84" t="s">
        <v>3300</v>
      </c>
      <c r="B11" s="86"/>
      <c r="C11" s="94"/>
      <c r="D11" s="83"/>
    </row>
    <row r="12" s="129" customFormat="1" ht="36" customHeight="1" spans="1:4">
      <c r="A12" s="80" t="s">
        <v>3304</v>
      </c>
      <c r="B12" s="82"/>
      <c r="C12" s="82"/>
      <c r="D12" s="83"/>
    </row>
    <row r="13" s="129" customFormat="1" ht="36" customHeight="1" spans="1:4">
      <c r="A13" s="84" t="s">
        <v>3300</v>
      </c>
      <c r="B13" s="86"/>
      <c r="C13" s="94"/>
      <c r="D13" s="83"/>
    </row>
    <row r="14" s="129" customFormat="1" ht="36" customHeight="1" spans="1:4">
      <c r="A14" s="80" t="s">
        <v>3305</v>
      </c>
      <c r="B14" s="82">
        <v>3356</v>
      </c>
      <c r="C14" s="82">
        <v>3595</v>
      </c>
      <c r="D14" s="83">
        <f t="shared" si="0"/>
        <v>0.071</v>
      </c>
    </row>
    <row r="15" ht="36" customHeight="1" spans="1:4">
      <c r="A15" s="84" t="s">
        <v>3300</v>
      </c>
      <c r="B15" s="86">
        <v>2974</v>
      </c>
      <c r="C15" s="137">
        <v>3193</v>
      </c>
      <c r="D15" s="83">
        <f t="shared" si="0"/>
        <v>0.074</v>
      </c>
    </row>
    <row r="16" ht="36" customHeight="1" spans="1:4">
      <c r="A16" s="80" t="s">
        <v>3306</v>
      </c>
      <c r="B16" s="82"/>
      <c r="C16" s="82"/>
      <c r="D16" s="83"/>
    </row>
    <row r="17" ht="36" customHeight="1" spans="1:4">
      <c r="A17" s="84" t="s">
        <v>3300</v>
      </c>
      <c r="B17" s="86"/>
      <c r="C17" s="97"/>
      <c r="D17" s="83"/>
    </row>
    <row r="18" ht="36" customHeight="1" spans="1:4">
      <c r="A18" s="98" t="s">
        <v>3307</v>
      </c>
      <c r="B18" s="82">
        <f>B4+B6+B14</f>
        <v>23113</v>
      </c>
      <c r="C18" s="82">
        <f>C4+C6+C14</f>
        <v>25601</v>
      </c>
      <c r="D18" s="83">
        <f t="shared" si="0"/>
        <v>0.108</v>
      </c>
    </row>
    <row r="19" ht="36" customHeight="1" spans="1:4">
      <c r="A19" s="84" t="s">
        <v>3308</v>
      </c>
      <c r="B19" s="138">
        <v>12416</v>
      </c>
      <c r="C19" s="86">
        <v>13930</v>
      </c>
      <c r="D19" s="83">
        <f t="shared" si="0"/>
        <v>0.122</v>
      </c>
    </row>
    <row r="20" ht="36" customHeight="1" spans="1:4">
      <c r="A20" s="139" t="s">
        <v>3309</v>
      </c>
      <c r="B20" s="82"/>
      <c r="C20" s="82"/>
      <c r="D20" s="83"/>
    </row>
    <row r="21" ht="36" customHeight="1" spans="1:4">
      <c r="A21" s="101" t="s">
        <v>3310</v>
      </c>
      <c r="B21" s="82">
        <v>2805</v>
      </c>
      <c r="C21" s="82">
        <v>3961</v>
      </c>
      <c r="D21" s="83">
        <f t="shared" si="0"/>
        <v>0.412</v>
      </c>
    </row>
    <row r="22" ht="36" customHeight="1" spans="1:4">
      <c r="A22" s="98" t="s">
        <v>3311</v>
      </c>
      <c r="B22" s="82">
        <f>B21+B19+B18</f>
        <v>38334</v>
      </c>
      <c r="C22" s="82">
        <f>C21+C19+C18</f>
        <v>43492</v>
      </c>
      <c r="D22" s="83">
        <f t="shared" si="0"/>
        <v>0.135</v>
      </c>
    </row>
    <row r="23" spans="2:3">
      <c r="B23" s="140"/>
      <c r="C23" s="140"/>
    </row>
    <row r="24" spans="2:3">
      <c r="B24" s="140"/>
      <c r="C24" s="140"/>
    </row>
    <row r="25" spans="2:3">
      <c r="B25" s="140"/>
      <c r="C25" s="140"/>
    </row>
    <row r="26" spans="2:3">
      <c r="B26" s="140"/>
      <c r="C26" s="140"/>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50"/>
  <sheetViews>
    <sheetView showGridLines="0" showZeros="0" view="pageBreakPreview" zoomScaleNormal="100" zoomScaleSheetLayoutView="100" workbookViewId="0">
      <pane ySplit="3" topLeftCell="A4" activePane="bottomLeft" state="frozen"/>
      <selection/>
      <selection pane="bottomLeft" activeCell="D9" sqref="D9"/>
    </sheetView>
  </sheetViews>
  <sheetFormatPr defaultColWidth="9" defaultRowHeight="15.6" outlineLevelCol="3"/>
  <cols>
    <col min="1" max="1" width="52.5" style="104" customWidth="1"/>
    <col min="2" max="4" width="20.6296296296296" style="104" customWidth="1"/>
    <col min="5" max="16384" width="9" style="104"/>
  </cols>
  <sheetData>
    <row r="1" ht="45" customHeight="1" spans="1:4">
      <c r="A1" s="105" t="s">
        <v>3312</v>
      </c>
      <c r="B1" s="105"/>
      <c r="C1" s="105"/>
      <c r="D1" s="105"/>
    </row>
    <row r="2" ht="20.1" customHeight="1" spans="1:4">
      <c r="A2" s="106"/>
      <c r="B2" s="107"/>
      <c r="C2" s="108"/>
      <c r="D2" s="109" t="s">
        <v>1</v>
      </c>
    </row>
    <row r="3" ht="45" customHeight="1" spans="1:4">
      <c r="A3" s="110" t="s">
        <v>3271</v>
      </c>
      <c r="B3" s="79" t="s">
        <v>128</v>
      </c>
      <c r="C3" s="79" t="s">
        <v>5</v>
      </c>
      <c r="D3" s="79" t="s">
        <v>3313</v>
      </c>
    </row>
    <row r="4" ht="36" customHeight="1" spans="1:4">
      <c r="A4" s="111" t="s">
        <v>3272</v>
      </c>
      <c r="B4" s="112">
        <v>3770</v>
      </c>
      <c r="C4" s="113">
        <f>C5+C6+C7+C8</f>
        <v>3961</v>
      </c>
      <c r="D4" s="83">
        <f>(C4-B4)/B4</f>
        <v>0.051</v>
      </c>
    </row>
    <row r="5" ht="36" customHeight="1" spans="1:4">
      <c r="A5" s="114" t="s">
        <v>3273</v>
      </c>
      <c r="B5" s="115">
        <v>3569</v>
      </c>
      <c r="C5" s="116">
        <v>3786</v>
      </c>
      <c r="D5" s="83">
        <f t="shared" ref="D5:D14" si="0">(C5-B5)/B5</f>
        <v>0.061</v>
      </c>
    </row>
    <row r="6" ht="36" customHeight="1" spans="1:4">
      <c r="A6" s="114" t="s">
        <v>3274</v>
      </c>
      <c r="B6" s="115">
        <v>41</v>
      </c>
      <c r="C6" s="117">
        <v>1</v>
      </c>
      <c r="D6" s="83">
        <f t="shared" si="0"/>
        <v>-0.976</v>
      </c>
    </row>
    <row r="7" customFormat="1" ht="36" customHeight="1" spans="1:4">
      <c r="A7" s="114" t="s">
        <v>3275</v>
      </c>
      <c r="B7" s="115"/>
      <c r="C7" s="117"/>
      <c r="D7" s="83"/>
    </row>
    <row r="8" s="103" customFormat="1" ht="36" customHeight="1" spans="1:4">
      <c r="A8" s="114" t="s">
        <v>3276</v>
      </c>
      <c r="B8" s="115">
        <v>160</v>
      </c>
      <c r="C8" s="118">
        <v>174</v>
      </c>
      <c r="D8" s="83">
        <f t="shared" si="0"/>
        <v>0.088</v>
      </c>
    </row>
    <row r="9" s="103" customFormat="1" ht="36" customHeight="1" spans="1:4">
      <c r="A9" s="119" t="s">
        <v>3277</v>
      </c>
      <c r="B9" s="120">
        <v>13503</v>
      </c>
      <c r="C9" s="120">
        <v>14250</v>
      </c>
      <c r="D9" s="83">
        <f t="shared" si="0"/>
        <v>0.055</v>
      </c>
    </row>
    <row r="10" s="103" customFormat="1" ht="36" customHeight="1" spans="1:4">
      <c r="A10" s="114" t="s">
        <v>3273</v>
      </c>
      <c r="B10" s="115">
        <v>8880</v>
      </c>
      <c r="C10" s="115">
        <v>9138</v>
      </c>
      <c r="D10" s="83">
        <f t="shared" si="0"/>
        <v>0.029</v>
      </c>
    </row>
    <row r="11" s="103" customFormat="1" ht="36" customHeight="1" spans="1:4">
      <c r="A11" s="114" t="s">
        <v>3274</v>
      </c>
      <c r="B11" s="115">
        <v>42</v>
      </c>
      <c r="C11" s="115">
        <v>12</v>
      </c>
      <c r="D11" s="83">
        <f t="shared" si="0"/>
        <v>-0.714</v>
      </c>
    </row>
    <row r="12" s="103" customFormat="1" ht="36" customHeight="1" spans="1:4">
      <c r="A12" s="114" t="s">
        <v>3275</v>
      </c>
      <c r="B12" s="115">
        <v>4500</v>
      </c>
      <c r="C12" s="115">
        <v>5000</v>
      </c>
      <c r="D12" s="83">
        <f t="shared" si="0"/>
        <v>0.111</v>
      </c>
    </row>
    <row r="13" s="103" customFormat="1" ht="36" customHeight="1" spans="1:4">
      <c r="A13" s="121" t="s">
        <v>3278</v>
      </c>
      <c r="B13" s="115">
        <v>81</v>
      </c>
      <c r="C13" s="115">
        <v>100</v>
      </c>
      <c r="D13" s="83">
        <f t="shared" si="0"/>
        <v>0.235</v>
      </c>
    </row>
    <row r="14" s="103" customFormat="1" ht="36" customHeight="1" spans="1:4">
      <c r="A14" s="111" t="s">
        <v>3279</v>
      </c>
      <c r="B14" s="120"/>
      <c r="C14" s="120"/>
      <c r="D14" s="83"/>
    </row>
    <row r="15" ht="36" customHeight="1" spans="1:4">
      <c r="A15" s="114" t="s">
        <v>3273</v>
      </c>
      <c r="B15" s="115"/>
      <c r="C15" s="86"/>
      <c r="D15" s="122" t="str">
        <f>IF(B15&gt;0,C15/B15-1,IF(B15&lt;0,-(C15/B15-1),""))</f>
        <v/>
      </c>
    </row>
    <row r="16" ht="36" customHeight="1" spans="1:4">
      <c r="A16" s="114" t="s">
        <v>3274</v>
      </c>
      <c r="B16" s="115"/>
      <c r="C16" s="115"/>
      <c r="D16" s="83"/>
    </row>
    <row r="17" ht="36" customHeight="1" spans="1:4">
      <c r="A17" s="114" t="s">
        <v>3275</v>
      </c>
      <c r="B17" s="115"/>
      <c r="C17" s="86"/>
      <c r="D17" s="122" t="str">
        <f>IF(B17&gt;0,C17/B17-1,IF(B17&lt;0,-(C17/B17-1),""))</f>
        <v/>
      </c>
    </row>
    <row r="18" ht="36" customHeight="1" spans="1:4">
      <c r="A18" s="111" t="s">
        <v>3280</v>
      </c>
      <c r="B18" s="120"/>
      <c r="C18" s="120"/>
      <c r="D18" s="83"/>
    </row>
    <row r="19" ht="36" customHeight="1" spans="1:4">
      <c r="A19" s="114" t="s">
        <v>3273</v>
      </c>
      <c r="B19" s="115"/>
      <c r="C19" s="115"/>
      <c r="D19" s="83"/>
    </row>
    <row r="20" ht="36" customHeight="1" spans="1:4">
      <c r="A20" s="114" t="s">
        <v>3274</v>
      </c>
      <c r="B20" s="115"/>
      <c r="C20" s="115"/>
      <c r="D20" s="83"/>
    </row>
    <row r="21" ht="36" customHeight="1" spans="1:4">
      <c r="A21" s="114" t="s">
        <v>3275</v>
      </c>
      <c r="B21" s="115"/>
      <c r="C21" s="123"/>
      <c r="D21" s="83"/>
    </row>
    <row r="22" ht="36" customHeight="1" spans="1:4">
      <c r="A22" s="111" t="s">
        <v>3281</v>
      </c>
      <c r="B22" s="120"/>
      <c r="C22" s="120"/>
      <c r="D22" s="83"/>
    </row>
    <row r="23" ht="36" customHeight="1" spans="1:4">
      <c r="A23" s="114" t="s">
        <v>3273</v>
      </c>
      <c r="B23" s="115"/>
      <c r="C23" s="94"/>
      <c r="D23" s="83"/>
    </row>
    <row r="24" ht="36" customHeight="1" spans="1:4">
      <c r="A24" s="114" t="s">
        <v>3274</v>
      </c>
      <c r="B24" s="115"/>
      <c r="C24" s="115"/>
      <c r="D24" s="83"/>
    </row>
    <row r="25" ht="36" customHeight="1" spans="1:4">
      <c r="A25" s="114" t="s">
        <v>3275</v>
      </c>
      <c r="B25" s="115">
        <v>0</v>
      </c>
      <c r="C25" s="94"/>
      <c r="D25" s="124" t="str">
        <f>IF(B25&gt;0,C25/B25-1,IF(B25&lt;0,-(C25/B25-1),""))</f>
        <v/>
      </c>
    </row>
    <row r="26" ht="36" customHeight="1" spans="1:4">
      <c r="A26" s="111" t="s">
        <v>3282</v>
      </c>
      <c r="B26" s="120"/>
      <c r="C26" s="93"/>
      <c r="D26" s="125" t="str">
        <f>IF(B26&gt;0,C26/B26-1,IF(B26&lt;0,-(C26/B26-1),""))</f>
        <v/>
      </c>
    </row>
    <row r="27" ht="36" customHeight="1" spans="1:4">
      <c r="A27" s="114" t="s">
        <v>3273</v>
      </c>
      <c r="B27" s="115"/>
      <c r="C27" s="93"/>
      <c r="D27" s="125" t="str">
        <f>IF(B27&gt;0,C27/B27-1,IF(B27&lt;0,-(C27/B27-1),""))</f>
        <v/>
      </c>
    </row>
    <row r="28" ht="36" customHeight="1" spans="1:4">
      <c r="A28" s="114" t="s">
        <v>3274</v>
      </c>
      <c r="B28" s="115"/>
      <c r="C28" s="93"/>
      <c r="D28" s="125" t="str">
        <f>IF(B28&gt;0,C28/B28-1,IF(B28&lt;0,-(C28/B28-1),""))</f>
        <v/>
      </c>
    </row>
    <row r="29" ht="36" customHeight="1" spans="1:4">
      <c r="A29" s="114" t="s">
        <v>3275</v>
      </c>
      <c r="B29" s="115"/>
      <c r="C29" s="93"/>
      <c r="D29" s="125" t="str">
        <f>IF(B29&gt;0,C29/B29-1,IF(B29&lt;0,-(C29/B29-1),""))</f>
        <v/>
      </c>
    </row>
    <row r="30" ht="36" customHeight="1" spans="1:4">
      <c r="A30" s="111" t="s">
        <v>3284</v>
      </c>
      <c r="B30" s="120">
        <v>4949</v>
      </c>
      <c r="C30" s="93">
        <v>5088</v>
      </c>
      <c r="D30" s="83">
        <f t="shared" ref="D30:D46" si="1">(C30-B30)/B30</f>
        <v>0.028</v>
      </c>
    </row>
    <row r="31" ht="36" customHeight="1" spans="1:4">
      <c r="A31" s="114" t="s">
        <v>3273</v>
      </c>
      <c r="B31" s="115">
        <v>1239</v>
      </c>
      <c r="C31" s="115">
        <v>1239</v>
      </c>
      <c r="D31" s="83">
        <f t="shared" si="1"/>
        <v>0</v>
      </c>
    </row>
    <row r="32" ht="36" customHeight="1" spans="1:4">
      <c r="A32" s="114" t="s">
        <v>3274</v>
      </c>
      <c r="B32" s="115">
        <v>224</v>
      </c>
      <c r="C32" s="115">
        <v>111</v>
      </c>
      <c r="D32" s="83">
        <f t="shared" si="1"/>
        <v>-0.504</v>
      </c>
    </row>
    <row r="33" ht="36" customHeight="1" spans="1:4">
      <c r="A33" s="114" t="s">
        <v>3275</v>
      </c>
      <c r="B33" s="115">
        <v>3330</v>
      </c>
      <c r="C33" s="115">
        <v>3571</v>
      </c>
      <c r="D33" s="83">
        <f t="shared" si="1"/>
        <v>0.072</v>
      </c>
    </row>
    <row r="34" ht="36" customHeight="1" spans="1:4">
      <c r="A34" s="114" t="s">
        <v>3283</v>
      </c>
      <c r="B34" s="115">
        <v>156</v>
      </c>
      <c r="C34" s="115">
        <v>167</v>
      </c>
      <c r="D34" s="83">
        <f t="shared" si="1"/>
        <v>0.071</v>
      </c>
    </row>
    <row r="35" ht="36" customHeight="1" spans="1:4">
      <c r="A35" s="98" t="s">
        <v>3285</v>
      </c>
      <c r="B35" s="120">
        <f>B4+B9+B30</f>
        <v>22222</v>
      </c>
      <c r="C35" s="120">
        <f>C30+C9+C4</f>
        <v>23299</v>
      </c>
      <c r="D35" s="83">
        <f t="shared" si="1"/>
        <v>0.048</v>
      </c>
    </row>
    <row r="36" ht="36" customHeight="1" spans="1:4">
      <c r="A36" s="114" t="s">
        <v>3286</v>
      </c>
      <c r="B36" s="115">
        <f>B37+B41+B42</f>
        <v>15462</v>
      </c>
      <c r="C36" s="115">
        <f>C41+C42</f>
        <v>12416</v>
      </c>
      <c r="D36" s="83">
        <f t="shared" si="1"/>
        <v>-0.197</v>
      </c>
    </row>
    <row r="37" ht="36" customHeight="1" spans="1:4">
      <c r="A37" s="114" t="s">
        <v>3287</v>
      </c>
      <c r="B37" s="115">
        <v>3016</v>
      </c>
      <c r="C37" s="115"/>
      <c r="D37" s="83">
        <f t="shared" si="1"/>
        <v>-1</v>
      </c>
    </row>
    <row r="38" ht="36" customHeight="1" spans="1:4">
      <c r="A38" s="126" t="s">
        <v>3288</v>
      </c>
      <c r="B38" s="115"/>
      <c r="C38" s="115"/>
      <c r="D38" s="83"/>
    </row>
    <row r="39" ht="36" customHeight="1" spans="1:4">
      <c r="A39" s="126" t="s">
        <v>3289</v>
      </c>
      <c r="B39" s="115"/>
      <c r="C39" s="115"/>
      <c r="D39" s="83"/>
    </row>
    <row r="40" ht="36" customHeight="1" spans="1:4">
      <c r="A40" s="126" t="s">
        <v>3290</v>
      </c>
      <c r="B40" s="115"/>
      <c r="C40" s="115"/>
      <c r="D40" s="83"/>
    </row>
    <row r="41" ht="36" customHeight="1" spans="1:4">
      <c r="A41" s="126" t="s">
        <v>3291</v>
      </c>
      <c r="B41" s="115">
        <v>10291</v>
      </c>
      <c r="C41" s="115">
        <v>12085</v>
      </c>
      <c r="D41" s="83">
        <f t="shared" si="1"/>
        <v>0.174</v>
      </c>
    </row>
    <row r="42" ht="36" customHeight="1" spans="1:4">
      <c r="A42" s="126" t="s">
        <v>3292</v>
      </c>
      <c r="B42" s="115">
        <v>2155</v>
      </c>
      <c r="C42" s="115">
        <v>331</v>
      </c>
      <c r="D42" s="83">
        <f t="shared" si="1"/>
        <v>-0.846</v>
      </c>
    </row>
    <row r="43" ht="36" customHeight="1" spans="1:4">
      <c r="A43" s="126" t="s">
        <v>3293</v>
      </c>
      <c r="B43" s="115"/>
      <c r="C43" s="115"/>
      <c r="D43" s="83"/>
    </row>
    <row r="44" ht="36" customHeight="1" spans="1:4">
      <c r="A44" s="101" t="s">
        <v>3294</v>
      </c>
      <c r="B44" s="127">
        <v>2900</v>
      </c>
      <c r="C44" s="120">
        <v>7777</v>
      </c>
      <c r="D44" s="83">
        <f t="shared" si="1"/>
        <v>1.682</v>
      </c>
    </row>
    <row r="45" ht="36" customHeight="1" spans="1:4">
      <c r="A45" s="101" t="s">
        <v>3295</v>
      </c>
      <c r="B45" s="120"/>
      <c r="C45" s="93"/>
      <c r="D45" s="83"/>
    </row>
    <row r="46" ht="36" customHeight="1" spans="1:4">
      <c r="A46" s="98" t="s">
        <v>3296</v>
      </c>
      <c r="B46" s="120">
        <f>B35+B36+B44</f>
        <v>40584</v>
      </c>
      <c r="C46" s="120">
        <f>C44+C36+C35</f>
        <v>43492</v>
      </c>
      <c r="D46" s="83">
        <f t="shared" si="1"/>
        <v>0.072</v>
      </c>
    </row>
    <row r="47" spans="2:3">
      <c r="B47" s="128"/>
      <c r="C47" s="128"/>
    </row>
    <row r="48" spans="2:3">
      <c r="B48" s="128"/>
      <c r="C48" s="128"/>
    </row>
    <row r="49" spans="2:3">
      <c r="B49" s="128"/>
      <c r="C49" s="128"/>
    </row>
    <row r="50" spans="2:3">
      <c r="B50" s="128"/>
      <c r="C50" s="128"/>
    </row>
  </sheetData>
  <mergeCells count="1">
    <mergeCell ref="A1:D1"/>
  </mergeCells>
  <conditionalFormatting sqref="B4">
    <cfRule type="cellIs" dxfId="102" priority="1" stopIfTrue="1" operator="lessThan">
      <formula>0</formula>
    </cfRule>
  </conditionalFormatting>
  <conditionalFormatting sqref="C6:C7">
    <cfRule type="cellIs" dxfId="10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26"/>
  <sheetViews>
    <sheetView showGridLines="0" showZeros="0" view="pageBreakPreview" zoomScaleNormal="100" zoomScaleSheetLayoutView="100" workbookViewId="0">
      <selection activeCell="H9" sqref="H9"/>
    </sheetView>
  </sheetViews>
  <sheetFormatPr defaultColWidth="9" defaultRowHeight="15.6" outlineLevelCol="3"/>
  <cols>
    <col min="1" max="1" width="50.75" style="70" customWidth="1"/>
    <col min="2" max="3" width="20.6296296296296" style="71" customWidth="1"/>
    <col min="4" max="4" width="20.6296296296296" style="70" customWidth="1"/>
    <col min="5" max="243" width="9" style="70"/>
    <col min="244" max="244" width="41.6296296296296" style="70" customWidth="1"/>
    <col min="245" max="246" width="14.5" style="70" customWidth="1"/>
    <col min="247" max="247" width="13.8796296296296" style="70" customWidth="1"/>
    <col min="248" max="250" width="9" style="70"/>
    <col min="251" max="252" width="10.5" style="70" customWidth="1"/>
    <col min="253" max="499" width="9" style="70"/>
    <col min="500" max="500" width="41.6296296296296" style="70" customWidth="1"/>
    <col min="501" max="502" width="14.5" style="70" customWidth="1"/>
    <col min="503" max="503" width="13.8796296296296" style="70" customWidth="1"/>
    <col min="504" max="506" width="9" style="70"/>
    <col min="507" max="508" width="10.5" style="70" customWidth="1"/>
    <col min="509" max="755" width="9" style="70"/>
    <col min="756" max="756" width="41.6296296296296" style="70" customWidth="1"/>
    <col min="757" max="758" width="14.5" style="70" customWidth="1"/>
    <col min="759" max="759" width="13.8796296296296" style="70" customWidth="1"/>
    <col min="760" max="762" width="9" style="70"/>
    <col min="763" max="764" width="10.5" style="70" customWidth="1"/>
    <col min="765" max="1011" width="9" style="70"/>
    <col min="1012" max="1012" width="41.6296296296296" style="70" customWidth="1"/>
    <col min="1013" max="1014" width="14.5" style="70" customWidth="1"/>
    <col min="1015" max="1015" width="13.8796296296296" style="70" customWidth="1"/>
    <col min="1016" max="1018" width="9" style="70"/>
    <col min="1019" max="1020" width="10.5" style="70" customWidth="1"/>
    <col min="1021" max="1267" width="9" style="70"/>
    <col min="1268" max="1268" width="41.6296296296296" style="70" customWidth="1"/>
    <col min="1269" max="1270" width="14.5" style="70" customWidth="1"/>
    <col min="1271" max="1271" width="13.8796296296296" style="70" customWidth="1"/>
    <col min="1272" max="1274" width="9" style="70"/>
    <col min="1275" max="1276" width="10.5" style="70" customWidth="1"/>
    <col min="1277" max="1523" width="9" style="70"/>
    <col min="1524" max="1524" width="41.6296296296296" style="70" customWidth="1"/>
    <col min="1525" max="1526" width="14.5" style="70" customWidth="1"/>
    <col min="1527" max="1527" width="13.8796296296296" style="70" customWidth="1"/>
    <col min="1528" max="1530" width="9" style="70"/>
    <col min="1531" max="1532" width="10.5" style="70" customWidth="1"/>
    <col min="1533" max="1779" width="9" style="70"/>
    <col min="1780" max="1780" width="41.6296296296296" style="70" customWidth="1"/>
    <col min="1781" max="1782" width="14.5" style="70" customWidth="1"/>
    <col min="1783" max="1783" width="13.8796296296296" style="70" customWidth="1"/>
    <col min="1784" max="1786" width="9" style="70"/>
    <col min="1787" max="1788" width="10.5" style="70" customWidth="1"/>
    <col min="1789" max="2035" width="9" style="70"/>
    <col min="2036" max="2036" width="41.6296296296296" style="70" customWidth="1"/>
    <col min="2037" max="2038" width="14.5" style="70" customWidth="1"/>
    <col min="2039" max="2039" width="13.8796296296296" style="70" customWidth="1"/>
    <col min="2040" max="2042" width="9" style="70"/>
    <col min="2043" max="2044" width="10.5" style="70" customWidth="1"/>
    <col min="2045" max="2291" width="9" style="70"/>
    <col min="2292" max="2292" width="41.6296296296296" style="70" customWidth="1"/>
    <col min="2293" max="2294" width="14.5" style="70" customWidth="1"/>
    <col min="2295" max="2295" width="13.8796296296296" style="70" customWidth="1"/>
    <col min="2296" max="2298" width="9" style="70"/>
    <col min="2299" max="2300" width="10.5" style="70" customWidth="1"/>
    <col min="2301" max="2547" width="9" style="70"/>
    <col min="2548" max="2548" width="41.6296296296296" style="70" customWidth="1"/>
    <col min="2549" max="2550" width="14.5" style="70" customWidth="1"/>
    <col min="2551" max="2551" width="13.8796296296296" style="70" customWidth="1"/>
    <col min="2552" max="2554" width="9" style="70"/>
    <col min="2555" max="2556" width="10.5" style="70" customWidth="1"/>
    <col min="2557" max="2803" width="9" style="70"/>
    <col min="2804" max="2804" width="41.6296296296296" style="70" customWidth="1"/>
    <col min="2805" max="2806" width="14.5" style="70" customWidth="1"/>
    <col min="2807" max="2807" width="13.8796296296296" style="70" customWidth="1"/>
    <col min="2808" max="2810" width="9" style="70"/>
    <col min="2811" max="2812" width="10.5" style="70" customWidth="1"/>
    <col min="2813" max="3059" width="9" style="70"/>
    <col min="3060" max="3060" width="41.6296296296296" style="70" customWidth="1"/>
    <col min="3061" max="3062" width="14.5" style="70" customWidth="1"/>
    <col min="3063" max="3063" width="13.8796296296296" style="70" customWidth="1"/>
    <col min="3064" max="3066" width="9" style="70"/>
    <col min="3067" max="3068" width="10.5" style="70" customWidth="1"/>
    <col min="3069" max="3315" width="9" style="70"/>
    <col min="3316" max="3316" width="41.6296296296296" style="70" customWidth="1"/>
    <col min="3317" max="3318" width="14.5" style="70" customWidth="1"/>
    <col min="3319" max="3319" width="13.8796296296296" style="70" customWidth="1"/>
    <col min="3320" max="3322" width="9" style="70"/>
    <col min="3323" max="3324" width="10.5" style="70" customWidth="1"/>
    <col min="3325" max="3571" width="9" style="70"/>
    <col min="3572" max="3572" width="41.6296296296296" style="70" customWidth="1"/>
    <col min="3573" max="3574" width="14.5" style="70" customWidth="1"/>
    <col min="3575" max="3575" width="13.8796296296296" style="70" customWidth="1"/>
    <col min="3576" max="3578" width="9" style="70"/>
    <col min="3579" max="3580" width="10.5" style="70" customWidth="1"/>
    <col min="3581" max="3827" width="9" style="70"/>
    <col min="3828" max="3828" width="41.6296296296296" style="70" customWidth="1"/>
    <col min="3829" max="3830" width="14.5" style="70" customWidth="1"/>
    <col min="3831" max="3831" width="13.8796296296296" style="70" customWidth="1"/>
    <col min="3832" max="3834" width="9" style="70"/>
    <col min="3835" max="3836" width="10.5" style="70" customWidth="1"/>
    <col min="3837" max="4083" width="9" style="70"/>
    <col min="4084" max="4084" width="41.6296296296296" style="70" customWidth="1"/>
    <col min="4085" max="4086" width="14.5" style="70" customWidth="1"/>
    <col min="4087" max="4087" width="13.8796296296296" style="70" customWidth="1"/>
    <col min="4088" max="4090" width="9" style="70"/>
    <col min="4091" max="4092" width="10.5" style="70" customWidth="1"/>
    <col min="4093" max="4339" width="9" style="70"/>
    <col min="4340" max="4340" width="41.6296296296296" style="70" customWidth="1"/>
    <col min="4341" max="4342" width="14.5" style="70" customWidth="1"/>
    <col min="4343" max="4343" width="13.8796296296296" style="70" customWidth="1"/>
    <col min="4344" max="4346" width="9" style="70"/>
    <col min="4347" max="4348" width="10.5" style="70" customWidth="1"/>
    <col min="4349" max="4595" width="9" style="70"/>
    <col min="4596" max="4596" width="41.6296296296296" style="70" customWidth="1"/>
    <col min="4597" max="4598" width="14.5" style="70" customWidth="1"/>
    <col min="4599" max="4599" width="13.8796296296296" style="70" customWidth="1"/>
    <col min="4600" max="4602" width="9" style="70"/>
    <col min="4603" max="4604" width="10.5" style="70" customWidth="1"/>
    <col min="4605" max="4851" width="9" style="70"/>
    <col min="4852" max="4852" width="41.6296296296296" style="70" customWidth="1"/>
    <col min="4853" max="4854" width="14.5" style="70" customWidth="1"/>
    <col min="4855" max="4855" width="13.8796296296296" style="70" customWidth="1"/>
    <col min="4856" max="4858" width="9" style="70"/>
    <col min="4859" max="4860" width="10.5" style="70" customWidth="1"/>
    <col min="4861" max="5107" width="9" style="70"/>
    <col min="5108" max="5108" width="41.6296296296296" style="70" customWidth="1"/>
    <col min="5109" max="5110" width="14.5" style="70" customWidth="1"/>
    <col min="5111" max="5111" width="13.8796296296296" style="70" customWidth="1"/>
    <col min="5112" max="5114" width="9" style="70"/>
    <col min="5115" max="5116" width="10.5" style="70" customWidth="1"/>
    <col min="5117" max="5363" width="9" style="70"/>
    <col min="5364" max="5364" width="41.6296296296296" style="70" customWidth="1"/>
    <col min="5365" max="5366" width="14.5" style="70" customWidth="1"/>
    <col min="5367" max="5367" width="13.8796296296296" style="70" customWidth="1"/>
    <col min="5368" max="5370" width="9" style="70"/>
    <col min="5371" max="5372" width="10.5" style="70" customWidth="1"/>
    <col min="5373" max="5619" width="9" style="70"/>
    <col min="5620" max="5620" width="41.6296296296296" style="70" customWidth="1"/>
    <col min="5621" max="5622" width="14.5" style="70" customWidth="1"/>
    <col min="5623" max="5623" width="13.8796296296296" style="70" customWidth="1"/>
    <col min="5624" max="5626" width="9" style="70"/>
    <col min="5627" max="5628" width="10.5" style="70" customWidth="1"/>
    <col min="5629" max="5875" width="9" style="70"/>
    <col min="5876" max="5876" width="41.6296296296296" style="70" customWidth="1"/>
    <col min="5877" max="5878" width="14.5" style="70" customWidth="1"/>
    <col min="5879" max="5879" width="13.8796296296296" style="70" customWidth="1"/>
    <col min="5880" max="5882" width="9" style="70"/>
    <col min="5883" max="5884" width="10.5" style="70" customWidth="1"/>
    <col min="5885" max="6131" width="9" style="70"/>
    <col min="6132" max="6132" width="41.6296296296296" style="70" customWidth="1"/>
    <col min="6133" max="6134" width="14.5" style="70" customWidth="1"/>
    <col min="6135" max="6135" width="13.8796296296296" style="70" customWidth="1"/>
    <col min="6136" max="6138" width="9" style="70"/>
    <col min="6139" max="6140" width="10.5" style="70" customWidth="1"/>
    <col min="6141" max="6387" width="9" style="70"/>
    <col min="6388" max="6388" width="41.6296296296296" style="70" customWidth="1"/>
    <col min="6389" max="6390" width="14.5" style="70" customWidth="1"/>
    <col min="6391" max="6391" width="13.8796296296296" style="70" customWidth="1"/>
    <col min="6392" max="6394" width="9" style="70"/>
    <col min="6395" max="6396" width="10.5" style="70" customWidth="1"/>
    <col min="6397" max="6643" width="9" style="70"/>
    <col min="6644" max="6644" width="41.6296296296296" style="70" customWidth="1"/>
    <col min="6645" max="6646" width="14.5" style="70" customWidth="1"/>
    <col min="6647" max="6647" width="13.8796296296296" style="70" customWidth="1"/>
    <col min="6648" max="6650" width="9" style="70"/>
    <col min="6651" max="6652" width="10.5" style="70" customWidth="1"/>
    <col min="6653" max="6899" width="9" style="70"/>
    <col min="6900" max="6900" width="41.6296296296296" style="70" customWidth="1"/>
    <col min="6901" max="6902" width="14.5" style="70" customWidth="1"/>
    <col min="6903" max="6903" width="13.8796296296296" style="70" customWidth="1"/>
    <col min="6904" max="6906" width="9" style="70"/>
    <col min="6907" max="6908" width="10.5" style="70" customWidth="1"/>
    <col min="6909" max="7155" width="9" style="70"/>
    <col min="7156" max="7156" width="41.6296296296296" style="70" customWidth="1"/>
    <col min="7157" max="7158" width="14.5" style="70" customWidth="1"/>
    <col min="7159" max="7159" width="13.8796296296296" style="70" customWidth="1"/>
    <col min="7160" max="7162" width="9" style="70"/>
    <col min="7163" max="7164" width="10.5" style="70" customWidth="1"/>
    <col min="7165" max="7411" width="9" style="70"/>
    <col min="7412" max="7412" width="41.6296296296296" style="70" customWidth="1"/>
    <col min="7413" max="7414" width="14.5" style="70" customWidth="1"/>
    <col min="7415" max="7415" width="13.8796296296296" style="70" customWidth="1"/>
    <col min="7416" max="7418" width="9" style="70"/>
    <col min="7419" max="7420" width="10.5" style="70" customWidth="1"/>
    <col min="7421" max="7667" width="9" style="70"/>
    <col min="7668" max="7668" width="41.6296296296296" style="70" customWidth="1"/>
    <col min="7669" max="7670" width="14.5" style="70" customWidth="1"/>
    <col min="7671" max="7671" width="13.8796296296296" style="70" customWidth="1"/>
    <col min="7672" max="7674" width="9" style="70"/>
    <col min="7675" max="7676" width="10.5" style="70" customWidth="1"/>
    <col min="7677" max="7923" width="9" style="70"/>
    <col min="7924" max="7924" width="41.6296296296296" style="70" customWidth="1"/>
    <col min="7925" max="7926" width="14.5" style="70" customWidth="1"/>
    <col min="7927" max="7927" width="13.8796296296296" style="70" customWidth="1"/>
    <col min="7928" max="7930" width="9" style="70"/>
    <col min="7931" max="7932" width="10.5" style="70" customWidth="1"/>
    <col min="7933" max="8179" width="9" style="70"/>
    <col min="8180" max="8180" width="41.6296296296296" style="70" customWidth="1"/>
    <col min="8181" max="8182" width="14.5" style="70" customWidth="1"/>
    <col min="8183" max="8183" width="13.8796296296296" style="70" customWidth="1"/>
    <col min="8184" max="8186" width="9" style="70"/>
    <col min="8187" max="8188" width="10.5" style="70" customWidth="1"/>
    <col min="8189" max="8435" width="9" style="70"/>
    <col min="8436" max="8436" width="41.6296296296296" style="70" customWidth="1"/>
    <col min="8437" max="8438" width="14.5" style="70" customWidth="1"/>
    <col min="8439" max="8439" width="13.8796296296296" style="70" customWidth="1"/>
    <col min="8440" max="8442" width="9" style="70"/>
    <col min="8443" max="8444" width="10.5" style="70" customWidth="1"/>
    <col min="8445" max="8691" width="9" style="70"/>
    <col min="8692" max="8692" width="41.6296296296296" style="70" customWidth="1"/>
    <col min="8693" max="8694" width="14.5" style="70" customWidth="1"/>
    <col min="8695" max="8695" width="13.8796296296296" style="70" customWidth="1"/>
    <col min="8696" max="8698" width="9" style="70"/>
    <col min="8699" max="8700" width="10.5" style="70" customWidth="1"/>
    <col min="8701" max="8947" width="9" style="70"/>
    <col min="8948" max="8948" width="41.6296296296296" style="70" customWidth="1"/>
    <col min="8949" max="8950" width="14.5" style="70" customWidth="1"/>
    <col min="8951" max="8951" width="13.8796296296296" style="70" customWidth="1"/>
    <col min="8952" max="8954" width="9" style="70"/>
    <col min="8955" max="8956" width="10.5" style="70" customWidth="1"/>
    <col min="8957" max="9203" width="9" style="70"/>
    <col min="9204" max="9204" width="41.6296296296296" style="70" customWidth="1"/>
    <col min="9205" max="9206" width="14.5" style="70" customWidth="1"/>
    <col min="9207" max="9207" width="13.8796296296296" style="70" customWidth="1"/>
    <col min="9208" max="9210" width="9" style="70"/>
    <col min="9211" max="9212" width="10.5" style="70" customWidth="1"/>
    <col min="9213" max="9459" width="9" style="70"/>
    <col min="9460" max="9460" width="41.6296296296296" style="70" customWidth="1"/>
    <col min="9461" max="9462" width="14.5" style="70" customWidth="1"/>
    <col min="9463" max="9463" width="13.8796296296296" style="70" customWidth="1"/>
    <col min="9464" max="9466" width="9" style="70"/>
    <col min="9467" max="9468" width="10.5" style="70" customWidth="1"/>
    <col min="9469" max="9715" width="9" style="70"/>
    <col min="9716" max="9716" width="41.6296296296296" style="70" customWidth="1"/>
    <col min="9717" max="9718" width="14.5" style="70" customWidth="1"/>
    <col min="9719" max="9719" width="13.8796296296296" style="70" customWidth="1"/>
    <col min="9720" max="9722" width="9" style="70"/>
    <col min="9723" max="9724" width="10.5" style="70" customWidth="1"/>
    <col min="9725" max="9971" width="9" style="70"/>
    <col min="9972" max="9972" width="41.6296296296296" style="70" customWidth="1"/>
    <col min="9973" max="9974" width="14.5" style="70" customWidth="1"/>
    <col min="9975" max="9975" width="13.8796296296296" style="70" customWidth="1"/>
    <col min="9976" max="9978" width="9" style="70"/>
    <col min="9979" max="9980" width="10.5" style="70" customWidth="1"/>
    <col min="9981" max="10227" width="9" style="70"/>
    <col min="10228" max="10228" width="41.6296296296296" style="70" customWidth="1"/>
    <col min="10229" max="10230" width="14.5" style="70" customWidth="1"/>
    <col min="10231" max="10231" width="13.8796296296296" style="70" customWidth="1"/>
    <col min="10232" max="10234" width="9" style="70"/>
    <col min="10235" max="10236" width="10.5" style="70" customWidth="1"/>
    <col min="10237" max="10483" width="9" style="70"/>
    <col min="10484" max="10484" width="41.6296296296296" style="70" customWidth="1"/>
    <col min="10485" max="10486" width="14.5" style="70" customWidth="1"/>
    <col min="10487" max="10487" width="13.8796296296296" style="70" customWidth="1"/>
    <col min="10488" max="10490" width="9" style="70"/>
    <col min="10491" max="10492" width="10.5" style="70" customWidth="1"/>
    <col min="10493" max="10739" width="9" style="70"/>
    <col min="10740" max="10740" width="41.6296296296296" style="70" customWidth="1"/>
    <col min="10741" max="10742" width="14.5" style="70" customWidth="1"/>
    <col min="10743" max="10743" width="13.8796296296296" style="70" customWidth="1"/>
    <col min="10744" max="10746" width="9" style="70"/>
    <col min="10747" max="10748" width="10.5" style="70" customWidth="1"/>
    <col min="10749" max="10995" width="9" style="70"/>
    <col min="10996" max="10996" width="41.6296296296296" style="70" customWidth="1"/>
    <col min="10997" max="10998" width="14.5" style="70" customWidth="1"/>
    <col min="10999" max="10999" width="13.8796296296296" style="70" customWidth="1"/>
    <col min="11000" max="11002" width="9" style="70"/>
    <col min="11003" max="11004" width="10.5" style="70" customWidth="1"/>
    <col min="11005" max="11251" width="9" style="70"/>
    <col min="11252" max="11252" width="41.6296296296296" style="70" customWidth="1"/>
    <col min="11253" max="11254" width="14.5" style="70" customWidth="1"/>
    <col min="11255" max="11255" width="13.8796296296296" style="70" customWidth="1"/>
    <col min="11256" max="11258" width="9" style="70"/>
    <col min="11259" max="11260" width="10.5" style="70" customWidth="1"/>
    <col min="11261" max="11507" width="9" style="70"/>
    <col min="11508" max="11508" width="41.6296296296296" style="70" customWidth="1"/>
    <col min="11509" max="11510" width="14.5" style="70" customWidth="1"/>
    <col min="11511" max="11511" width="13.8796296296296" style="70" customWidth="1"/>
    <col min="11512" max="11514" width="9" style="70"/>
    <col min="11515" max="11516" width="10.5" style="70" customWidth="1"/>
    <col min="11517" max="11763" width="9" style="70"/>
    <col min="11764" max="11764" width="41.6296296296296" style="70" customWidth="1"/>
    <col min="11765" max="11766" width="14.5" style="70" customWidth="1"/>
    <col min="11767" max="11767" width="13.8796296296296" style="70" customWidth="1"/>
    <col min="11768" max="11770" width="9" style="70"/>
    <col min="11771" max="11772" width="10.5" style="70" customWidth="1"/>
    <col min="11773" max="12019" width="9" style="70"/>
    <col min="12020" max="12020" width="41.6296296296296" style="70" customWidth="1"/>
    <col min="12021" max="12022" width="14.5" style="70" customWidth="1"/>
    <col min="12023" max="12023" width="13.8796296296296" style="70" customWidth="1"/>
    <col min="12024" max="12026" width="9" style="70"/>
    <col min="12027" max="12028" width="10.5" style="70" customWidth="1"/>
    <col min="12029" max="12275" width="9" style="70"/>
    <col min="12276" max="12276" width="41.6296296296296" style="70" customWidth="1"/>
    <col min="12277" max="12278" width="14.5" style="70" customWidth="1"/>
    <col min="12279" max="12279" width="13.8796296296296" style="70" customWidth="1"/>
    <col min="12280" max="12282" width="9" style="70"/>
    <col min="12283" max="12284" width="10.5" style="70" customWidth="1"/>
    <col min="12285" max="12531" width="9" style="70"/>
    <col min="12532" max="12532" width="41.6296296296296" style="70" customWidth="1"/>
    <col min="12533" max="12534" width="14.5" style="70" customWidth="1"/>
    <col min="12535" max="12535" width="13.8796296296296" style="70" customWidth="1"/>
    <col min="12536" max="12538" width="9" style="70"/>
    <col min="12539" max="12540" width="10.5" style="70" customWidth="1"/>
    <col min="12541" max="12787" width="9" style="70"/>
    <col min="12788" max="12788" width="41.6296296296296" style="70" customWidth="1"/>
    <col min="12789" max="12790" width="14.5" style="70" customWidth="1"/>
    <col min="12791" max="12791" width="13.8796296296296" style="70" customWidth="1"/>
    <col min="12792" max="12794" width="9" style="70"/>
    <col min="12795" max="12796" width="10.5" style="70" customWidth="1"/>
    <col min="12797" max="13043" width="9" style="70"/>
    <col min="13044" max="13044" width="41.6296296296296" style="70" customWidth="1"/>
    <col min="13045" max="13046" width="14.5" style="70" customWidth="1"/>
    <col min="13047" max="13047" width="13.8796296296296" style="70" customWidth="1"/>
    <col min="13048" max="13050" width="9" style="70"/>
    <col min="13051" max="13052" width="10.5" style="70" customWidth="1"/>
    <col min="13053" max="13299" width="9" style="70"/>
    <col min="13300" max="13300" width="41.6296296296296" style="70" customWidth="1"/>
    <col min="13301" max="13302" width="14.5" style="70" customWidth="1"/>
    <col min="13303" max="13303" width="13.8796296296296" style="70" customWidth="1"/>
    <col min="13304" max="13306" width="9" style="70"/>
    <col min="13307" max="13308" width="10.5" style="70" customWidth="1"/>
    <col min="13309" max="13555" width="9" style="70"/>
    <col min="13556" max="13556" width="41.6296296296296" style="70" customWidth="1"/>
    <col min="13557" max="13558" width="14.5" style="70" customWidth="1"/>
    <col min="13559" max="13559" width="13.8796296296296" style="70" customWidth="1"/>
    <col min="13560" max="13562" width="9" style="70"/>
    <col min="13563" max="13564" width="10.5" style="70" customWidth="1"/>
    <col min="13565" max="13811" width="9" style="70"/>
    <col min="13812" max="13812" width="41.6296296296296" style="70" customWidth="1"/>
    <col min="13813" max="13814" width="14.5" style="70" customWidth="1"/>
    <col min="13815" max="13815" width="13.8796296296296" style="70" customWidth="1"/>
    <col min="13816" max="13818" width="9" style="70"/>
    <col min="13819" max="13820" width="10.5" style="70" customWidth="1"/>
    <col min="13821" max="14067" width="9" style="70"/>
    <col min="14068" max="14068" width="41.6296296296296" style="70" customWidth="1"/>
    <col min="14069" max="14070" width="14.5" style="70" customWidth="1"/>
    <col min="14071" max="14071" width="13.8796296296296" style="70" customWidth="1"/>
    <col min="14072" max="14074" width="9" style="70"/>
    <col min="14075" max="14076" width="10.5" style="70" customWidth="1"/>
    <col min="14077" max="14323" width="9" style="70"/>
    <col min="14324" max="14324" width="41.6296296296296" style="70" customWidth="1"/>
    <col min="14325" max="14326" width="14.5" style="70" customWidth="1"/>
    <col min="14327" max="14327" width="13.8796296296296" style="70" customWidth="1"/>
    <col min="14328" max="14330" width="9" style="70"/>
    <col min="14331" max="14332" width="10.5" style="70" customWidth="1"/>
    <col min="14333" max="14579" width="9" style="70"/>
    <col min="14580" max="14580" width="41.6296296296296" style="70" customWidth="1"/>
    <col min="14581" max="14582" width="14.5" style="70" customWidth="1"/>
    <col min="14583" max="14583" width="13.8796296296296" style="70" customWidth="1"/>
    <col min="14584" max="14586" width="9" style="70"/>
    <col min="14587" max="14588" width="10.5" style="70" customWidth="1"/>
    <col min="14589" max="14835" width="9" style="70"/>
    <col min="14836" max="14836" width="41.6296296296296" style="70" customWidth="1"/>
    <col min="14837" max="14838" width="14.5" style="70" customWidth="1"/>
    <col min="14839" max="14839" width="13.8796296296296" style="70" customWidth="1"/>
    <col min="14840" max="14842" width="9" style="70"/>
    <col min="14843" max="14844" width="10.5" style="70" customWidth="1"/>
    <col min="14845" max="15091" width="9" style="70"/>
    <col min="15092" max="15092" width="41.6296296296296" style="70" customWidth="1"/>
    <col min="15093" max="15094" width="14.5" style="70" customWidth="1"/>
    <col min="15095" max="15095" width="13.8796296296296" style="70" customWidth="1"/>
    <col min="15096" max="15098" width="9" style="70"/>
    <col min="15099" max="15100" width="10.5" style="70" customWidth="1"/>
    <col min="15101" max="15347" width="9" style="70"/>
    <col min="15348" max="15348" width="41.6296296296296" style="70" customWidth="1"/>
    <col min="15349" max="15350" width="14.5" style="70" customWidth="1"/>
    <col min="15351" max="15351" width="13.8796296296296" style="70" customWidth="1"/>
    <col min="15352" max="15354" width="9" style="70"/>
    <col min="15355" max="15356" width="10.5" style="70" customWidth="1"/>
    <col min="15357" max="15603" width="9" style="70"/>
    <col min="15604" max="15604" width="41.6296296296296" style="70" customWidth="1"/>
    <col min="15605" max="15606" width="14.5" style="70" customWidth="1"/>
    <col min="15607" max="15607" width="13.8796296296296" style="70" customWidth="1"/>
    <col min="15608" max="15610" width="9" style="70"/>
    <col min="15611" max="15612" width="10.5" style="70" customWidth="1"/>
    <col min="15613" max="15859" width="9" style="70"/>
    <col min="15860" max="15860" width="41.6296296296296" style="70" customWidth="1"/>
    <col min="15861" max="15862" width="14.5" style="70" customWidth="1"/>
    <col min="15863" max="15863" width="13.8796296296296" style="70" customWidth="1"/>
    <col min="15864" max="15866" width="9" style="70"/>
    <col min="15867" max="15868" width="10.5" style="70" customWidth="1"/>
    <col min="15869" max="16115" width="9" style="70"/>
    <col min="16116" max="16116" width="41.6296296296296" style="70" customWidth="1"/>
    <col min="16117" max="16118" width="14.5" style="70" customWidth="1"/>
    <col min="16119" max="16119" width="13.8796296296296" style="70" customWidth="1"/>
    <col min="16120" max="16122" width="9" style="70"/>
    <col min="16123" max="16124" width="10.5" style="70" customWidth="1"/>
    <col min="16125" max="16384" width="9" style="70"/>
  </cols>
  <sheetData>
    <row r="1" ht="45" customHeight="1" spans="1:4">
      <c r="A1" s="72" t="s">
        <v>3314</v>
      </c>
      <c r="B1" s="73"/>
      <c r="C1" s="73"/>
      <c r="D1" s="72"/>
    </row>
    <row r="2" ht="20.1" customHeight="1" spans="1:4">
      <c r="A2" s="74"/>
      <c r="B2" s="75"/>
      <c r="C2" s="76"/>
      <c r="D2" s="77" t="s">
        <v>3188</v>
      </c>
    </row>
    <row r="3" ht="45" customHeight="1" spans="1:4">
      <c r="A3" s="78" t="s">
        <v>2605</v>
      </c>
      <c r="B3" s="79" t="s">
        <v>128</v>
      </c>
      <c r="C3" s="79" t="s">
        <v>5</v>
      </c>
      <c r="D3" s="79" t="s">
        <v>3313</v>
      </c>
    </row>
    <row r="4" ht="36" customHeight="1" spans="1:4">
      <c r="A4" s="80" t="s">
        <v>3299</v>
      </c>
      <c r="B4" s="81">
        <v>6599</v>
      </c>
      <c r="C4" s="82">
        <v>7777</v>
      </c>
      <c r="D4" s="83">
        <f>(C4-B4)/B4</f>
        <v>0.179</v>
      </c>
    </row>
    <row r="5" ht="36" customHeight="1" spans="1:4">
      <c r="A5" s="84" t="s">
        <v>3300</v>
      </c>
      <c r="B5" s="85">
        <v>6469</v>
      </c>
      <c r="C5" s="86">
        <v>7062</v>
      </c>
      <c r="D5" s="83">
        <f>(C5-B5)/B5</f>
        <v>0.092</v>
      </c>
    </row>
    <row r="6" ht="36" customHeight="1" spans="1:4">
      <c r="A6" s="80" t="s">
        <v>3301</v>
      </c>
      <c r="B6" s="87">
        <v>13346</v>
      </c>
      <c r="C6" s="81">
        <v>14229</v>
      </c>
      <c r="D6" s="83">
        <f>(C6-B6)/B6</f>
        <v>0.066</v>
      </c>
    </row>
    <row r="7" ht="36" customHeight="1" spans="1:4">
      <c r="A7" s="84" t="s">
        <v>3300</v>
      </c>
      <c r="B7" s="88">
        <v>13046</v>
      </c>
      <c r="C7" s="85">
        <v>14029</v>
      </c>
      <c r="D7" s="83">
        <f>(C7-B7)/B7</f>
        <v>0.075</v>
      </c>
    </row>
    <row r="8" ht="36" customHeight="1" spans="1:4">
      <c r="A8" s="80" t="s">
        <v>3302</v>
      </c>
      <c r="B8" s="87"/>
      <c r="C8" s="89"/>
      <c r="D8" s="90" t="str">
        <f>IF(B8&gt;0,C8/B8-1,IF(B8&lt;0,-(C8/B8-1),""))</f>
        <v/>
      </c>
    </row>
    <row r="9" ht="36" customHeight="1" spans="1:4">
      <c r="A9" s="84" t="s">
        <v>3300</v>
      </c>
      <c r="B9" s="88"/>
      <c r="C9" s="91"/>
      <c r="D9" s="92" t="str">
        <f>IF(B9&gt;0,C9/B9-1,IF(B9&lt;0,-(C9/B9-1),""))</f>
        <v/>
      </c>
    </row>
    <row r="10" ht="36" customHeight="1" spans="1:4">
      <c r="A10" s="80" t="s">
        <v>3303</v>
      </c>
      <c r="B10" s="87"/>
      <c r="C10" s="93"/>
      <c r="D10" s="83"/>
    </row>
    <row r="11" ht="36" customHeight="1" spans="1:4">
      <c r="A11" s="84" t="s">
        <v>3300</v>
      </c>
      <c r="B11" s="88"/>
      <c r="C11" s="94"/>
      <c r="D11" s="83"/>
    </row>
    <row r="12" ht="36" customHeight="1" spans="1:4">
      <c r="A12" s="80" t="s">
        <v>3304</v>
      </c>
      <c r="B12" s="87"/>
      <c r="C12" s="93"/>
      <c r="D12" s="83"/>
    </row>
    <row r="13" ht="36" customHeight="1" spans="1:4">
      <c r="A13" s="84" t="s">
        <v>3300</v>
      </c>
      <c r="B13" s="88"/>
      <c r="C13" s="94"/>
      <c r="D13" s="83"/>
    </row>
    <row r="14" s="69" customFormat="1" ht="36" customHeight="1" spans="1:4">
      <c r="A14" s="80" t="s">
        <v>3305</v>
      </c>
      <c r="B14" s="95"/>
      <c r="C14" s="89"/>
      <c r="D14" s="90" t="str">
        <f>IF(B14&gt;0,C14/B14-1,IF(B14&lt;0,-(C14/B14-1),""))</f>
        <v/>
      </c>
    </row>
    <row r="15" ht="36" customHeight="1" spans="1:4">
      <c r="A15" s="84" t="s">
        <v>3300</v>
      </c>
      <c r="B15" s="96"/>
      <c r="C15" s="91"/>
      <c r="D15" s="92" t="str">
        <f>IF(B15&gt;0,C15/B15-1,IF(B15&lt;0,-(C15/B15-1),""))</f>
        <v/>
      </c>
    </row>
    <row r="16" ht="36" customHeight="1" spans="1:4">
      <c r="A16" s="80" t="s">
        <v>3306</v>
      </c>
      <c r="B16" s="81">
        <v>3350</v>
      </c>
      <c r="C16" s="93">
        <v>3595</v>
      </c>
      <c r="D16" s="83">
        <f t="shared" ref="D16:D22" si="0">(C16-B16)/B16</f>
        <v>0.073</v>
      </c>
    </row>
    <row r="17" ht="36" customHeight="1" spans="1:4">
      <c r="A17" s="84" t="s">
        <v>3300</v>
      </c>
      <c r="B17" s="85">
        <v>2963</v>
      </c>
      <c r="C17" s="97">
        <v>3193</v>
      </c>
      <c r="D17" s="83">
        <f t="shared" si="0"/>
        <v>0.078</v>
      </c>
    </row>
    <row r="18" ht="36" customHeight="1" spans="1:4">
      <c r="A18" s="98" t="s">
        <v>3307</v>
      </c>
      <c r="B18" s="99">
        <f>B4+B6+B16</f>
        <v>23295</v>
      </c>
      <c r="C18" s="99">
        <f>C16+C6+C4</f>
        <v>25601</v>
      </c>
      <c r="D18" s="83">
        <f t="shared" si="0"/>
        <v>0.099</v>
      </c>
    </row>
    <row r="19" ht="36" customHeight="1" spans="1:4">
      <c r="A19" s="84" t="s">
        <v>3308</v>
      </c>
      <c r="B19" s="100">
        <v>17289</v>
      </c>
      <c r="C19" s="100">
        <v>13930</v>
      </c>
      <c r="D19" s="83">
        <f t="shared" si="0"/>
        <v>-0.194</v>
      </c>
    </row>
    <row r="20" ht="36" customHeight="1" spans="1:4">
      <c r="A20" s="80" t="s">
        <v>3309</v>
      </c>
      <c r="B20" s="99"/>
      <c r="C20" s="82"/>
      <c r="D20" s="83"/>
    </row>
    <row r="21" ht="36" customHeight="1" spans="1:4">
      <c r="A21" s="101" t="s">
        <v>3310</v>
      </c>
      <c r="B21" s="99"/>
      <c r="C21" s="82">
        <v>3961</v>
      </c>
      <c r="D21" s="83"/>
    </row>
    <row r="22" ht="36" customHeight="1" spans="1:4">
      <c r="A22" s="98" t="s">
        <v>3311</v>
      </c>
      <c r="B22" s="99">
        <f>B18+B19</f>
        <v>40584</v>
      </c>
      <c r="C22" s="99">
        <f>C18+C19+C21</f>
        <v>43492</v>
      </c>
      <c r="D22" s="83">
        <f t="shared" si="0"/>
        <v>0.072</v>
      </c>
    </row>
    <row r="23" spans="2:3">
      <c r="B23" s="102"/>
      <c r="C23" s="102"/>
    </row>
    <row r="24" spans="2:3">
      <c r="B24" s="102"/>
      <c r="C24" s="102"/>
    </row>
    <row r="25" spans="2:3">
      <c r="B25" s="102"/>
      <c r="C25" s="102"/>
    </row>
    <row r="26" spans="2:3">
      <c r="B26" s="102"/>
      <c r="C26" s="102"/>
    </row>
  </sheetData>
  <mergeCells count="1">
    <mergeCell ref="A1:D1"/>
  </mergeCells>
  <conditionalFormatting sqref="B14:B15 B18:B22 C18:C19 C22">
    <cfRule type="cellIs" dxfId="104" priority="2"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6"/>
  <sheetViews>
    <sheetView workbookViewId="0">
      <selection activeCell="E13" sqref="E13"/>
    </sheetView>
  </sheetViews>
  <sheetFormatPr defaultColWidth="10" defaultRowHeight="14.4" outlineLevelCol="6"/>
  <cols>
    <col min="1" max="1" width="24.6296296296296" style="22" customWidth="1"/>
    <col min="2" max="2" width="18.75" style="22" customWidth="1"/>
    <col min="3" max="3" width="18.25" style="22" customWidth="1"/>
    <col min="4" max="4" width="17.5" style="22" customWidth="1"/>
    <col min="5" max="5" width="18.1296296296296" style="22" customWidth="1"/>
    <col min="6" max="6" width="18.3796296296296" style="22" customWidth="1"/>
    <col min="7" max="7" width="18.75" style="22" customWidth="1"/>
    <col min="8" max="8" width="9.76851851851852" style="22" customWidth="1"/>
    <col min="9" max="16384" width="10" style="22"/>
  </cols>
  <sheetData>
    <row r="1" s="22" customFormat="1" ht="30" customHeight="1" spans="1:1">
      <c r="A1" s="49"/>
    </row>
    <row r="2" s="22" customFormat="1" ht="28.6" customHeight="1" spans="1:7">
      <c r="A2" s="65" t="s">
        <v>3315</v>
      </c>
      <c r="B2" s="65"/>
      <c r="C2" s="65"/>
      <c r="D2" s="65"/>
      <c r="E2" s="65"/>
      <c r="F2" s="65"/>
      <c r="G2" s="65"/>
    </row>
    <row r="3" s="22" customFormat="1" ht="23" customHeight="1" spans="1:7">
      <c r="A3" s="54"/>
      <c r="B3" s="54"/>
      <c r="F3" s="55" t="s">
        <v>1</v>
      </c>
      <c r="G3" s="55"/>
    </row>
    <row r="4" s="22" customFormat="1" ht="30" customHeight="1" spans="1:7">
      <c r="A4" s="59" t="s">
        <v>3316</v>
      </c>
      <c r="B4" s="59" t="s">
        <v>3317</v>
      </c>
      <c r="C4" s="59"/>
      <c r="D4" s="59"/>
      <c r="E4" s="59" t="s">
        <v>3318</v>
      </c>
      <c r="F4" s="59"/>
      <c r="G4" s="59"/>
    </row>
    <row r="5" s="22" customFormat="1" ht="30" customHeight="1" spans="1:7">
      <c r="A5" s="59"/>
      <c r="B5" s="66"/>
      <c r="C5" s="59" t="s">
        <v>3319</v>
      </c>
      <c r="D5" s="59" t="s">
        <v>3320</v>
      </c>
      <c r="E5" s="66"/>
      <c r="F5" s="59" t="s">
        <v>3319</v>
      </c>
      <c r="G5" s="59" t="s">
        <v>3320</v>
      </c>
    </row>
    <row r="6" s="22" customFormat="1" ht="30" customHeight="1" spans="1:7">
      <c r="A6" s="59" t="s">
        <v>3321</v>
      </c>
      <c r="B6" s="59" t="s">
        <v>3322</v>
      </c>
      <c r="C6" s="59" t="s">
        <v>3323</v>
      </c>
      <c r="D6" s="59" t="s">
        <v>3324</v>
      </c>
      <c r="E6" s="59" t="s">
        <v>3325</v>
      </c>
      <c r="F6" s="59" t="s">
        <v>3326</v>
      </c>
      <c r="G6" s="59" t="s">
        <v>3327</v>
      </c>
    </row>
    <row r="7" s="22" customFormat="1" ht="30" customHeight="1" spans="1:7">
      <c r="A7" s="62" t="s">
        <v>3328</v>
      </c>
      <c r="B7" s="67">
        <f>C7+D7</f>
        <v>161451</v>
      </c>
      <c r="C7" s="67">
        <v>93445</v>
      </c>
      <c r="D7" s="67">
        <v>68006</v>
      </c>
      <c r="E7" s="67">
        <f>F7+G7</f>
        <v>146171</v>
      </c>
      <c r="F7" s="67">
        <v>78170</v>
      </c>
      <c r="G7" s="67">
        <v>68001</v>
      </c>
    </row>
    <row r="8" s="22" customFormat="1" ht="30" customHeight="1" spans="1:7">
      <c r="A8" s="62" t="s">
        <v>3329</v>
      </c>
      <c r="B8" s="67">
        <f>C8+D8</f>
        <v>161451</v>
      </c>
      <c r="C8" s="67">
        <v>93445</v>
      </c>
      <c r="D8" s="67">
        <v>68006</v>
      </c>
      <c r="E8" s="67">
        <f>F8+G8</f>
        <v>146171</v>
      </c>
      <c r="F8" s="67">
        <v>78170</v>
      </c>
      <c r="G8" s="67">
        <v>68001</v>
      </c>
    </row>
    <row r="9" s="22" customFormat="1" ht="44" customHeight="1" spans="1:7">
      <c r="A9" s="62" t="s">
        <v>3330</v>
      </c>
      <c r="B9" s="66"/>
      <c r="C9" s="66"/>
      <c r="D9" s="66"/>
      <c r="E9" s="66"/>
      <c r="F9" s="66"/>
      <c r="G9" s="66"/>
    </row>
    <row r="10" s="22" customFormat="1" ht="30" customHeight="1" spans="1:7">
      <c r="A10" s="68" t="s">
        <v>3331</v>
      </c>
      <c r="B10" s="66"/>
      <c r="C10" s="66"/>
      <c r="D10" s="66"/>
      <c r="E10" s="66"/>
      <c r="F10" s="66"/>
      <c r="G10" s="66"/>
    </row>
    <row r="11" s="22" customFormat="1" ht="30" customHeight="1" spans="1:7">
      <c r="A11" s="68" t="s">
        <v>3332</v>
      </c>
      <c r="B11" s="66"/>
      <c r="C11" s="66"/>
      <c r="D11" s="66"/>
      <c r="E11" s="66"/>
      <c r="F11" s="66"/>
      <c r="G11" s="66"/>
    </row>
    <row r="12" s="22" customFormat="1" ht="30" customHeight="1" spans="1:7">
      <c r="A12" s="68" t="s">
        <v>3333</v>
      </c>
      <c r="B12" s="66"/>
      <c r="C12" s="66"/>
      <c r="D12" s="66"/>
      <c r="E12" s="66"/>
      <c r="F12" s="66"/>
      <c r="G12" s="66"/>
    </row>
    <row r="13" s="22" customFormat="1" ht="30" customHeight="1" spans="1:7">
      <c r="A13" s="68" t="s">
        <v>3334</v>
      </c>
      <c r="B13" s="66"/>
      <c r="C13" s="66"/>
      <c r="D13" s="66"/>
      <c r="E13" s="66"/>
      <c r="F13" s="66"/>
      <c r="G13" s="66"/>
    </row>
    <row r="14" s="22" customFormat="1" ht="30" customHeight="1" spans="1:7">
      <c r="A14" s="68" t="s">
        <v>3335</v>
      </c>
      <c r="B14" s="66"/>
      <c r="C14" s="66"/>
      <c r="D14" s="66"/>
      <c r="E14" s="66"/>
      <c r="F14" s="66"/>
      <c r="G14" s="66"/>
    </row>
    <row r="15" s="22" customFormat="1" ht="30" customHeight="1" spans="1:7">
      <c r="A15" s="68" t="s">
        <v>3336</v>
      </c>
      <c r="B15" s="66"/>
      <c r="C15" s="66"/>
      <c r="D15" s="66"/>
      <c r="E15" s="66"/>
      <c r="F15" s="66"/>
      <c r="G15" s="66"/>
    </row>
    <row r="16" s="22" customFormat="1" ht="30" customHeight="1" spans="1:7">
      <c r="A16" s="68" t="s">
        <v>3337</v>
      </c>
      <c r="B16" s="66"/>
      <c r="C16" s="66"/>
      <c r="D16" s="66"/>
      <c r="E16" s="66"/>
      <c r="F16" s="66"/>
      <c r="G16" s="66"/>
    </row>
    <row r="17" s="22" customFormat="1" ht="30" customHeight="1" spans="1:7">
      <c r="A17" s="68" t="s">
        <v>3338</v>
      </c>
      <c r="B17" s="66"/>
      <c r="C17" s="66"/>
      <c r="D17" s="66"/>
      <c r="E17" s="66"/>
      <c r="F17" s="66"/>
      <c r="G17" s="66"/>
    </row>
    <row r="18" s="22" customFormat="1" ht="30" customHeight="1" spans="1:7">
      <c r="A18" s="68" t="s">
        <v>3339</v>
      </c>
      <c r="B18" s="66"/>
      <c r="C18" s="66"/>
      <c r="D18" s="66"/>
      <c r="E18" s="66"/>
      <c r="F18" s="66"/>
      <c r="G18" s="66"/>
    </row>
    <row r="19" s="24" customFormat="1" ht="25" customHeight="1" spans="1:7">
      <c r="A19" s="48" t="s">
        <v>3340</v>
      </c>
      <c r="B19" s="48"/>
      <c r="C19" s="48"/>
      <c r="D19" s="48"/>
      <c r="E19" s="48"/>
      <c r="F19" s="48"/>
      <c r="G19" s="48"/>
    </row>
    <row r="20" s="24" customFormat="1" ht="25" customHeight="1" spans="1:7">
      <c r="A20" s="48" t="s">
        <v>3341</v>
      </c>
      <c r="B20" s="48"/>
      <c r="C20" s="48"/>
      <c r="D20" s="48"/>
      <c r="E20" s="48"/>
      <c r="F20" s="48"/>
      <c r="G20" s="48"/>
    </row>
    <row r="21" s="22" customFormat="1" ht="18" customHeight="1" spans="1:7">
      <c r="A21" s="49"/>
      <c r="B21" s="49"/>
      <c r="C21" s="49"/>
      <c r="D21" s="49"/>
      <c r="E21" s="49"/>
      <c r="F21" s="49"/>
      <c r="G21" s="49"/>
    </row>
    <row r="22" s="22" customFormat="1" ht="18" customHeight="1" spans="1:7">
      <c r="A22" s="49"/>
      <c r="B22" s="49"/>
      <c r="C22" s="49"/>
      <c r="D22" s="49"/>
      <c r="E22" s="49"/>
      <c r="F22" s="49"/>
      <c r="G22" s="49"/>
    </row>
    <row r="23" s="22" customFormat="1" ht="18" customHeight="1" spans="1:7">
      <c r="A23" s="49"/>
      <c r="B23" s="49"/>
      <c r="C23" s="49"/>
      <c r="D23" s="49"/>
      <c r="E23" s="49"/>
      <c r="F23" s="49"/>
      <c r="G23" s="49"/>
    </row>
    <row r="24" s="22" customFormat="1" ht="18" customHeight="1" spans="1:7">
      <c r="A24" s="49"/>
      <c r="B24" s="49"/>
      <c r="C24" s="49"/>
      <c r="D24" s="49"/>
      <c r="E24" s="49"/>
      <c r="F24" s="49"/>
      <c r="G24" s="49"/>
    </row>
    <row r="25" s="22" customFormat="1" ht="14" customHeight="1" spans="1:7">
      <c r="A25" s="49"/>
      <c r="B25" s="49"/>
      <c r="C25" s="49"/>
      <c r="D25" s="49"/>
      <c r="E25" s="49"/>
      <c r="F25" s="49"/>
      <c r="G25" s="49"/>
    </row>
    <row r="26" s="22" customFormat="1" ht="33" customHeight="1" spans="1:7">
      <c r="A26" s="54"/>
      <c r="B26" s="54"/>
      <c r="C26" s="54"/>
      <c r="D26" s="54"/>
      <c r="E26" s="54"/>
      <c r="F26" s="54"/>
      <c r="G26" s="54"/>
    </row>
  </sheetData>
  <mergeCells count="7">
    <mergeCell ref="A2:G2"/>
    <mergeCell ref="F3:G3"/>
    <mergeCell ref="B4:D4"/>
    <mergeCell ref="E4:G4"/>
    <mergeCell ref="A19:G19"/>
    <mergeCell ref="A20:G20"/>
    <mergeCell ref="A4:A5"/>
  </mergeCells>
  <printOptions horizontalCentered="1"/>
  <pageMargins left="0.709027777777778" right="0.709027777777778" top="0.629166666666667" bottom="0.75" header="0.309027777777778" footer="0.309027777777778"/>
  <pageSetup paperSize="9" fitToHeight="200"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6"/>
  <sheetViews>
    <sheetView workbookViewId="0">
      <selection activeCell="B11" sqref="B11"/>
    </sheetView>
  </sheetViews>
  <sheetFormatPr defaultColWidth="10" defaultRowHeight="14.4" outlineLevelCol="6"/>
  <cols>
    <col min="1" max="1" width="62.25" style="22" customWidth="1"/>
    <col min="2" max="3" width="28.6296296296296" style="22" customWidth="1"/>
    <col min="4" max="4" width="9.76851851851852" style="22" customWidth="1"/>
    <col min="5" max="16384" width="10" style="22"/>
  </cols>
  <sheetData>
    <row r="1" s="22" customFormat="1" ht="23" customHeight="1"/>
    <row r="2" s="22" customFormat="1" ht="14.3" customHeight="1" spans="1:1">
      <c r="A2" s="49"/>
    </row>
    <row r="3" s="22" customFormat="1" ht="28.6" customHeight="1" spans="1:3">
      <c r="A3" s="45" t="s">
        <v>3342</v>
      </c>
      <c r="B3" s="45"/>
      <c r="C3" s="45"/>
    </row>
    <row r="4" s="22" customFormat="1" ht="27" customHeight="1" spans="1:3">
      <c r="A4" s="54"/>
      <c r="B4" s="54"/>
      <c r="C4" s="55" t="s">
        <v>1</v>
      </c>
    </row>
    <row r="5" s="57" customFormat="1" ht="24" customHeight="1" spans="1:3">
      <c r="A5" s="59" t="s">
        <v>3343</v>
      </c>
      <c r="B5" s="59" t="s">
        <v>3266</v>
      </c>
      <c r="C5" s="59" t="s">
        <v>3344</v>
      </c>
    </row>
    <row r="6" s="57" customFormat="1" ht="32" customHeight="1" spans="1:3">
      <c r="A6" s="60" t="s">
        <v>3345</v>
      </c>
      <c r="B6" s="61">
        <v>78448</v>
      </c>
      <c r="C6" s="61">
        <v>78448</v>
      </c>
    </row>
    <row r="7" s="57" customFormat="1" ht="32" customHeight="1" spans="1:3">
      <c r="A7" s="60" t="s">
        <v>3346</v>
      </c>
      <c r="B7" s="61">
        <v>93445</v>
      </c>
      <c r="C7" s="61">
        <v>93445</v>
      </c>
    </row>
    <row r="8" s="57" customFormat="1" ht="32" customHeight="1" spans="1:3">
      <c r="A8" s="60" t="s">
        <v>3347</v>
      </c>
      <c r="B8" s="61">
        <v>15577</v>
      </c>
      <c r="C8" s="61">
        <v>15577</v>
      </c>
    </row>
    <row r="9" s="57" customFormat="1" ht="30" customHeight="1" spans="1:3">
      <c r="A9" s="62" t="s">
        <v>3348</v>
      </c>
      <c r="B9" s="61"/>
      <c r="C9" s="61"/>
    </row>
    <row r="10" s="57" customFormat="1" ht="32" customHeight="1" spans="1:3">
      <c r="A10" s="62" t="s">
        <v>3349</v>
      </c>
      <c r="B10" s="61">
        <v>15577</v>
      </c>
      <c r="C10" s="61">
        <v>15577</v>
      </c>
    </row>
    <row r="11" s="57" customFormat="1" ht="32" customHeight="1" spans="1:3">
      <c r="A11" s="60" t="s">
        <v>3350</v>
      </c>
      <c r="B11" s="61">
        <v>15577</v>
      </c>
      <c r="C11" s="61">
        <v>15577</v>
      </c>
    </row>
    <row r="12" s="57" customFormat="1" ht="32" customHeight="1" spans="1:3">
      <c r="A12" s="60" t="s">
        <v>3351</v>
      </c>
      <c r="B12" s="61">
        <v>78170</v>
      </c>
      <c r="C12" s="61">
        <v>78170</v>
      </c>
    </row>
    <row r="13" s="57" customFormat="1" ht="32" customHeight="1" spans="1:3">
      <c r="A13" s="60" t="s">
        <v>3352</v>
      </c>
      <c r="B13" s="61"/>
      <c r="C13" s="61"/>
    </row>
    <row r="14" s="57" customFormat="1" ht="32" customHeight="1" spans="1:3">
      <c r="A14" s="60" t="s">
        <v>3353</v>
      </c>
      <c r="B14" s="61">
        <v>93445</v>
      </c>
      <c r="C14" s="61">
        <v>93445</v>
      </c>
    </row>
    <row r="15" s="58" customFormat="1" ht="69" customHeight="1" spans="1:7">
      <c r="A15" s="63" t="s">
        <v>3354</v>
      </c>
      <c r="B15" s="63"/>
      <c r="C15" s="63"/>
      <c r="D15" s="64"/>
      <c r="E15" s="64"/>
      <c r="F15" s="64"/>
      <c r="G15" s="64"/>
    </row>
    <row r="16" s="22" customFormat="1" spans="1:3">
      <c r="A16" s="54"/>
      <c r="B16" s="54"/>
      <c r="C16" s="54"/>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6"/>
  <sheetViews>
    <sheetView workbookViewId="0">
      <selection activeCell="H15" sqref="H15"/>
    </sheetView>
  </sheetViews>
  <sheetFormatPr defaultColWidth="10" defaultRowHeight="14.4" outlineLevelCol="6"/>
  <cols>
    <col min="1" max="1" width="60" style="22" customWidth="1"/>
    <col min="2" max="3" width="25.6296296296296" style="22" customWidth="1"/>
    <col min="4" max="4" width="9.76851851851852" style="22" customWidth="1"/>
    <col min="5" max="16384" width="10" style="22"/>
  </cols>
  <sheetData>
    <row r="1" s="22" customFormat="1" ht="23" customHeight="1"/>
    <row r="2" s="22" customFormat="1" ht="14.3" customHeight="1" spans="1:1">
      <c r="A2" s="49"/>
    </row>
    <row r="3" s="22" customFormat="1" ht="28.6" customHeight="1" spans="1:3">
      <c r="A3" s="45" t="s">
        <v>3355</v>
      </c>
      <c r="B3" s="45"/>
      <c r="C3" s="45"/>
    </row>
    <row r="4" s="22" customFormat="1" ht="27" customHeight="1" spans="1:3">
      <c r="A4" s="54"/>
      <c r="B4" s="54"/>
      <c r="C4" s="55" t="s">
        <v>1</v>
      </c>
    </row>
    <row r="5" s="22" customFormat="1" ht="24" customHeight="1" spans="1:3">
      <c r="A5" s="29" t="s">
        <v>3343</v>
      </c>
      <c r="B5" s="29" t="s">
        <v>3266</v>
      </c>
      <c r="C5" s="29" t="s">
        <v>3344</v>
      </c>
    </row>
    <row r="6" s="22" customFormat="1" ht="32" customHeight="1" spans="1:3">
      <c r="A6" s="51" t="s">
        <v>3345</v>
      </c>
      <c r="B6" s="56">
        <v>78448</v>
      </c>
      <c r="C6" s="56">
        <v>78448</v>
      </c>
    </row>
    <row r="7" s="22" customFormat="1" ht="32" customHeight="1" spans="1:3">
      <c r="A7" s="51" t="s">
        <v>3346</v>
      </c>
      <c r="B7" s="56">
        <v>93445</v>
      </c>
      <c r="C7" s="56">
        <v>93445</v>
      </c>
    </row>
    <row r="8" s="22" customFormat="1" ht="32" customHeight="1" spans="1:3">
      <c r="A8" s="51" t="s">
        <v>3347</v>
      </c>
      <c r="B8" s="56">
        <v>15577</v>
      </c>
      <c r="C8" s="56">
        <v>15577</v>
      </c>
    </row>
    <row r="9" s="22" customFormat="1" ht="32" customHeight="1" spans="1:3">
      <c r="A9" s="51" t="s">
        <v>3356</v>
      </c>
      <c r="B9" s="56"/>
      <c r="C9" s="56"/>
    </row>
    <row r="10" s="22" customFormat="1" ht="32" customHeight="1" spans="1:3">
      <c r="A10" s="51" t="s">
        <v>3357</v>
      </c>
      <c r="B10" s="56">
        <v>15577</v>
      </c>
      <c r="C10" s="56">
        <v>15577</v>
      </c>
    </row>
    <row r="11" s="22" customFormat="1" ht="32" customHeight="1" spans="1:3">
      <c r="A11" s="51" t="s">
        <v>3350</v>
      </c>
      <c r="B11" s="56">
        <v>15577</v>
      </c>
      <c r="C11" s="56">
        <v>15577</v>
      </c>
    </row>
    <row r="12" s="22" customFormat="1" ht="32" customHeight="1" spans="1:3">
      <c r="A12" s="51" t="s">
        <v>3351</v>
      </c>
      <c r="B12" s="56">
        <v>78170</v>
      </c>
      <c r="C12" s="56">
        <v>78170</v>
      </c>
    </row>
    <row r="13" s="22" customFormat="1" ht="32" customHeight="1" spans="1:3">
      <c r="A13" s="51" t="s">
        <v>3352</v>
      </c>
      <c r="B13" s="56"/>
      <c r="C13" s="56"/>
    </row>
    <row r="14" s="22" customFormat="1" ht="32" customHeight="1" spans="1:3">
      <c r="A14" s="51" t="s">
        <v>3353</v>
      </c>
      <c r="B14" s="56">
        <v>93445</v>
      </c>
      <c r="C14" s="56">
        <v>93445</v>
      </c>
    </row>
    <row r="15" s="24" customFormat="1" ht="69" customHeight="1" spans="1:7">
      <c r="A15" s="32" t="s">
        <v>3358</v>
      </c>
      <c r="B15" s="32"/>
      <c r="C15" s="32"/>
      <c r="D15" s="48"/>
      <c r="E15" s="48"/>
      <c r="F15" s="48"/>
      <c r="G15" s="48"/>
    </row>
    <row r="16" s="22" customFormat="1" spans="1:3">
      <c r="A16" s="54"/>
      <c r="B16" s="54"/>
      <c r="C16" s="54"/>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4"/>
  <sheetViews>
    <sheetView workbookViewId="0">
      <selection activeCell="A12" sqref="A12"/>
    </sheetView>
  </sheetViews>
  <sheetFormatPr defaultColWidth="10" defaultRowHeight="14.4" outlineLevelCol="2"/>
  <cols>
    <col min="1" max="1" width="60.5" style="22" customWidth="1"/>
    <col min="2" max="3" width="25.6296296296296" style="22" customWidth="1"/>
    <col min="4" max="4" width="9.76851851851852" style="22" customWidth="1"/>
    <col min="5" max="16384" width="10" style="22"/>
  </cols>
  <sheetData>
    <row r="1" s="22" customFormat="1" ht="24" customHeight="1"/>
    <row r="2" s="22" customFormat="1" ht="14.3" customHeight="1" spans="1:1">
      <c r="A2" s="49"/>
    </row>
    <row r="3" s="22" customFormat="1" ht="28.6" customHeight="1" spans="1:3">
      <c r="A3" s="45" t="s">
        <v>3359</v>
      </c>
      <c r="B3" s="45"/>
      <c r="C3" s="45"/>
    </row>
    <row r="4" s="22" customFormat="1" ht="25" customHeight="1" spans="1:3">
      <c r="A4" s="54"/>
      <c r="B4" s="54"/>
      <c r="C4" s="55" t="s">
        <v>1</v>
      </c>
    </row>
    <row r="5" s="22" customFormat="1" ht="32" customHeight="1" spans="1:3">
      <c r="A5" s="29" t="s">
        <v>3343</v>
      </c>
      <c r="B5" s="29" t="s">
        <v>3266</v>
      </c>
      <c r="C5" s="29" t="s">
        <v>3344</v>
      </c>
    </row>
    <row r="6" s="22" customFormat="1" ht="32" customHeight="1" spans="1:3">
      <c r="A6" s="51" t="s">
        <v>3360</v>
      </c>
      <c r="B6" s="52">
        <v>43001</v>
      </c>
      <c r="C6" s="52">
        <v>43001</v>
      </c>
    </row>
    <row r="7" s="22" customFormat="1" ht="32" customHeight="1" spans="1:3">
      <c r="A7" s="51" t="s">
        <v>3361</v>
      </c>
      <c r="B7" s="52">
        <v>68006</v>
      </c>
      <c r="C7" s="52">
        <v>68006</v>
      </c>
    </row>
    <row r="8" s="22" customFormat="1" ht="32" customHeight="1" spans="1:3">
      <c r="A8" s="51" t="s">
        <v>3362</v>
      </c>
      <c r="B8" s="52">
        <v>25251</v>
      </c>
      <c r="C8" s="52">
        <v>25251</v>
      </c>
    </row>
    <row r="9" s="22" customFormat="1" ht="32" customHeight="1" spans="1:3">
      <c r="A9" s="51" t="s">
        <v>3363</v>
      </c>
      <c r="B9" s="52">
        <v>251</v>
      </c>
      <c r="C9" s="52">
        <v>251</v>
      </c>
    </row>
    <row r="10" s="22" customFormat="1" ht="32" customHeight="1" spans="1:3">
      <c r="A10" s="51" t="s">
        <v>3364</v>
      </c>
      <c r="B10" s="52">
        <v>68001</v>
      </c>
      <c r="C10" s="52">
        <v>68001</v>
      </c>
    </row>
    <row r="11" s="22" customFormat="1" ht="32" customHeight="1" spans="1:3">
      <c r="A11" s="51" t="s">
        <v>3365</v>
      </c>
      <c r="B11" s="52"/>
      <c r="C11" s="52"/>
    </row>
    <row r="12" s="22" customFormat="1" ht="32" customHeight="1" spans="1:3">
      <c r="A12" s="51" t="s">
        <v>3366</v>
      </c>
      <c r="B12" s="52">
        <v>68006</v>
      </c>
      <c r="C12" s="52">
        <v>68006</v>
      </c>
    </row>
    <row r="13" s="24" customFormat="1" ht="72" customHeight="1" spans="1:3">
      <c r="A13" s="32" t="s">
        <v>3367</v>
      </c>
      <c r="B13" s="32"/>
      <c r="C13" s="32"/>
    </row>
    <row r="14" s="22" customFormat="1" ht="31" customHeight="1" spans="1:3">
      <c r="A14" s="53"/>
      <c r="B14" s="53"/>
      <c r="C14" s="53"/>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4"/>
  <sheetViews>
    <sheetView workbookViewId="0">
      <selection activeCell="C10" sqref="C10"/>
    </sheetView>
  </sheetViews>
  <sheetFormatPr defaultColWidth="10" defaultRowHeight="14.4" outlineLevelCol="2"/>
  <cols>
    <col min="1" max="1" width="59.3796296296296" style="22" customWidth="1"/>
    <col min="2" max="3" width="25.6296296296296" style="22" customWidth="1"/>
    <col min="4" max="4" width="9.76851851851852" style="22" customWidth="1"/>
    <col min="5" max="16384" width="10" style="22"/>
  </cols>
  <sheetData>
    <row r="1" s="22" customFormat="1" ht="24" customHeight="1"/>
    <row r="2" s="22" customFormat="1" ht="14.3" customHeight="1" spans="1:1">
      <c r="A2" s="49"/>
    </row>
    <row r="3" s="22" customFormat="1" ht="28.6" customHeight="1" spans="1:3">
      <c r="A3" s="45" t="s">
        <v>3368</v>
      </c>
      <c r="B3" s="45"/>
      <c r="C3" s="45"/>
    </row>
    <row r="4" s="23" customFormat="1" ht="25" customHeight="1" spans="1:3">
      <c r="A4" s="50"/>
      <c r="B4" s="50"/>
      <c r="C4" s="36" t="s">
        <v>1</v>
      </c>
    </row>
    <row r="5" s="23" customFormat="1" ht="32" customHeight="1" spans="1:3">
      <c r="A5" s="29" t="s">
        <v>3343</v>
      </c>
      <c r="B5" s="29" t="s">
        <v>3266</v>
      </c>
      <c r="C5" s="29" t="s">
        <v>3344</v>
      </c>
    </row>
    <row r="6" s="23" customFormat="1" ht="32" customHeight="1" spans="1:3">
      <c r="A6" s="51" t="s">
        <v>3360</v>
      </c>
      <c r="B6" s="52">
        <v>43001</v>
      </c>
      <c r="C6" s="52">
        <v>43001</v>
      </c>
    </row>
    <row r="7" s="23" customFormat="1" ht="32" customHeight="1" spans="1:3">
      <c r="A7" s="51" t="s">
        <v>3361</v>
      </c>
      <c r="B7" s="52">
        <v>68006</v>
      </c>
      <c r="C7" s="52">
        <v>68006</v>
      </c>
    </row>
    <row r="8" s="23" customFormat="1" ht="32" customHeight="1" spans="1:3">
      <c r="A8" s="51" t="s">
        <v>3362</v>
      </c>
      <c r="B8" s="52">
        <v>25251</v>
      </c>
      <c r="C8" s="52">
        <v>25251</v>
      </c>
    </row>
    <row r="9" s="23" customFormat="1" ht="32" customHeight="1" spans="1:3">
      <c r="A9" s="51" t="s">
        <v>3363</v>
      </c>
      <c r="B9" s="52">
        <v>251</v>
      </c>
      <c r="C9" s="52">
        <v>251</v>
      </c>
    </row>
    <row r="10" s="23" customFormat="1" ht="32" customHeight="1" spans="1:3">
      <c r="A10" s="51" t="s">
        <v>3364</v>
      </c>
      <c r="B10" s="52">
        <v>68001</v>
      </c>
      <c r="C10" s="52">
        <v>68001</v>
      </c>
    </row>
    <row r="11" s="23" customFormat="1" ht="32" customHeight="1" spans="1:3">
      <c r="A11" s="51" t="s">
        <v>3369</v>
      </c>
      <c r="B11" s="52"/>
      <c r="C11" s="52"/>
    </row>
    <row r="12" s="23" customFormat="1" ht="32" customHeight="1" spans="1:3">
      <c r="A12" s="51" t="s">
        <v>3370</v>
      </c>
      <c r="B12" s="52">
        <v>68006</v>
      </c>
      <c r="C12" s="52">
        <v>68006</v>
      </c>
    </row>
    <row r="13" s="24" customFormat="1" ht="65" customHeight="1" spans="1:3">
      <c r="A13" s="32" t="s">
        <v>3371</v>
      </c>
      <c r="B13" s="32"/>
      <c r="C13" s="32"/>
    </row>
    <row r="14" s="22" customFormat="1" ht="31" customHeight="1" spans="1:3">
      <c r="A14" s="53"/>
      <c r="B14" s="53"/>
      <c r="C14" s="53"/>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8"/>
  <sheetViews>
    <sheetView topLeftCell="A16" workbookViewId="0">
      <selection activeCell="D25" sqref="D25"/>
    </sheetView>
  </sheetViews>
  <sheetFormatPr defaultColWidth="10" defaultRowHeight="14.4" outlineLevelCol="3"/>
  <cols>
    <col min="1" max="1" width="36" style="22" customWidth="1"/>
    <col min="2" max="4" width="15.6296296296296" style="22" customWidth="1"/>
    <col min="5" max="5" width="9.76851851851852" style="22" customWidth="1"/>
    <col min="6" max="16384" width="10" style="22"/>
  </cols>
  <sheetData>
    <row r="1" s="22" customFormat="1" ht="22" customHeight="1"/>
    <row r="2" s="22" customFormat="1" ht="14.3" customHeight="1" spans="1:1">
      <c r="A2" s="44"/>
    </row>
    <row r="3" s="22" customFormat="1" ht="63" customHeight="1" spans="1:4">
      <c r="A3" s="45" t="s">
        <v>3372</v>
      </c>
      <c r="B3" s="45"/>
      <c r="C3" s="45"/>
      <c r="D3" s="45"/>
    </row>
    <row r="4" s="23" customFormat="1" ht="30" customHeight="1" spans="4:4">
      <c r="D4" s="36" t="s">
        <v>1</v>
      </c>
    </row>
    <row r="5" s="23" customFormat="1" ht="25" customHeight="1" spans="1:4">
      <c r="A5" s="29" t="s">
        <v>3343</v>
      </c>
      <c r="B5" s="29" t="s">
        <v>3373</v>
      </c>
      <c r="C5" s="29" t="s">
        <v>3374</v>
      </c>
      <c r="D5" s="29" t="s">
        <v>3375</v>
      </c>
    </row>
    <row r="6" s="23" customFormat="1" ht="25" customHeight="1" spans="1:4">
      <c r="A6" s="46" t="s">
        <v>3376</v>
      </c>
      <c r="B6" s="31" t="s">
        <v>3377</v>
      </c>
      <c r="C6" s="39">
        <f>C7+C9</f>
        <v>15828</v>
      </c>
      <c r="D6" s="39">
        <f>D7+D9</f>
        <v>15828</v>
      </c>
    </row>
    <row r="7" s="23" customFormat="1" ht="25" customHeight="1" spans="1:4">
      <c r="A7" s="47" t="s">
        <v>3378</v>
      </c>
      <c r="B7" s="31" t="s">
        <v>3323</v>
      </c>
      <c r="C7" s="39">
        <v>15577</v>
      </c>
      <c r="D7" s="39">
        <v>15577</v>
      </c>
    </row>
    <row r="8" s="23" customFormat="1" ht="25" customHeight="1" spans="1:4">
      <c r="A8" s="47" t="s">
        <v>3379</v>
      </c>
      <c r="B8" s="31" t="s">
        <v>3324</v>
      </c>
      <c r="C8" s="39">
        <v>15577</v>
      </c>
      <c r="D8" s="39">
        <v>15577</v>
      </c>
    </row>
    <row r="9" s="23" customFormat="1" ht="25" customHeight="1" spans="1:4">
      <c r="A9" s="47" t="s">
        <v>3380</v>
      </c>
      <c r="B9" s="31" t="s">
        <v>3381</v>
      </c>
      <c r="C9" s="39">
        <v>251</v>
      </c>
      <c r="D9" s="39">
        <v>251</v>
      </c>
    </row>
    <row r="10" s="23" customFormat="1" ht="25" customHeight="1" spans="1:4">
      <c r="A10" s="47" t="s">
        <v>3379</v>
      </c>
      <c r="B10" s="31" t="s">
        <v>3326</v>
      </c>
      <c r="C10" s="39">
        <v>251</v>
      </c>
      <c r="D10" s="39">
        <v>251</v>
      </c>
    </row>
    <row r="11" s="23" customFormat="1" ht="25" customHeight="1" spans="1:4">
      <c r="A11" s="46" t="s">
        <v>3382</v>
      </c>
      <c r="B11" s="31" t="s">
        <v>3383</v>
      </c>
      <c r="C11" s="39">
        <f>C12+C13</f>
        <v>15828</v>
      </c>
      <c r="D11" s="39">
        <f>D12+D13</f>
        <v>15828</v>
      </c>
    </row>
    <row r="12" s="23" customFormat="1" ht="25" customHeight="1" spans="1:4">
      <c r="A12" s="47" t="s">
        <v>3378</v>
      </c>
      <c r="B12" s="31" t="s">
        <v>3384</v>
      </c>
      <c r="C12" s="39">
        <v>15577</v>
      </c>
      <c r="D12" s="39">
        <v>15577</v>
      </c>
    </row>
    <row r="13" s="23" customFormat="1" ht="25" customHeight="1" spans="1:4">
      <c r="A13" s="47" t="s">
        <v>3380</v>
      </c>
      <c r="B13" s="31" t="s">
        <v>3385</v>
      </c>
      <c r="C13" s="39">
        <v>251</v>
      </c>
      <c r="D13" s="39">
        <v>251</v>
      </c>
    </row>
    <row r="14" s="23" customFormat="1" ht="25" customHeight="1" spans="1:4">
      <c r="A14" s="46" t="s">
        <v>3386</v>
      </c>
      <c r="B14" s="31" t="s">
        <v>3387</v>
      </c>
      <c r="C14" s="39">
        <f>C15+C16</f>
        <v>4463</v>
      </c>
      <c r="D14" s="39">
        <f>D15+D16</f>
        <v>4463</v>
      </c>
    </row>
    <row r="15" s="23" customFormat="1" ht="25" customHeight="1" spans="1:4">
      <c r="A15" s="47" t="s">
        <v>3378</v>
      </c>
      <c r="B15" s="31" t="s">
        <v>3388</v>
      </c>
      <c r="C15" s="39">
        <v>2734</v>
      </c>
      <c r="D15" s="39">
        <v>2734</v>
      </c>
    </row>
    <row r="16" s="23" customFormat="1" ht="25" customHeight="1" spans="1:4">
      <c r="A16" s="47" t="s">
        <v>3380</v>
      </c>
      <c r="B16" s="31" t="s">
        <v>3389</v>
      </c>
      <c r="C16" s="39">
        <v>1729</v>
      </c>
      <c r="D16" s="39">
        <v>1729</v>
      </c>
    </row>
    <row r="17" s="23" customFormat="1" ht="25" customHeight="1" spans="1:4">
      <c r="A17" s="46" t="s">
        <v>3390</v>
      </c>
      <c r="B17" s="31" t="s">
        <v>3391</v>
      </c>
      <c r="C17" s="39">
        <f>C18+C21</f>
        <v>1600</v>
      </c>
      <c r="D17" s="39">
        <f>D18+D21</f>
        <v>0</v>
      </c>
    </row>
    <row r="18" s="23" customFormat="1" ht="25" customHeight="1" spans="1:4">
      <c r="A18" s="47" t="s">
        <v>3378</v>
      </c>
      <c r="B18" s="31" t="s">
        <v>3392</v>
      </c>
      <c r="C18" s="39">
        <f>C19+C20</f>
        <v>1600</v>
      </c>
      <c r="D18" s="39">
        <v>0</v>
      </c>
    </row>
    <row r="19" s="23" customFormat="1" ht="25" customHeight="1" spans="1:4">
      <c r="A19" s="47" t="s">
        <v>3393</v>
      </c>
      <c r="B19" s="31"/>
      <c r="C19" s="39">
        <v>1400</v>
      </c>
      <c r="D19" s="39">
        <v>1400</v>
      </c>
    </row>
    <row r="20" s="23" customFormat="1" ht="25" customHeight="1" spans="1:4">
      <c r="A20" s="47" t="s">
        <v>3394</v>
      </c>
      <c r="B20" s="31" t="s">
        <v>3395</v>
      </c>
      <c r="C20" s="39">
        <v>200</v>
      </c>
      <c r="D20" s="39">
        <v>200</v>
      </c>
    </row>
    <row r="21" s="23" customFormat="1" ht="25" customHeight="1" spans="1:4">
      <c r="A21" s="47" t="s">
        <v>3380</v>
      </c>
      <c r="B21" s="31" t="s">
        <v>3396</v>
      </c>
      <c r="C21" s="39"/>
      <c r="D21" s="39"/>
    </row>
    <row r="22" s="23" customFormat="1" ht="25" customHeight="1" spans="1:4">
      <c r="A22" s="47" t="s">
        <v>3393</v>
      </c>
      <c r="B22" s="31"/>
      <c r="C22" s="39"/>
      <c r="D22" s="39"/>
    </row>
    <row r="23" s="23" customFormat="1" ht="25" customHeight="1" spans="1:4">
      <c r="A23" s="47" t="s">
        <v>3397</v>
      </c>
      <c r="B23" s="31" t="s">
        <v>3398</v>
      </c>
      <c r="C23" s="39"/>
      <c r="D23" s="39"/>
    </row>
    <row r="24" s="23" customFormat="1" ht="25" customHeight="1" spans="1:4">
      <c r="A24" s="46" t="s">
        <v>3399</v>
      </c>
      <c r="B24" s="31" t="s">
        <v>3400</v>
      </c>
      <c r="C24" s="39">
        <f>C25+C26</f>
        <v>5027</v>
      </c>
      <c r="D24" s="39">
        <f>D25+D26</f>
        <v>5027</v>
      </c>
    </row>
    <row r="25" s="23" customFormat="1" ht="25" customHeight="1" spans="1:4">
      <c r="A25" s="47" t="s">
        <v>3378</v>
      </c>
      <c r="B25" s="31" t="s">
        <v>3401</v>
      </c>
      <c r="C25" s="39">
        <v>2674</v>
      </c>
      <c r="D25" s="39">
        <v>2674</v>
      </c>
    </row>
    <row r="26" s="23" customFormat="1" ht="25" customHeight="1" spans="1:4">
      <c r="A26" s="47" t="s">
        <v>3380</v>
      </c>
      <c r="B26" s="31" t="s">
        <v>3402</v>
      </c>
      <c r="C26" s="39">
        <v>2353</v>
      </c>
      <c r="D26" s="39">
        <v>2353</v>
      </c>
    </row>
    <row r="27" s="24" customFormat="1" ht="70" customHeight="1" spans="1:4">
      <c r="A27" s="48" t="s">
        <v>3403</v>
      </c>
      <c r="B27" s="48"/>
      <c r="C27" s="48"/>
      <c r="D27" s="48"/>
    </row>
    <row r="28" s="22" customFormat="1" ht="25" customHeight="1" spans="1:4">
      <c r="A28" s="49"/>
      <c r="B28" s="49"/>
      <c r="C28" s="49"/>
      <c r="D28" s="49"/>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4"/>
  <sheetViews>
    <sheetView showGridLines="0" showZeros="0" view="pageBreakPreview" zoomScaleNormal="90" zoomScaleSheetLayoutView="100" topLeftCell="B1" workbookViewId="0">
      <pane ySplit="3" topLeftCell="A4" activePane="bottomLeft" state="frozen"/>
      <selection/>
      <selection pane="bottomLeft" activeCell="E18" sqref="E18"/>
    </sheetView>
  </sheetViews>
  <sheetFormatPr defaultColWidth="9" defaultRowHeight="15.6" outlineLevelCol="4"/>
  <cols>
    <col min="1" max="1" width="14.5" style="158" customWidth="1"/>
    <col min="2" max="2" width="50.75" style="158" customWidth="1"/>
    <col min="3" max="5" width="20.6296296296296" style="158" customWidth="1"/>
    <col min="6" max="16384" width="9" style="257"/>
  </cols>
  <sheetData>
    <row r="1" ht="45" customHeight="1" spans="1:5">
      <c r="A1" s="310"/>
      <c r="B1" s="310" t="s">
        <v>127</v>
      </c>
      <c r="C1" s="310"/>
      <c r="D1" s="310"/>
      <c r="E1" s="310"/>
    </row>
    <row r="2" ht="18.95" customHeight="1" spans="2:5">
      <c r="B2" s="433"/>
      <c r="C2" s="313"/>
      <c r="D2" s="313"/>
      <c r="E2" s="434" t="s">
        <v>1</v>
      </c>
    </row>
    <row r="3" s="430" customFormat="1" ht="45" customHeight="1" spans="1:5">
      <c r="A3" s="435" t="s">
        <v>2</v>
      </c>
      <c r="B3" s="316" t="s">
        <v>3</v>
      </c>
      <c r="C3" s="154" t="s">
        <v>128</v>
      </c>
      <c r="D3" s="154" t="s">
        <v>5</v>
      </c>
      <c r="E3" s="154" t="s">
        <v>129</v>
      </c>
    </row>
    <row r="4" ht="17.4" spans="1:5">
      <c r="A4" s="436" t="s">
        <v>7</v>
      </c>
      <c r="B4" s="437" t="s">
        <v>8</v>
      </c>
      <c r="C4" s="82">
        <f>SUBTOTAL(9,C5:C19)</f>
        <v>9708</v>
      </c>
      <c r="D4" s="421">
        <f>SUBTOTAL(9,D5:D19)</f>
        <v>11511</v>
      </c>
      <c r="E4" s="290">
        <f>(D3:D4-C4)/C4</f>
        <v>0.186</v>
      </c>
    </row>
    <row r="5" ht="17.4" spans="1:5">
      <c r="A5" s="324" t="s">
        <v>9</v>
      </c>
      <c r="B5" s="438" t="s">
        <v>10</v>
      </c>
      <c r="C5" s="86">
        <v>4111</v>
      </c>
      <c r="D5" s="327">
        <v>4629</v>
      </c>
      <c r="E5" s="290">
        <f t="shared" ref="E5:E40" si="0">(D4:D5-C5)/C5</f>
        <v>0.126</v>
      </c>
    </row>
    <row r="6" ht="17.4" spans="1:5">
      <c r="A6" s="324" t="s">
        <v>11</v>
      </c>
      <c r="B6" s="438" t="s">
        <v>12</v>
      </c>
      <c r="C6" s="86">
        <v>239</v>
      </c>
      <c r="D6" s="327">
        <v>311</v>
      </c>
      <c r="E6" s="290">
        <f t="shared" si="0"/>
        <v>0.301</v>
      </c>
    </row>
    <row r="7" ht="17.4" spans="1:5">
      <c r="A7" s="324" t="s">
        <v>13</v>
      </c>
      <c r="B7" s="438" t="s">
        <v>14</v>
      </c>
      <c r="C7" s="86">
        <v>134</v>
      </c>
      <c r="D7" s="327">
        <v>165</v>
      </c>
      <c r="E7" s="290">
        <f t="shared" si="0"/>
        <v>0.231</v>
      </c>
    </row>
    <row r="8" customFormat="1" ht="17.4" spans="1:5">
      <c r="A8" s="439" t="s">
        <v>15</v>
      </c>
      <c r="B8" s="440" t="s">
        <v>16</v>
      </c>
      <c r="C8" s="441">
        <v>63</v>
      </c>
      <c r="D8" s="442">
        <v>91</v>
      </c>
      <c r="E8" s="290">
        <f t="shared" si="0"/>
        <v>0.444</v>
      </c>
    </row>
    <row r="9" ht="17.4" spans="1:5">
      <c r="A9" s="324" t="s">
        <v>17</v>
      </c>
      <c r="B9" s="438" t="s">
        <v>18</v>
      </c>
      <c r="C9" s="86">
        <v>350</v>
      </c>
      <c r="D9" s="327">
        <v>518</v>
      </c>
      <c r="E9" s="290">
        <f t="shared" si="0"/>
        <v>0.48</v>
      </c>
    </row>
    <row r="10" customFormat="1" ht="17.4" spans="1:5">
      <c r="A10" s="439" t="s">
        <v>19</v>
      </c>
      <c r="B10" s="440" t="s">
        <v>20</v>
      </c>
      <c r="C10" s="441">
        <v>231</v>
      </c>
      <c r="D10" s="442">
        <v>168</v>
      </c>
      <c r="E10" s="290">
        <f t="shared" si="0"/>
        <v>-0.273</v>
      </c>
    </row>
    <row r="11" customFormat="1" ht="17.4" spans="1:5">
      <c r="A11" s="439" t="s">
        <v>21</v>
      </c>
      <c r="B11" s="440" t="s">
        <v>22</v>
      </c>
      <c r="C11" s="441">
        <v>126</v>
      </c>
      <c r="D11" s="442">
        <v>154</v>
      </c>
      <c r="E11" s="290">
        <f t="shared" si="0"/>
        <v>0.222</v>
      </c>
    </row>
    <row r="12" customFormat="1" ht="17.4" spans="1:5">
      <c r="A12" s="439" t="s">
        <v>23</v>
      </c>
      <c r="B12" s="440" t="s">
        <v>24</v>
      </c>
      <c r="C12" s="441">
        <v>168</v>
      </c>
      <c r="D12" s="442">
        <v>259</v>
      </c>
      <c r="E12" s="290">
        <f t="shared" si="0"/>
        <v>0.542</v>
      </c>
    </row>
    <row r="13" customFormat="1" ht="17.4" spans="1:5">
      <c r="A13" s="439" t="s">
        <v>25</v>
      </c>
      <c r="B13" s="440" t="s">
        <v>26</v>
      </c>
      <c r="C13" s="441">
        <v>770</v>
      </c>
      <c r="D13" s="442">
        <v>1260</v>
      </c>
      <c r="E13" s="290">
        <f t="shared" si="0"/>
        <v>0.636</v>
      </c>
    </row>
    <row r="14" customFormat="1" ht="17.4" spans="1:5">
      <c r="A14" s="439" t="s">
        <v>27</v>
      </c>
      <c r="B14" s="440" t="s">
        <v>28</v>
      </c>
      <c r="C14" s="441">
        <v>230</v>
      </c>
      <c r="D14" s="442">
        <v>246</v>
      </c>
      <c r="E14" s="290">
        <f t="shared" si="0"/>
        <v>0.07</v>
      </c>
    </row>
    <row r="15" ht="17.4" spans="1:5">
      <c r="A15" s="324" t="s">
        <v>29</v>
      </c>
      <c r="B15" s="438" t="s">
        <v>30</v>
      </c>
      <c r="C15" s="86">
        <v>115</v>
      </c>
      <c r="D15" s="327">
        <v>137</v>
      </c>
      <c r="E15" s="290">
        <f t="shared" si="0"/>
        <v>0.191</v>
      </c>
    </row>
    <row r="16" customFormat="1" ht="17.4" spans="1:5">
      <c r="A16" s="439" t="s">
        <v>31</v>
      </c>
      <c r="B16" s="440" t="s">
        <v>32</v>
      </c>
      <c r="C16" s="441">
        <v>700</v>
      </c>
      <c r="D16" s="442">
        <v>1001</v>
      </c>
      <c r="E16" s="290">
        <f t="shared" si="0"/>
        <v>0.43</v>
      </c>
    </row>
    <row r="17" customFormat="1" ht="17.4" spans="1:5">
      <c r="A17" s="439" t="s">
        <v>33</v>
      </c>
      <c r="B17" s="440" t="s">
        <v>34</v>
      </c>
      <c r="C17" s="441">
        <v>2450</v>
      </c>
      <c r="D17" s="442">
        <v>2548</v>
      </c>
      <c r="E17" s="290">
        <f t="shared" si="0"/>
        <v>0.04</v>
      </c>
    </row>
    <row r="18" customFormat="1" ht="17.4" spans="1:5">
      <c r="A18" s="439" t="s">
        <v>35</v>
      </c>
      <c r="B18" s="440" t="s">
        <v>36</v>
      </c>
      <c r="C18" s="441">
        <v>21</v>
      </c>
      <c r="D18" s="442">
        <v>24</v>
      </c>
      <c r="E18" s="290">
        <f t="shared" si="0"/>
        <v>0.143</v>
      </c>
    </row>
    <row r="19" customFormat="1" ht="17.4" spans="1:5">
      <c r="A19" s="489" t="s">
        <v>130</v>
      </c>
      <c r="B19" s="440" t="s">
        <v>38</v>
      </c>
      <c r="C19" s="441">
        <v>0</v>
      </c>
      <c r="D19" s="442"/>
      <c r="E19" s="290"/>
    </row>
    <row r="20" ht="17.4" spans="1:5">
      <c r="A20" s="322" t="s">
        <v>39</v>
      </c>
      <c r="B20" s="437" t="s">
        <v>40</v>
      </c>
      <c r="C20" s="82">
        <f>SUBTOTAL(9,C21:C28)</f>
        <v>8412</v>
      </c>
      <c r="D20" s="421">
        <f>SUBTOTAL(9,D21:D28)</f>
        <v>9707</v>
      </c>
      <c r="E20" s="290">
        <f t="shared" si="0"/>
        <v>0.154</v>
      </c>
    </row>
    <row r="21" ht="17.4" spans="1:5">
      <c r="A21" s="443" t="s">
        <v>41</v>
      </c>
      <c r="B21" s="438" t="s">
        <v>42</v>
      </c>
      <c r="C21" s="86">
        <v>1550</v>
      </c>
      <c r="D21" s="327">
        <v>3706</v>
      </c>
      <c r="E21" s="290">
        <f t="shared" si="0"/>
        <v>1.391</v>
      </c>
    </row>
    <row r="22" ht="17.4" spans="1:5">
      <c r="A22" s="324" t="s">
        <v>43</v>
      </c>
      <c r="B22" s="444" t="s">
        <v>44</v>
      </c>
      <c r="C22" s="86">
        <v>2028</v>
      </c>
      <c r="D22" s="327">
        <v>2276</v>
      </c>
      <c r="E22" s="290">
        <f t="shared" si="0"/>
        <v>0.122</v>
      </c>
    </row>
    <row r="23" ht="17.4" spans="1:5">
      <c r="A23" s="324" t="s">
        <v>45</v>
      </c>
      <c r="B23" s="438" t="s">
        <v>46</v>
      </c>
      <c r="C23" s="86">
        <v>1650</v>
      </c>
      <c r="D23" s="327">
        <v>1014</v>
      </c>
      <c r="E23" s="290">
        <f t="shared" si="0"/>
        <v>-0.385</v>
      </c>
    </row>
    <row r="24" ht="17.4" spans="1:5">
      <c r="A24" s="324" t="s">
        <v>47</v>
      </c>
      <c r="B24" s="438" t="s">
        <v>48</v>
      </c>
      <c r="C24" s="86"/>
      <c r="D24" s="327"/>
      <c r="E24" s="290"/>
    </row>
    <row r="25" ht="17.4" spans="1:5">
      <c r="A25" s="324" t="s">
        <v>49</v>
      </c>
      <c r="B25" s="438" t="s">
        <v>50</v>
      </c>
      <c r="C25" s="86">
        <v>2438</v>
      </c>
      <c r="D25" s="327">
        <v>2515</v>
      </c>
      <c r="E25" s="290">
        <f t="shared" si="0"/>
        <v>0.032</v>
      </c>
    </row>
    <row r="26" customFormat="1" ht="17.4" spans="1:5">
      <c r="A26" s="439" t="s">
        <v>51</v>
      </c>
      <c r="B26" s="440" t="s">
        <v>52</v>
      </c>
      <c r="C26" s="441">
        <v>245</v>
      </c>
      <c r="D26" s="442"/>
      <c r="E26" s="290">
        <f t="shared" si="0"/>
        <v>-1</v>
      </c>
    </row>
    <row r="27" ht="17.4" spans="1:5">
      <c r="A27" s="324" t="s">
        <v>53</v>
      </c>
      <c r="B27" s="438" t="s">
        <v>54</v>
      </c>
      <c r="C27" s="86">
        <v>480</v>
      </c>
      <c r="D27" s="327">
        <v>196</v>
      </c>
      <c r="E27" s="290">
        <f t="shared" si="0"/>
        <v>-0.592</v>
      </c>
    </row>
    <row r="28" ht="17.4" spans="1:5">
      <c r="A28" s="324" t="s">
        <v>55</v>
      </c>
      <c r="B28" s="438" t="s">
        <v>56</v>
      </c>
      <c r="C28" s="86">
        <v>21</v>
      </c>
      <c r="D28" s="327"/>
      <c r="E28" s="290">
        <f t="shared" si="0"/>
        <v>-1</v>
      </c>
    </row>
    <row r="29" ht="17.4" spans="1:5">
      <c r="A29" s="324"/>
      <c r="B29" s="438"/>
      <c r="C29" s="86"/>
      <c r="D29" s="327"/>
      <c r="E29" s="290"/>
    </row>
    <row r="30" s="312" customFormat="1" ht="32.1" customHeight="1" spans="1:5">
      <c r="A30" s="445"/>
      <c r="B30" s="446" t="s">
        <v>131</v>
      </c>
      <c r="C30" s="82">
        <f>C4+C20</f>
        <v>18120</v>
      </c>
      <c r="D30" s="82">
        <f>D4+D20</f>
        <v>21218</v>
      </c>
      <c r="E30" s="290">
        <f t="shared" si="0"/>
        <v>0.171</v>
      </c>
    </row>
    <row r="31" ht="32.1" customHeight="1" spans="1:5">
      <c r="A31" s="322">
        <v>105</v>
      </c>
      <c r="B31" s="447" t="s">
        <v>58</v>
      </c>
      <c r="C31" s="86">
        <v>15577</v>
      </c>
      <c r="D31" s="421">
        <v>1400</v>
      </c>
      <c r="E31" s="290">
        <f t="shared" si="0"/>
        <v>-0.91</v>
      </c>
    </row>
    <row r="32" ht="32.1" customHeight="1" spans="1:5">
      <c r="A32" s="448">
        <v>110</v>
      </c>
      <c r="B32" s="449" t="s">
        <v>59</v>
      </c>
      <c r="C32" s="82">
        <f>C33+C34+C37</f>
        <v>181480</v>
      </c>
      <c r="D32" s="82">
        <f>D33+D34+D37+D39</f>
        <v>171582</v>
      </c>
      <c r="E32" s="290">
        <f t="shared" si="0"/>
        <v>-0.055</v>
      </c>
    </row>
    <row r="33" ht="17.4" spans="1:5">
      <c r="A33" s="354">
        <v>11001</v>
      </c>
      <c r="B33" s="298" t="s">
        <v>60</v>
      </c>
      <c r="C33" s="289">
        <v>2480</v>
      </c>
      <c r="D33" s="327">
        <v>2480</v>
      </c>
      <c r="E33" s="290">
        <f t="shared" si="0"/>
        <v>0</v>
      </c>
    </row>
    <row r="34" ht="17.4" spans="1:5">
      <c r="A34" s="354"/>
      <c r="B34" s="298" t="s">
        <v>61</v>
      </c>
      <c r="C34" s="86">
        <v>142933</v>
      </c>
      <c r="D34" s="327">
        <v>140794</v>
      </c>
      <c r="E34" s="290">
        <f t="shared" si="0"/>
        <v>-0.015</v>
      </c>
    </row>
    <row r="35" ht="17.4" spans="1:5">
      <c r="A35" s="354">
        <v>11006</v>
      </c>
      <c r="B35" s="298" t="s">
        <v>132</v>
      </c>
      <c r="C35" s="86"/>
      <c r="D35" s="327"/>
      <c r="E35" s="290"/>
    </row>
    <row r="36" ht="17.4" spans="1:5">
      <c r="A36" s="354">
        <v>11008</v>
      </c>
      <c r="B36" s="298" t="s">
        <v>62</v>
      </c>
      <c r="C36" s="86"/>
      <c r="D36" s="327"/>
      <c r="E36" s="290"/>
    </row>
    <row r="37" ht="17.4" spans="1:5">
      <c r="A37" s="354">
        <v>11009</v>
      </c>
      <c r="B37" s="298" t="s">
        <v>63</v>
      </c>
      <c r="C37" s="289">
        <v>36067</v>
      </c>
      <c r="D37" s="327">
        <v>25712</v>
      </c>
      <c r="E37" s="290">
        <f t="shared" si="0"/>
        <v>-0.287</v>
      </c>
    </row>
    <row r="38" s="431" customFormat="1" ht="17.4" spans="1:5">
      <c r="A38" s="450">
        <v>11013</v>
      </c>
      <c r="B38" s="451" t="s">
        <v>64</v>
      </c>
      <c r="C38" s="441">
        <v>0</v>
      </c>
      <c r="D38" s="442"/>
      <c r="E38" s="290"/>
    </row>
    <row r="39" s="432" customFormat="1" ht="17.4" spans="1:5">
      <c r="A39" s="354">
        <v>11015</v>
      </c>
      <c r="B39" s="302" t="s">
        <v>65</v>
      </c>
      <c r="C39" s="86"/>
      <c r="D39" s="452">
        <v>2596</v>
      </c>
      <c r="E39" s="290"/>
    </row>
    <row r="40" ht="32.1" customHeight="1" spans="1:5">
      <c r="A40" s="453"/>
      <c r="B40" s="454" t="s">
        <v>66</v>
      </c>
      <c r="C40" s="82">
        <f>C30+C31+C32</f>
        <v>215177</v>
      </c>
      <c r="D40" s="82">
        <f>D30+D31+D32</f>
        <v>194200</v>
      </c>
      <c r="E40" s="290">
        <f t="shared" si="0"/>
        <v>-0.097</v>
      </c>
    </row>
    <row r="41" spans="4:4">
      <c r="D41" s="455"/>
    </row>
    <row r="42" spans="4:4">
      <c r="D42" s="455"/>
    </row>
    <row r="43" spans="4:4">
      <c r="D43" s="455"/>
    </row>
    <row r="44" spans="4:4">
      <c r="D44" s="455"/>
    </row>
  </sheetData>
  <mergeCells count="1">
    <mergeCell ref="B1:E1"/>
  </mergeCells>
  <conditionalFormatting sqref="E2">
    <cfRule type="cellIs" dxfId="42" priority="35" stopIfTrue="1" operator="lessThanOrEqual">
      <formula>-1</formula>
    </cfRule>
  </conditionalFormatting>
  <conditionalFormatting sqref="A31:B31">
    <cfRule type="expression" dxfId="43" priority="41" stopIfTrue="1">
      <formula>"len($A:$A)=3"</formula>
    </cfRule>
  </conditionalFormatting>
  <conditionalFormatting sqref="C31">
    <cfRule type="expression" dxfId="44" priority="4" stopIfTrue="1">
      <formula>"len($A:$A)=3"</formula>
    </cfRule>
    <cfRule type="expression" dxfId="45" priority="3" stopIfTrue="1">
      <formula>"len($A:$A)=3"</formula>
    </cfRule>
  </conditionalFormatting>
  <conditionalFormatting sqref="C34">
    <cfRule type="expression" dxfId="46" priority="39" stopIfTrue="1">
      <formula>"len($A:$A)=3"</formula>
    </cfRule>
  </conditionalFormatting>
  <conditionalFormatting sqref="D39">
    <cfRule type="expression" dxfId="47" priority="2" stopIfTrue="1">
      <formula>"len($A:$A)=3"</formula>
    </cfRule>
    <cfRule type="expression" dxfId="48" priority="1" stopIfTrue="1">
      <formula>"len($A:$A)=3"</formula>
    </cfRule>
  </conditionalFormatting>
  <conditionalFormatting sqref="B38:B39">
    <cfRule type="expression" dxfId="49" priority="9" stopIfTrue="1">
      <formula>"len($A:$A)=3"</formula>
    </cfRule>
    <cfRule type="expression" dxfId="50" priority="10" stopIfTrue="1">
      <formula>"len($A:$A)=3"</formula>
    </cfRule>
  </conditionalFormatting>
  <conditionalFormatting sqref="A4:C28 D4">
    <cfRule type="expression" dxfId="51" priority="31" stopIfTrue="1">
      <formula>"len($A:$A)=3"</formula>
    </cfRule>
  </conditionalFormatting>
  <conditionalFormatting sqref="B4:C6 D4">
    <cfRule type="expression" dxfId="52" priority="34" stopIfTrue="1">
      <formula>"len($A:$A)=3"</formula>
    </cfRule>
  </conditionalFormatting>
  <conditionalFormatting sqref="B7:C8">
    <cfRule type="expression" dxfId="53" priority="33" stopIfTrue="1">
      <formula>"len($A:$A)=3"</formula>
    </cfRule>
  </conditionalFormatting>
  <conditionalFormatting sqref="A29:C29 C39 B40:C58 D40:D44">
    <cfRule type="expression" dxfId="54" priority="42" stopIfTrue="1">
      <formula>"len($A:$A)=3"</formula>
    </cfRule>
  </conditionalFormatting>
  <conditionalFormatting sqref="B29:C29 B31 C32:D32 C34 C38:C39">
    <cfRule type="expression" dxfId="55" priority="54" stopIfTrue="1">
      <formula>"len($A:$A)=3"</formula>
    </cfRule>
  </conditionalFormatting>
  <conditionalFormatting sqref="A32:B32 A35:C35">
    <cfRule type="expression" dxfId="56" priority="14" stopIfTrue="1">
      <formula>"len($A:$A)=3"</formula>
    </cfRule>
  </conditionalFormatting>
  <conditionalFormatting sqref="B32:B34 B39">
    <cfRule type="expression" dxfId="57" priority="15" stopIfTrue="1">
      <formula>"len($A:$A)=3"</formula>
    </cfRule>
  </conditionalFormatting>
  <conditionalFormatting sqref="C32:D32 C34">
    <cfRule type="expression" dxfId="58" priority="40" stopIfTrue="1">
      <formula>"len($A:$A)=3"</formula>
    </cfRule>
  </conditionalFormatting>
  <conditionalFormatting sqref="A33:B34">
    <cfRule type="expression" dxfId="59" priority="13" stopIfTrue="1">
      <formula>"len($A:$A)=3"</formula>
    </cfRule>
  </conditionalFormatting>
  <conditionalFormatting sqref="A36:B44">
    <cfRule type="expression" dxfId="60" priority="11" stopIfTrue="1">
      <formula>"len($A:$A)=3"</formula>
    </cfRule>
  </conditionalFormatting>
  <conditionalFormatting sqref="C36 C38:C39">
    <cfRule type="expression" dxfId="61" priority="37" stopIfTrue="1">
      <formula>"len($A:$A)=3"</formula>
    </cfRule>
  </conditionalFormatting>
  <conditionalFormatting sqref="A38:B39">
    <cfRule type="expression" dxfId="62"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20"/>
  <sheetViews>
    <sheetView workbookViewId="0">
      <selection activeCell="B3" sqref="B3:F3"/>
    </sheetView>
  </sheetViews>
  <sheetFormatPr defaultColWidth="8.87962962962963" defaultRowHeight="14.4" outlineLevelCol="5"/>
  <cols>
    <col min="1" max="1" width="8.87962962962963" style="22"/>
    <col min="2" max="2" width="49.3796296296296" style="22" customWidth="1"/>
    <col min="3" max="6" width="20.6296296296296" style="22" customWidth="1"/>
    <col min="7" max="16384" width="8.87962962962963" style="22"/>
  </cols>
  <sheetData>
    <row r="1" s="22" customFormat="1" spans="1:1">
      <c r="A1" s="33"/>
    </row>
    <row r="2" s="22" customFormat="1" ht="45" customHeight="1" spans="1:6">
      <c r="A2" s="34" t="s">
        <v>3404</v>
      </c>
      <c r="B2" s="34"/>
      <c r="C2" s="34"/>
      <c r="D2" s="34"/>
      <c r="E2" s="34"/>
      <c r="F2" s="34"/>
    </row>
    <row r="3" s="23" customFormat="1" ht="18" customHeight="1" spans="2:6">
      <c r="B3" s="35" t="s">
        <v>1</v>
      </c>
      <c r="C3" s="36"/>
      <c r="D3" s="36"/>
      <c r="E3" s="36"/>
      <c r="F3" s="36"/>
    </row>
    <row r="4" s="23" customFormat="1" ht="30" customHeight="1" spans="1:6">
      <c r="A4" s="28" t="s">
        <v>3</v>
      </c>
      <c r="B4" s="28"/>
      <c r="C4" s="29" t="s">
        <v>3321</v>
      </c>
      <c r="D4" s="29" t="s">
        <v>3374</v>
      </c>
      <c r="E4" s="29" t="s">
        <v>3375</v>
      </c>
      <c r="F4" s="29" t="s">
        <v>3405</v>
      </c>
    </row>
    <row r="5" s="23" customFormat="1" ht="30" customHeight="1" spans="1:6">
      <c r="A5" s="37" t="s">
        <v>3406</v>
      </c>
      <c r="B5" s="37"/>
      <c r="C5" s="31" t="s">
        <v>3322</v>
      </c>
      <c r="D5" s="38"/>
      <c r="E5" s="39">
        <f>E6+E7</f>
        <v>161451</v>
      </c>
      <c r="F5" s="38"/>
    </row>
    <row r="6" s="23" customFormat="1" ht="30" customHeight="1" spans="1:6">
      <c r="A6" s="40" t="s">
        <v>3407</v>
      </c>
      <c r="B6" s="40"/>
      <c r="C6" s="31" t="s">
        <v>3323</v>
      </c>
      <c r="D6" s="38"/>
      <c r="E6" s="39">
        <v>93445</v>
      </c>
      <c r="F6" s="38"/>
    </row>
    <row r="7" s="23" customFormat="1" ht="30" customHeight="1" spans="1:6">
      <c r="A7" s="40" t="s">
        <v>3408</v>
      </c>
      <c r="B7" s="40"/>
      <c r="C7" s="31" t="s">
        <v>3324</v>
      </c>
      <c r="D7" s="38"/>
      <c r="E7" s="39">
        <v>68006</v>
      </c>
      <c r="F7" s="38"/>
    </row>
    <row r="8" s="23" customFormat="1" ht="30" customHeight="1" spans="1:6">
      <c r="A8" s="41" t="s">
        <v>3409</v>
      </c>
      <c r="B8" s="41"/>
      <c r="C8" s="31" t="s">
        <v>3325</v>
      </c>
      <c r="D8" s="38"/>
      <c r="E8" s="39"/>
      <c r="F8" s="38"/>
    </row>
    <row r="9" s="23" customFormat="1" ht="30" customHeight="1" spans="1:6">
      <c r="A9" s="40" t="s">
        <v>3407</v>
      </c>
      <c r="B9" s="40"/>
      <c r="C9" s="31" t="s">
        <v>3326</v>
      </c>
      <c r="D9" s="38"/>
      <c r="E9" s="39">
        <v>0</v>
      </c>
      <c r="F9" s="38"/>
    </row>
    <row r="10" s="23" customFormat="1" ht="30" customHeight="1" spans="1:6">
      <c r="A10" s="40" t="s">
        <v>3408</v>
      </c>
      <c r="B10" s="40"/>
      <c r="C10" s="31" t="s">
        <v>3327</v>
      </c>
      <c r="D10" s="38"/>
      <c r="E10" s="39">
        <v>0</v>
      </c>
      <c r="F10" s="38"/>
    </row>
    <row r="11" s="24" customFormat="1" ht="41" customHeight="1" spans="1:6">
      <c r="A11" s="32" t="s">
        <v>3410</v>
      </c>
      <c r="B11" s="32"/>
      <c r="C11" s="32"/>
      <c r="D11" s="32"/>
      <c r="E11" s="32"/>
      <c r="F11" s="32"/>
    </row>
    <row r="14" s="22" customFormat="1" ht="19.2" spans="1:1">
      <c r="A14" s="42"/>
    </row>
    <row r="15" s="22" customFormat="1" ht="19" customHeight="1" spans="1:1">
      <c r="A15" s="43"/>
    </row>
    <row r="16" s="22" customFormat="1" ht="29" customHeight="1"/>
    <row r="17" s="22" customFormat="1" ht="29" customHeight="1"/>
    <row r="18" s="22" customFormat="1" ht="29" customHeight="1"/>
    <row r="19" s="22" customFormat="1" ht="29" customHeight="1"/>
    <row r="20" s="22" customFormat="1" ht="30" customHeight="1" spans="1:1">
      <c r="A20" s="43"/>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2"/>
  <sheetViews>
    <sheetView workbookViewId="0">
      <selection activeCell="F9" sqref="F9"/>
    </sheetView>
  </sheetViews>
  <sheetFormatPr defaultColWidth="8.87962962962963" defaultRowHeight="14.4" outlineLevelCol="5"/>
  <cols>
    <col min="1" max="1" width="8.87962962962963" style="22"/>
    <col min="2" max="6" width="24.212962962963" style="22" customWidth="1"/>
    <col min="7" max="16384" width="8.87962962962963" style="22"/>
  </cols>
  <sheetData>
    <row r="1" s="22" customFormat="1" ht="24" customHeight="1"/>
    <row r="2" s="22" customFormat="1" ht="25.8" spans="1:6">
      <c r="A2" s="25" t="s">
        <v>3411</v>
      </c>
      <c r="B2" s="26"/>
      <c r="C2" s="26"/>
      <c r="D2" s="26"/>
      <c r="E2" s="26"/>
      <c r="F2" s="26"/>
    </row>
    <row r="3" s="22" customFormat="1" ht="23" customHeight="1" spans="1:6">
      <c r="A3" s="27" t="s">
        <v>1</v>
      </c>
      <c r="B3" s="27"/>
      <c r="C3" s="27"/>
      <c r="D3" s="27"/>
      <c r="E3" s="27"/>
      <c r="F3" s="27"/>
    </row>
    <row r="4" s="23" customFormat="1" ht="30" customHeight="1" spans="1:6">
      <c r="A4" s="28" t="s">
        <v>3412</v>
      </c>
      <c r="B4" s="29" t="s">
        <v>3269</v>
      </c>
      <c r="C4" s="29" t="s">
        <v>3413</v>
      </c>
      <c r="D4" s="29" t="s">
        <v>3414</v>
      </c>
      <c r="E4" s="29" t="s">
        <v>3415</v>
      </c>
      <c r="F4" s="29" t="s">
        <v>3416</v>
      </c>
    </row>
    <row r="5" s="23" customFormat="1" ht="42" customHeight="1" spans="1:6">
      <c r="A5" s="30">
        <v>1</v>
      </c>
      <c r="B5" s="31" t="s">
        <v>3417</v>
      </c>
      <c r="C5" s="31"/>
      <c r="D5" s="31" t="s">
        <v>3418</v>
      </c>
      <c r="E5" s="31" t="s">
        <v>3419</v>
      </c>
      <c r="F5" s="31">
        <v>8000</v>
      </c>
    </row>
    <row r="6" s="23" customFormat="1" ht="54" customHeight="1" spans="1:6">
      <c r="A6" s="30">
        <v>2</v>
      </c>
      <c r="B6" s="31" t="s">
        <v>3420</v>
      </c>
      <c r="C6" s="31"/>
      <c r="D6" s="31" t="s">
        <v>3421</v>
      </c>
      <c r="E6" s="31" t="s">
        <v>3419</v>
      </c>
      <c r="F6" s="31">
        <v>1000</v>
      </c>
    </row>
    <row r="7" s="23" customFormat="1" ht="46" customHeight="1" spans="1:6">
      <c r="A7" s="30">
        <v>3</v>
      </c>
      <c r="B7" s="31" t="s">
        <v>3422</v>
      </c>
      <c r="C7" s="31"/>
      <c r="D7" s="31" t="s">
        <v>3423</v>
      </c>
      <c r="E7" s="31" t="s">
        <v>3419</v>
      </c>
      <c r="F7" s="31">
        <v>7000</v>
      </c>
    </row>
    <row r="8" s="23" customFormat="1" ht="47" customHeight="1" spans="1:6">
      <c r="A8" s="30">
        <v>4</v>
      </c>
      <c r="B8" s="31" t="s">
        <v>3424</v>
      </c>
      <c r="C8" s="31"/>
      <c r="D8" s="31" t="s">
        <v>3421</v>
      </c>
      <c r="E8" s="31" t="s">
        <v>3419</v>
      </c>
      <c r="F8" s="31">
        <v>1000</v>
      </c>
    </row>
    <row r="9" s="23" customFormat="1" ht="43" customHeight="1" spans="1:6">
      <c r="A9" s="30">
        <v>5</v>
      </c>
      <c r="B9" s="31" t="s">
        <v>3425</v>
      </c>
      <c r="C9" s="31"/>
      <c r="D9" s="31" t="s">
        <v>3418</v>
      </c>
      <c r="E9" s="31" t="s">
        <v>3419</v>
      </c>
      <c r="F9" s="31">
        <v>4000</v>
      </c>
    </row>
    <row r="10" s="23" customFormat="1" ht="57" customHeight="1" spans="1:6">
      <c r="A10" s="30">
        <v>6</v>
      </c>
      <c r="B10" s="31" t="s">
        <v>3426</v>
      </c>
      <c r="C10" s="31"/>
      <c r="D10" s="31" t="s">
        <v>3427</v>
      </c>
      <c r="E10" s="31" t="s">
        <v>3419</v>
      </c>
      <c r="F10" s="31">
        <v>4000</v>
      </c>
    </row>
    <row r="11" s="23" customFormat="1" ht="45" customHeight="1" spans="1:6">
      <c r="A11" s="30" t="s">
        <v>2628</v>
      </c>
      <c r="B11" s="31"/>
      <c r="C11" s="31"/>
      <c r="D11" s="31"/>
      <c r="E11" s="31"/>
      <c r="F11" s="31">
        <f>SUM(F5:F10)</f>
        <v>25000</v>
      </c>
    </row>
    <row r="12" s="24" customFormat="1" ht="33" customHeight="1" spans="1:6">
      <c r="A12" s="32" t="s">
        <v>3428</v>
      </c>
      <c r="B12" s="32"/>
      <c r="C12" s="32"/>
      <c r="D12" s="32"/>
      <c r="E12" s="32"/>
      <c r="F12" s="32"/>
    </row>
  </sheetData>
  <mergeCells count="3">
    <mergeCell ref="A2:F2"/>
    <mergeCell ref="A3:F3"/>
    <mergeCell ref="A12:F12"/>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J85"/>
  <sheetViews>
    <sheetView tabSelected="1" topLeftCell="B33" workbookViewId="0">
      <selection activeCell="B32" sqref="B32:B39"/>
    </sheetView>
  </sheetViews>
  <sheetFormatPr defaultColWidth="8" defaultRowHeight="12"/>
  <cols>
    <col min="1" max="1" width="25.3796296296296" style="10"/>
    <col min="2" max="2" width="23.7777777777778" style="10" customWidth="1"/>
    <col min="3" max="5" width="20.6296296296296" style="10" customWidth="1"/>
    <col min="6" max="6" width="14.3333333333333" style="10" customWidth="1"/>
    <col min="7" max="7" width="20.6296296296296" style="10" customWidth="1"/>
    <col min="8" max="9" width="13.3333333333333" style="10" customWidth="1"/>
    <col min="10" max="10" width="15.4444444444444" style="10" customWidth="1"/>
    <col min="11" max="16384" width="8" style="10"/>
  </cols>
  <sheetData>
    <row r="2" s="10" customFormat="1" ht="39" customHeight="1" spans="1:10">
      <c r="A2" s="13" t="s">
        <v>3429</v>
      </c>
      <c r="B2" s="13"/>
      <c r="C2" s="13"/>
      <c r="D2" s="13"/>
      <c r="E2" s="13"/>
      <c r="F2" s="13"/>
      <c r="G2" s="13"/>
      <c r="H2" s="13"/>
      <c r="I2" s="13"/>
      <c r="J2" s="13"/>
    </row>
    <row r="3" s="10" customFormat="1" ht="23" customHeight="1" spans="1:1">
      <c r="A3" s="14"/>
    </row>
    <row r="4" s="11" customFormat="1" ht="44.25" customHeight="1" spans="1:10">
      <c r="A4" s="15" t="s">
        <v>3430</v>
      </c>
      <c r="B4" s="15" t="s">
        <v>3431</v>
      </c>
      <c r="C4" s="15" t="s">
        <v>3432</v>
      </c>
      <c r="D4" s="15" t="s">
        <v>3433</v>
      </c>
      <c r="E4" s="15" t="s">
        <v>3434</v>
      </c>
      <c r="F4" s="15" t="s">
        <v>3435</v>
      </c>
      <c r="G4" s="15" t="s">
        <v>3436</v>
      </c>
      <c r="H4" s="15" t="s">
        <v>3437</v>
      </c>
      <c r="I4" s="15" t="s">
        <v>3438</v>
      </c>
      <c r="J4" s="15" t="s">
        <v>3439</v>
      </c>
    </row>
    <row r="5" s="10" customFormat="1" ht="17.4" spans="1:10">
      <c r="A5" s="16">
        <v>1</v>
      </c>
      <c r="B5" s="16">
        <v>2</v>
      </c>
      <c r="C5" s="16">
        <v>3</v>
      </c>
      <c r="D5" s="16">
        <v>4</v>
      </c>
      <c r="E5" s="16">
        <v>5</v>
      </c>
      <c r="F5" s="16">
        <v>6</v>
      </c>
      <c r="G5" s="16">
        <v>7</v>
      </c>
      <c r="H5" s="16">
        <v>8</v>
      </c>
      <c r="I5" s="16">
        <v>9</v>
      </c>
      <c r="J5" s="16">
        <v>10</v>
      </c>
    </row>
    <row r="6" s="10" customFormat="1" ht="35" customHeight="1" spans="1:10">
      <c r="A6" s="17" t="s">
        <v>3440</v>
      </c>
      <c r="B6" s="17" t="s">
        <v>3441</v>
      </c>
      <c r="C6" s="18" t="s">
        <v>3442</v>
      </c>
      <c r="D6" s="18" t="s">
        <v>3443</v>
      </c>
      <c r="E6" s="19" t="s">
        <v>3444</v>
      </c>
      <c r="F6" s="18" t="s">
        <v>3445</v>
      </c>
      <c r="G6" s="19" t="s">
        <v>3446</v>
      </c>
      <c r="H6" s="18" t="s">
        <v>3447</v>
      </c>
      <c r="I6" s="18" t="s">
        <v>3448</v>
      </c>
      <c r="J6" s="19" t="s">
        <v>3449</v>
      </c>
    </row>
    <row r="7" s="10" customFormat="1" ht="35" customHeight="1" spans="1:10">
      <c r="A7" s="20"/>
      <c r="B7" s="20"/>
      <c r="C7" s="18" t="s">
        <v>3442</v>
      </c>
      <c r="D7" s="18" t="s">
        <v>3443</v>
      </c>
      <c r="E7" s="19" t="s">
        <v>3450</v>
      </c>
      <c r="F7" s="18" t="s">
        <v>3445</v>
      </c>
      <c r="G7" s="19" t="s">
        <v>3451</v>
      </c>
      <c r="H7" s="18" t="s">
        <v>3447</v>
      </c>
      <c r="I7" s="18" t="s">
        <v>3448</v>
      </c>
      <c r="J7" s="19" t="s">
        <v>3452</v>
      </c>
    </row>
    <row r="8" s="10" customFormat="1" ht="35" customHeight="1" spans="1:10">
      <c r="A8" s="20"/>
      <c r="B8" s="20"/>
      <c r="C8" s="18" t="s">
        <v>3442</v>
      </c>
      <c r="D8" s="18" t="s">
        <v>3453</v>
      </c>
      <c r="E8" s="19" t="s">
        <v>3454</v>
      </c>
      <c r="F8" s="18" t="s">
        <v>3445</v>
      </c>
      <c r="G8" s="19" t="s">
        <v>3455</v>
      </c>
      <c r="H8" s="18" t="s">
        <v>3456</v>
      </c>
      <c r="I8" s="18" t="s">
        <v>3457</v>
      </c>
      <c r="J8" s="19" t="s">
        <v>3458</v>
      </c>
    </row>
    <row r="9" s="12" customFormat="1" ht="35" customHeight="1" spans="1:10">
      <c r="A9" s="20"/>
      <c r="B9" s="20"/>
      <c r="C9" s="18" t="s">
        <v>3442</v>
      </c>
      <c r="D9" s="18" t="s">
        <v>3453</v>
      </c>
      <c r="E9" s="19" t="s">
        <v>3459</v>
      </c>
      <c r="F9" s="18" t="s">
        <v>3445</v>
      </c>
      <c r="G9" s="19" t="s">
        <v>3455</v>
      </c>
      <c r="H9" s="18" t="s">
        <v>3456</v>
      </c>
      <c r="I9" s="18" t="s">
        <v>3457</v>
      </c>
      <c r="J9" s="19" t="s">
        <v>3460</v>
      </c>
    </row>
    <row r="10" s="10" customFormat="1" ht="35" customHeight="1" spans="1:10">
      <c r="A10" s="20"/>
      <c r="B10" s="20"/>
      <c r="C10" s="18" t="s">
        <v>3442</v>
      </c>
      <c r="D10" s="18" t="s">
        <v>3461</v>
      </c>
      <c r="E10" s="19" t="s">
        <v>3462</v>
      </c>
      <c r="F10" s="18" t="s">
        <v>3445</v>
      </c>
      <c r="G10" s="19" t="s">
        <v>3463</v>
      </c>
      <c r="H10" s="18" t="s">
        <v>3456</v>
      </c>
      <c r="I10" s="18" t="s">
        <v>3448</v>
      </c>
      <c r="J10" s="19" t="s">
        <v>3464</v>
      </c>
    </row>
    <row r="11" s="10" customFormat="1" ht="35" customHeight="1" spans="1:10">
      <c r="A11" s="20"/>
      <c r="B11" s="20"/>
      <c r="C11" s="18" t="s">
        <v>3442</v>
      </c>
      <c r="D11" s="18" t="s">
        <v>3465</v>
      </c>
      <c r="E11" s="19" t="s">
        <v>3466</v>
      </c>
      <c r="F11" s="18" t="s">
        <v>3467</v>
      </c>
      <c r="G11" s="19" t="s">
        <v>3468</v>
      </c>
      <c r="H11" s="18" t="s">
        <v>3469</v>
      </c>
      <c r="I11" s="18" t="s">
        <v>3448</v>
      </c>
      <c r="J11" s="19" t="s">
        <v>3470</v>
      </c>
    </row>
    <row r="12" s="10" customFormat="1" ht="35" customHeight="1" spans="1:10">
      <c r="A12" s="20"/>
      <c r="B12" s="20"/>
      <c r="C12" s="18" t="s">
        <v>3471</v>
      </c>
      <c r="D12" s="18" t="s">
        <v>3472</v>
      </c>
      <c r="E12" s="19" t="s">
        <v>3473</v>
      </c>
      <c r="F12" s="18" t="s">
        <v>3445</v>
      </c>
      <c r="G12" s="19" t="s">
        <v>3446</v>
      </c>
      <c r="H12" s="18" t="s">
        <v>3469</v>
      </c>
      <c r="I12" s="18" t="s">
        <v>3448</v>
      </c>
      <c r="J12" s="19" t="s">
        <v>3474</v>
      </c>
    </row>
    <row r="13" ht="21.6" spans="1:10">
      <c r="A13" s="20"/>
      <c r="B13" s="20"/>
      <c r="C13" s="18" t="s">
        <v>3471</v>
      </c>
      <c r="D13" s="18" t="s">
        <v>3475</v>
      </c>
      <c r="E13" s="19" t="s">
        <v>3476</v>
      </c>
      <c r="F13" s="18" t="s">
        <v>3445</v>
      </c>
      <c r="G13" s="19" t="s">
        <v>3477</v>
      </c>
      <c r="H13" s="18" t="s">
        <v>3447</v>
      </c>
      <c r="I13" s="18" t="s">
        <v>3448</v>
      </c>
      <c r="J13" s="19" t="s">
        <v>3478</v>
      </c>
    </row>
    <row r="14" ht="43.2" spans="1:10">
      <c r="A14" s="20"/>
      <c r="B14" s="20"/>
      <c r="C14" s="18" t="s">
        <v>3471</v>
      </c>
      <c r="D14" s="18" t="s">
        <v>3479</v>
      </c>
      <c r="E14" s="19" t="s">
        <v>3480</v>
      </c>
      <c r="F14" s="18" t="s">
        <v>3445</v>
      </c>
      <c r="G14" s="19" t="s">
        <v>3455</v>
      </c>
      <c r="H14" s="18" t="s">
        <v>3456</v>
      </c>
      <c r="I14" s="18" t="s">
        <v>3448</v>
      </c>
      <c r="J14" s="19" t="s">
        <v>3481</v>
      </c>
    </row>
    <row r="15" ht="32.4" spans="1:10">
      <c r="A15" s="21"/>
      <c r="B15" s="21"/>
      <c r="C15" s="18" t="s">
        <v>3482</v>
      </c>
      <c r="D15" s="18" t="s">
        <v>3483</v>
      </c>
      <c r="E15" s="19" t="s">
        <v>3484</v>
      </c>
      <c r="F15" s="18" t="s">
        <v>3445</v>
      </c>
      <c r="G15" s="19" t="s">
        <v>3463</v>
      </c>
      <c r="H15" s="18" t="s">
        <v>3456</v>
      </c>
      <c r="I15" s="18" t="s">
        <v>3448</v>
      </c>
      <c r="J15" s="19" t="s">
        <v>3485</v>
      </c>
    </row>
    <row r="16" ht="43.2" spans="1:10">
      <c r="A16" s="17" t="s">
        <v>3486</v>
      </c>
      <c r="B16" s="17" t="s">
        <v>3487</v>
      </c>
      <c r="C16" s="18" t="s">
        <v>3442</v>
      </c>
      <c r="D16" s="18" t="s">
        <v>3443</v>
      </c>
      <c r="E16" s="19" t="s">
        <v>3488</v>
      </c>
      <c r="F16" s="18" t="s">
        <v>3489</v>
      </c>
      <c r="G16" s="19" t="s">
        <v>3490</v>
      </c>
      <c r="H16" s="18" t="s">
        <v>3491</v>
      </c>
      <c r="I16" s="18" t="s">
        <v>3448</v>
      </c>
      <c r="J16" s="19" t="s">
        <v>3492</v>
      </c>
    </row>
    <row r="17" ht="64.8" spans="1:10">
      <c r="A17" s="20"/>
      <c r="B17" s="20"/>
      <c r="C17" s="18" t="s">
        <v>3442</v>
      </c>
      <c r="D17" s="18" t="s">
        <v>3453</v>
      </c>
      <c r="E17" s="19" t="s">
        <v>3493</v>
      </c>
      <c r="F17" s="18" t="s">
        <v>3489</v>
      </c>
      <c r="G17" s="19" t="s">
        <v>3494</v>
      </c>
      <c r="H17" s="18" t="s">
        <v>3456</v>
      </c>
      <c r="I17" s="18" t="s">
        <v>3448</v>
      </c>
      <c r="J17" s="19" t="s">
        <v>3495</v>
      </c>
    </row>
    <row r="18" ht="54" spans="1:10">
      <c r="A18" s="20"/>
      <c r="B18" s="20"/>
      <c r="C18" s="18" t="s">
        <v>3442</v>
      </c>
      <c r="D18" s="18" t="s">
        <v>3453</v>
      </c>
      <c r="E18" s="19" t="s">
        <v>3496</v>
      </c>
      <c r="F18" s="18" t="s">
        <v>3489</v>
      </c>
      <c r="G18" s="19" t="s">
        <v>3497</v>
      </c>
      <c r="H18" s="18" t="s">
        <v>3456</v>
      </c>
      <c r="I18" s="18" t="s">
        <v>3448</v>
      </c>
      <c r="J18" s="19" t="s">
        <v>3498</v>
      </c>
    </row>
    <row r="19" ht="64.8" spans="1:10">
      <c r="A19" s="20"/>
      <c r="B19" s="20"/>
      <c r="C19" s="18" t="s">
        <v>3442</v>
      </c>
      <c r="D19" s="18" t="s">
        <v>3461</v>
      </c>
      <c r="E19" s="19" t="s">
        <v>3499</v>
      </c>
      <c r="F19" s="18" t="s">
        <v>3489</v>
      </c>
      <c r="G19" s="19" t="s">
        <v>3497</v>
      </c>
      <c r="H19" s="18" t="s">
        <v>3456</v>
      </c>
      <c r="I19" s="18" t="s">
        <v>3448</v>
      </c>
      <c r="J19" s="19" t="s">
        <v>3500</v>
      </c>
    </row>
    <row r="20" spans="1:10">
      <c r="A20" s="20"/>
      <c r="B20" s="20"/>
      <c r="C20" s="18" t="s">
        <v>3442</v>
      </c>
      <c r="D20" s="18" t="s">
        <v>3465</v>
      </c>
      <c r="E20" s="19" t="s">
        <v>3501</v>
      </c>
      <c r="F20" s="18" t="s">
        <v>3467</v>
      </c>
      <c r="G20" s="19" t="s">
        <v>3502</v>
      </c>
      <c r="H20" s="18" t="s">
        <v>3503</v>
      </c>
      <c r="I20" s="18" t="s">
        <v>3448</v>
      </c>
      <c r="J20" s="19" t="s">
        <v>3504</v>
      </c>
    </row>
    <row r="21" ht="54" spans="1:10">
      <c r="A21" s="20"/>
      <c r="B21" s="20"/>
      <c r="C21" s="18" t="s">
        <v>3471</v>
      </c>
      <c r="D21" s="18" t="s">
        <v>3475</v>
      </c>
      <c r="E21" s="19" t="s">
        <v>3505</v>
      </c>
      <c r="F21" s="18" t="s">
        <v>3445</v>
      </c>
      <c r="G21" s="19" t="s">
        <v>3506</v>
      </c>
      <c r="H21" s="18" t="s">
        <v>3456</v>
      </c>
      <c r="I21" s="18" t="s">
        <v>3448</v>
      </c>
      <c r="J21" s="19" t="s">
        <v>3507</v>
      </c>
    </row>
    <row r="22" spans="1:10">
      <c r="A22" s="20"/>
      <c r="B22" s="20"/>
      <c r="C22" s="18" t="s">
        <v>3471</v>
      </c>
      <c r="D22" s="18" t="s">
        <v>3479</v>
      </c>
      <c r="E22" s="19" t="s">
        <v>3508</v>
      </c>
      <c r="F22" s="18" t="s">
        <v>3489</v>
      </c>
      <c r="G22" s="19" t="s">
        <v>3509</v>
      </c>
      <c r="H22" s="18" t="s">
        <v>3510</v>
      </c>
      <c r="I22" s="18" t="s">
        <v>3457</v>
      </c>
      <c r="J22" s="19" t="s">
        <v>3504</v>
      </c>
    </row>
    <row r="23" ht="21.6" spans="1:10">
      <c r="A23" s="21"/>
      <c r="B23" s="21"/>
      <c r="C23" s="18" t="s">
        <v>3482</v>
      </c>
      <c r="D23" s="18" t="s">
        <v>3483</v>
      </c>
      <c r="E23" s="19" t="s">
        <v>3511</v>
      </c>
      <c r="F23" s="18" t="s">
        <v>3445</v>
      </c>
      <c r="G23" s="19" t="s">
        <v>3512</v>
      </c>
      <c r="H23" s="18" t="s">
        <v>3456</v>
      </c>
      <c r="I23" s="18" t="s">
        <v>3448</v>
      </c>
      <c r="J23" s="19" t="s">
        <v>3513</v>
      </c>
    </row>
    <row r="24" ht="32.4" spans="1:10">
      <c r="A24" s="17" t="s">
        <v>3514</v>
      </c>
      <c r="B24" s="17" t="s">
        <v>3515</v>
      </c>
      <c r="C24" s="18" t="s">
        <v>3442</v>
      </c>
      <c r="D24" s="18" t="s">
        <v>3443</v>
      </c>
      <c r="E24" s="19" t="s">
        <v>3516</v>
      </c>
      <c r="F24" s="18" t="s">
        <v>3489</v>
      </c>
      <c r="G24" s="19" t="s">
        <v>3517</v>
      </c>
      <c r="H24" s="18" t="s">
        <v>3447</v>
      </c>
      <c r="I24" s="18" t="s">
        <v>3448</v>
      </c>
      <c r="J24" s="19" t="s">
        <v>3518</v>
      </c>
    </row>
    <row r="25" ht="32.4" spans="1:10">
      <c r="A25" s="20"/>
      <c r="B25" s="20"/>
      <c r="C25" s="18" t="s">
        <v>3442</v>
      </c>
      <c r="D25" s="18" t="s">
        <v>3443</v>
      </c>
      <c r="E25" s="19" t="s">
        <v>3519</v>
      </c>
      <c r="F25" s="18" t="s">
        <v>3445</v>
      </c>
      <c r="G25" s="19" t="s">
        <v>3520</v>
      </c>
      <c r="H25" s="18" t="s">
        <v>3447</v>
      </c>
      <c r="I25" s="18" t="s">
        <v>3448</v>
      </c>
      <c r="J25" s="19" t="s">
        <v>3521</v>
      </c>
    </row>
    <row r="26" ht="54" spans="1:10">
      <c r="A26" s="20"/>
      <c r="B26" s="20"/>
      <c r="C26" s="18" t="s">
        <v>3442</v>
      </c>
      <c r="D26" s="18" t="s">
        <v>3453</v>
      </c>
      <c r="E26" s="19" t="s">
        <v>3522</v>
      </c>
      <c r="F26" s="18" t="s">
        <v>3489</v>
      </c>
      <c r="G26" s="19" t="s">
        <v>3463</v>
      </c>
      <c r="H26" s="18" t="s">
        <v>3456</v>
      </c>
      <c r="I26" s="18" t="s">
        <v>3457</v>
      </c>
      <c r="J26" s="19" t="s">
        <v>3523</v>
      </c>
    </row>
    <row r="27" spans="1:10">
      <c r="A27" s="20"/>
      <c r="B27" s="20"/>
      <c r="C27" s="18" t="s">
        <v>3442</v>
      </c>
      <c r="D27" s="18" t="s">
        <v>3461</v>
      </c>
      <c r="E27" s="19" t="s">
        <v>3524</v>
      </c>
      <c r="F27" s="18" t="s">
        <v>3489</v>
      </c>
      <c r="G27" s="19" t="s">
        <v>3525</v>
      </c>
      <c r="H27" s="18" t="s">
        <v>3526</v>
      </c>
      <c r="I27" s="18" t="s">
        <v>3448</v>
      </c>
      <c r="J27" s="19" t="s">
        <v>3527</v>
      </c>
    </row>
    <row r="28" ht="43.2" spans="1:10">
      <c r="A28" s="20"/>
      <c r="B28" s="20"/>
      <c r="C28" s="18" t="s">
        <v>3442</v>
      </c>
      <c r="D28" s="18" t="s">
        <v>3465</v>
      </c>
      <c r="E28" s="19" t="s">
        <v>3528</v>
      </c>
      <c r="F28" s="18" t="s">
        <v>3489</v>
      </c>
      <c r="G28" s="19" t="s">
        <v>3529</v>
      </c>
      <c r="H28" s="18" t="s">
        <v>3530</v>
      </c>
      <c r="I28" s="18" t="s">
        <v>3448</v>
      </c>
      <c r="J28" s="19" t="s">
        <v>3531</v>
      </c>
    </row>
    <row r="29" ht="43.2" spans="1:10">
      <c r="A29" s="20"/>
      <c r="B29" s="20"/>
      <c r="C29" s="18" t="s">
        <v>3471</v>
      </c>
      <c r="D29" s="18" t="s">
        <v>3475</v>
      </c>
      <c r="E29" s="19" t="s">
        <v>3532</v>
      </c>
      <c r="F29" s="18" t="s">
        <v>3489</v>
      </c>
      <c r="G29" s="19" t="s">
        <v>3533</v>
      </c>
      <c r="H29" s="18" t="s">
        <v>3526</v>
      </c>
      <c r="I29" s="18" t="s">
        <v>3448</v>
      </c>
      <c r="J29" s="19" t="s">
        <v>3532</v>
      </c>
    </row>
    <row r="30" ht="32.4" spans="1:10">
      <c r="A30" s="20"/>
      <c r="B30" s="20"/>
      <c r="C30" s="18" t="s">
        <v>3471</v>
      </c>
      <c r="D30" s="18" t="s">
        <v>3479</v>
      </c>
      <c r="E30" s="19" t="s">
        <v>3534</v>
      </c>
      <c r="F30" s="18" t="s">
        <v>3445</v>
      </c>
      <c r="G30" s="19" t="s">
        <v>3535</v>
      </c>
      <c r="H30" s="18" t="s">
        <v>3526</v>
      </c>
      <c r="I30" s="18" t="s">
        <v>3448</v>
      </c>
      <c r="J30" s="19" t="s">
        <v>3536</v>
      </c>
    </row>
    <row r="31" ht="21.6" spans="1:10">
      <c r="A31" s="21"/>
      <c r="B31" s="21"/>
      <c r="C31" s="18" t="s">
        <v>3482</v>
      </c>
      <c r="D31" s="18" t="s">
        <v>3483</v>
      </c>
      <c r="E31" s="19" t="s">
        <v>3537</v>
      </c>
      <c r="F31" s="18" t="s">
        <v>3445</v>
      </c>
      <c r="G31" s="19" t="s">
        <v>3538</v>
      </c>
      <c r="H31" s="18" t="s">
        <v>3456</v>
      </c>
      <c r="I31" s="18" t="s">
        <v>3457</v>
      </c>
      <c r="J31" s="19" t="s">
        <v>3539</v>
      </c>
    </row>
    <row r="32" ht="43.2" spans="1:10">
      <c r="A32" s="17" t="s">
        <v>3540</v>
      </c>
      <c r="B32" s="17" t="s">
        <v>3541</v>
      </c>
      <c r="C32" s="18" t="s">
        <v>3442</v>
      </c>
      <c r="D32" s="18" t="s">
        <v>3443</v>
      </c>
      <c r="E32" s="19" t="s">
        <v>3542</v>
      </c>
      <c r="F32" s="18" t="s">
        <v>3445</v>
      </c>
      <c r="G32" s="19" t="s">
        <v>3543</v>
      </c>
      <c r="H32" s="18" t="s">
        <v>3456</v>
      </c>
      <c r="I32" s="18" t="s">
        <v>3448</v>
      </c>
      <c r="J32" s="19" t="s">
        <v>3544</v>
      </c>
    </row>
    <row r="33" ht="97.2" spans="1:10">
      <c r="A33" s="20"/>
      <c r="B33" s="20"/>
      <c r="C33" s="18" t="s">
        <v>3442</v>
      </c>
      <c r="D33" s="18" t="s">
        <v>3443</v>
      </c>
      <c r="E33" s="19" t="s">
        <v>3545</v>
      </c>
      <c r="F33" s="18" t="s">
        <v>3445</v>
      </c>
      <c r="G33" s="19" t="s">
        <v>3543</v>
      </c>
      <c r="H33" s="18" t="s">
        <v>3456</v>
      </c>
      <c r="I33" s="18" t="s">
        <v>3448</v>
      </c>
      <c r="J33" s="19" t="s">
        <v>3546</v>
      </c>
    </row>
    <row r="34" ht="32.4" spans="1:10">
      <c r="A34" s="20"/>
      <c r="B34" s="20"/>
      <c r="C34" s="18" t="s">
        <v>3442</v>
      </c>
      <c r="D34" s="18" t="s">
        <v>3443</v>
      </c>
      <c r="E34" s="19" t="s">
        <v>3547</v>
      </c>
      <c r="F34" s="18" t="s">
        <v>3445</v>
      </c>
      <c r="G34" s="19" t="s">
        <v>3543</v>
      </c>
      <c r="H34" s="18" t="s">
        <v>3456</v>
      </c>
      <c r="I34" s="18" t="s">
        <v>3448</v>
      </c>
      <c r="J34" s="19" t="s">
        <v>3548</v>
      </c>
    </row>
    <row r="35" ht="64.8" spans="1:10">
      <c r="A35" s="20"/>
      <c r="B35" s="20"/>
      <c r="C35" s="18" t="s">
        <v>3442</v>
      </c>
      <c r="D35" s="18" t="s">
        <v>3453</v>
      </c>
      <c r="E35" s="19" t="s">
        <v>3549</v>
      </c>
      <c r="F35" s="18" t="s">
        <v>3445</v>
      </c>
      <c r="G35" s="19" t="s">
        <v>3550</v>
      </c>
      <c r="H35" s="18" t="s">
        <v>3456</v>
      </c>
      <c r="I35" s="18" t="s">
        <v>3448</v>
      </c>
      <c r="J35" s="19" t="s">
        <v>3551</v>
      </c>
    </row>
    <row r="36" ht="64.8" spans="1:10">
      <c r="A36" s="20"/>
      <c r="B36" s="20"/>
      <c r="C36" s="18" t="s">
        <v>3442</v>
      </c>
      <c r="D36" s="18" t="s">
        <v>3461</v>
      </c>
      <c r="E36" s="19" t="s">
        <v>3552</v>
      </c>
      <c r="F36" s="18" t="s">
        <v>3489</v>
      </c>
      <c r="G36" s="19" t="s">
        <v>3553</v>
      </c>
      <c r="H36" s="18" t="s">
        <v>3526</v>
      </c>
      <c r="I36" s="18" t="s">
        <v>3457</v>
      </c>
      <c r="J36" s="19" t="s">
        <v>3554</v>
      </c>
    </row>
    <row r="37" ht="75.6" spans="1:10">
      <c r="A37" s="20"/>
      <c r="B37" s="20"/>
      <c r="C37" s="18" t="s">
        <v>3442</v>
      </c>
      <c r="D37" s="18" t="s">
        <v>3465</v>
      </c>
      <c r="E37" s="19" t="s">
        <v>3555</v>
      </c>
      <c r="F37" s="18" t="s">
        <v>3489</v>
      </c>
      <c r="G37" s="19" t="s">
        <v>3556</v>
      </c>
      <c r="H37" s="18" t="s">
        <v>3503</v>
      </c>
      <c r="I37" s="18" t="s">
        <v>3448</v>
      </c>
      <c r="J37" s="19" t="s">
        <v>3557</v>
      </c>
    </row>
    <row r="38" ht="64.8" spans="1:10">
      <c r="A38" s="20"/>
      <c r="B38" s="20"/>
      <c r="C38" s="18" t="s">
        <v>3471</v>
      </c>
      <c r="D38" s="18" t="s">
        <v>3558</v>
      </c>
      <c r="E38" s="19" t="s">
        <v>3559</v>
      </c>
      <c r="F38" s="18" t="s">
        <v>3489</v>
      </c>
      <c r="G38" s="19" t="s">
        <v>3560</v>
      </c>
      <c r="H38" s="18" t="s">
        <v>3526</v>
      </c>
      <c r="I38" s="18" t="s">
        <v>3457</v>
      </c>
      <c r="J38" s="19" t="s">
        <v>3554</v>
      </c>
    </row>
    <row r="39" ht="64.8" spans="1:10">
      <c r="A39" s="21"/>
      <c r="B39" s="21"/>
      <c r="C39" s="18" t="s">
        <v>3482</v>
      </c>
      <c r="D39" s="18" t="s">
        <v>3483</v>
      </c>
      <c r="E39" s="19" t="s">
        <v>3561</v>
      </c>
      <c r="F39" s="18" t="s">
        <v>3489</v>
      </c>
      <c r="G39" s="19" t="s">
        <v>3543</v>
      </c>
      <c r="H39" s="18" t="s">
        <v>3456</v>
      </c>
      <c r="I39" s="18" t="s">
        <v>3457</v>
      </c>
      <c r="J39" s="19" t="s">
        <v>3554</v>
      </c>
    </row>
    <row r="40" ht="21.6" spans="1:10">
      <c r="A40" s="17" t="s">
        <v>3562</v>
      </c>
      <c r="B40" s="17" t="s">
        <v>3563</v>
      </c>
      <c r="C40" s="18" t="s">
        <v>3564</v>
      </c>
      <c r="D40" s="18" t="s">
        <v>3443</v>
      </c>
      <c r="E40" s="19" t="s">
        <v>3565</v>
      </c>
      <c r="F40" s="18" t="s">
        <v>3445</v>
      </c>
      <c r="G40" s="19" t="s">
        <v>3566</v>
      </c>
      <c r="H40" s="18" t="s">
        <v>3567</v>
      </c>
      <c r="I40" s="18" t="s">
        <v>3448</v>
      </c>
      <c r="J40" s="19" t="s">
        <v>3568</v>
      </c>
    </row>
    <row r="41" ht="21.6" spans="1:10">
      <c r="A41" s="20"/>
      <c r="B41" s="20"/>
      <c r="C41" s="18" t="s">
        <v>3564</v>
      </c>
      <c r="D41" s="18" t="s">
        <v>3443</v>
      </c>
      <c r="E41" s="19" t="s">
        <v>3569</v>
      </c>
      <c r="F41" s="18" t="s">
        <v>3489</v>
      </c>
      <c r="G41" s="19" t="s">
        <v>3570</v>
      </c>
      <c r="H41" s="18" t="s">
        <v>3567</v>
      </c>
      <c r="I41" s="18" t="s">
        <v>3448</v>
      </c>
      <c r="J41" s="19" t="s">
        <v>3569</v>
      </c>
    </row>
    <row r="42" spans="1:10">
      <c r="A42" s="20"/>
      <c r="B42" s="20"/>
      <c r="C42" s="18" t="s">
        <v>3564</v>
      </c>
      <c r="D42" s="18" t="s">
        <v>3453</v>
      </c>
      <c r="E42" s="19" t="s">
        <v>3571</v>
      </c>
      <c r="F42" s="18" t="s">
        <v>3445</v>
      </c>
      <c r="G42" s="19" t="s">
        <v>3572</v>
      </c>
      <c r="H42" s="18" t="s">
        <v>3456</v>
      </c>
      <c r="I42" s="18" t="s">
        <v>3448</v>
      </c>
      <c r="J42" s="19" t="s">
        <v>3571</v>
      </c>
    </row>
    <row r="43" ht="21.6" spans="1:10">
      <c r="A43" s="20"/>
      <c r="B43" s="20"/>
      <c r="C43" s="18" t="s">
        <v>3564</v>
      </c>
      <c r="D43" s="18" t="s">
        <v>3453</v>
      </c>
      <c r="E43" s="19" t="s">
        <v>3573</v>
      </c>
      <c r="F43" s="18" t="s">
        <v>3489</v>
      </c>
      <c r="G43" s="19" t="s">
        <v>3463</v>
      </c>
      <c r="H43" s="18" t="s">
        <v>3456</v>
      </c>
      <c r="I43" s="18" t="s">
        <v>3448</v>
      </c>
      <c r="J43" s="19" t="s">
        <v>3573</v>
      </c>
    </row>
    <row r="44" spans="1:10">
      <c r="A44" s="20"/>
      <c r="B44" s="20"/>
      <c r="C44" s="18" t="s">
        <v>3564</v>
      </c>
      <c r="D44" s="18" t="s">
        <v>3453</v>
      </c>
      <c r="E44" s="19" t="s">
        <v>3574</v>
      </c>
      <c r="F44" s="18" t="s">
        <v>3489</v>
      </c>
      <c r="G44" s="19" t="s">
        <v>3575</v>
      </c>
      <c r="H44" s="18" t="s">
        <v>3456</v>
      </c>
      <c r="I44" s="18" t="s">
        <v>3448</v>
      </c>
      <c r="J44" s="19" t="s">
        <v>3574</v>
      </c>
    </row>
    <row r="45" ht="32.4" spans="1:10">
      <c r="A45" s="20"/>
      <c r="B45" s="20"/>
      <c r="C45" s="18" t="s">
        <v>3564</v>
      </c>
      <c r="D45" s="18" t="s">
        <v>3461</v>
      </c>
      <c r="E45" s="19" t="s">
        <v>3576</v>
      </c>
      <c r="F45" s="18" t="s">
        <v>3489</v>
      </c>
      <c r="G45" s="19" t="s">
        <v>3577</v>
      </c>
      <c r="H45" s="18" t="s">
        <v>3510</v>
      </c>
      <c r="I45" s="18" t="s">
        <v>3457</v>
      </c>
      <c r="J45" s="19" t="s">
        <v>3576</v>
      </c>
    </row>
    <row r="46" spans="1:10">
      <c r="A46" s="20"/>
      <c r="B46" s="20"/>
      <c r="C46" s="18" t="s">
        <v>3564</v>
      </c>
      <c r="D46" s="18" t="s">
        <v>3465</v>
      </c>
      <c r="E46" s="19" t="s">
        <v>3578</v>
      </c>
      <c r="F46" s="18" t="s">
        <v>3489</v>
      </c>
      <c r="G46" s="19" t="s">
        <v>3579</v>
      </c>
      <c r="H46" s="18" t="s">
        <v>3469</v>
      </c>
      <c r="I46" s="18" t="s">
        <v>3448</v>
      </c>
      <c r="J46" s="19" t="s">
        <v>3578</v>
      </c>
    </row>
    <row r="47" ht="21.6" spans="1:10">
      <c r="A47" s="20"/>
      <c r="B47" s="20"/>
      <c r="C47" s="18" t="s">
        <v>3580</v>
      </c>
      <c r="D47" s="18" t="s">
        <v>3475</v>
      </c>
      <c r="E47" s="19" t="s">
        <v>3581</v>
      </c>
      <c r="F47" s="18" t="s">
        <v>3489</v>
      </c>
      <c r="G47" s="19" t="s">
        <v>3509</v>
      </c>
      <c r="H47" s="18" t="s">
        <v>3526</v>
      </c>
      <c r="I47" s="18" t="s">
        <v>3457</v>
      </c>
      <c r="J47" s="19" t="s">
        <v>3581</v>
      </c>
    </row>
    <row r="48" spans="1:10">
      <c r="A48" s="21"/>
      <c r="B48" s="21"/>
      <c r="C48" s="18" t="s">
        <v>3582</v>
      </c>
      <c r="D48" s="18" t="s">
        <v>3483</v>
      </c>
      <c r="E48" s="19" t="s">
        <v>3583</v>
      </c>
      <c r="F48" s="18" t="s">
        <v>3445</v>
      </c>
      <c r="G48" s="19" t="s">
        <v>3575</v>
      </c>
      <c r="H48" s="18" t="s">
        <v>3456</v>
      </c>
      <c r="I48" s="18" t="s">
        <v>3457</v>
      </c>
      <c r="J48" s="19" t="s">
        <v>3583</v>
      </c>
    </row>
    <row r="49" ht="32.4" spans="1:10">
      <c r="A49" s="17" t="s">
        <v>3584</v>
      </c>
      <c r="B49" s="17" t="s">
        <v>3585</v>
      </c>
      <c r="C49" s="18" t="s">
        <v>3442</v>
      </c>
      <c r="D49" s="18" t="s">
        <v>3443</v>
      </c>
      <c r="E49" s="19" t="s">
        <v>3586</v>
      </c>
      <c r="F49" s="18" t="s">
        <v>3445</v>
      </c>
      <c r="G49" s="19" t="s">
        <v>3587</v>
      </c>
      <c r="H49" s="18" t="s">
        <v>3588</v>
      </c>
      <c r="I49" s="18" t="s">
        <v>3448</v>
      </c>
      <c r="J49" s="19" t="s">
        <v>3589</v>
      </c>
    </row>
    <row r="50" ht="32.4" spans="1:10">
      <c r="A50" s="20"/>
      <c r="B50" s="20"/>
      <c r="C50" s="18" t="s">
        <v>3442</v>
      </c>
      <c r="D50" s="18" t="s">
        <v>3453</v>
      </c>
      <c r="E50" s="19" t="s">
        <v>3590</v>
      </c>
      <c r="F50" s="18" t="s">
        <v>3489</v>
      </c>
      <c r="G50" s="19" t="s">
        <v>3579</v>
      </c>
      <c r="H50" s="18" t="s">
        <v>3456</v>
      </c>
      <c r="I50" s="18" t="s">
        <v>3448</v>
      </c>
      <c r="J50" s="19" t="s">
        <v>3589</v>
      </c>
    </row>
    <row r="51" ht="32.4" spans="1:10">
      <c r="A51" s="20"/>
      <c r="B51" s="20"/>
      <c r="C51" s="18" t="s">
        <v>3442</v>
      </c>
      <c r="D51" s="18" t="s">
        <v>3461</v>
      </c>
      <c r="E51" s="19" t="s">
        <v>3591</v>
      </c>
      <c r="F51" s="18" t="s">
        <v>3489</v>
      </c>
      <c r="G51" s="19" t="s">
        <v>3509</v>
      </c>
      <c r="H51" s="18" t="s">
        <v>3510</v>
      </c>
      <c r="I51" s="18" t="s">
        <v>3457</v>
      </c>
      <c r="J51" s="19" t="s">
        <v>3589</v>
      </c>
    </row>
    <row r="52" ht="32.4" spans="1:10">
      <c r="A52" s="20"/>
      <c r="B52" s="20"/>
      <c r="C52" s="18" t="s">
        <v>3442</v>
      </c>
      <c r="D52" s="18" t="s">
        <v>3461</v>
      </c>
      <c r="E52" s="19" t="s">
        <v>3592</v>
      </c>
      <c r="F52" s="18" t="s">
        <v>3445</v>
      </c>
      <c r="G52" s="19" t="s">
        <v>3593</v>
      </c>
      <c r="H52" s="18" t="s">
        <v>3526</v>
      </c>
      <c r="I52" s="18" t="s">
        <v>3448</v>
      </c>
      <c r="J52" s="19" t="s">
        <v>3589</v>
      </c>
    </row>
    <row r="53" ht="32.4" spans="1:10">
      <c r="A53" s="20"/>
      <c r="B53" s="20"/>
      <c r="C53" s="18" t="s">
        <v>3442</v>
      </c>
      <c r="D53" s="18" t="s">
        <v>3465</v>
      </c>
      <c r="E53" s="19" t="s">
        <v>3594</v>
      </c>
      <c r="F53" s="18" t="s">
        <v>3445</v>
      </c>
      <c r="G53" s="19" t="s">
        <v>3595</v>
      </c>
      <c r="H53" s="18" t="s">
        <v>3596</v>
      </c>
      <c r="I53" s="18" t="s">
        <v>3448</v>
      </c>
      <c r="J53" s="19" t="s">
        <v>3589</v>
      </c>
    </row>
    <row r="54" ht="32.4" spans="1:10">
      <c r="A54" s="20"/>
      <c r="B54" s="20"/>
      <c r="C54" s="18" t="s">
        <v>3442</v>
      </c>
      <c r="D54" s="18" t="s">
        <v>3465</v>
      </c>
      <c r="E54" s="19" t="s">
        <v>3597</v>
      </c>
      <c r="F54" s="18" t="s">
        <v>3445</v>
      </c>
      <c r="G54" s="19" t="s">
        <v>3468</v>
      </c>
      <c r="H54" s="18" t="s">
        <v>3469</v>
      </c>
      <c r="I54" s="18" t="s">
        <v>3448</v>
      </c>
      <c r="J54" s="19" t="s">
        <v>3589</v>
      </c>
    </row>
    <row r="55" ht="32.4" spans="1:10">
      <c r="A55" s="20"/>
      <c r="B55" s="20"/>
      <c r="C55" s="18" t="s">
        <v>3471</v>
      </c>
      <c r="D55" s="18" t="s">
        <v>3472</v>
      </c>
      <c r="E55" s="19" t="s">
        <v>3598</v>
      </c>
      <c r="F55" s="18" t="s">
        <v>3445</v>
      </c>
      <c r="G55" s="19" t="s">
        <v>3599</v>
      </c>
      <c r="H55" s="18" t="s">
        <v>3469</v>
      </c>
      <c r="I55" s="18" t="s">
        <v>3448</v>
      </c>
      <c r="J55" s="19" t="s">
        <v>3589</v>
      </c>
    </row>
    <row r="56" ht="32.4" spans="1:10">
      <c r="A56" s="20"/>
      <c r="B56" s="20"/>
      <c r="C56" s="18" t="s">
        <v>3471</v>
      </c>
      <c r="D56" s="18" t="s">
        <v>3475</v>
      </c>
      <c r="E56" s="19" t="s">
        <v>3600</v>
      </c>
      <c r="F56" s="18" t="s">
        <v>3445</v>
      </c>
      <c r="G56" s="19" t="s">
        <v>3601</v>
      </c>
      <c r="H56" s="18" t="s">
        <v>3447</v>
      </c>
      <c r="I56" s="18" t="s">
        <v>3448</v>
      </c>
      <c r="J56" s="19" t="s">
        <v>3589</v>
      </c>
    </row>
    <row r="57" ht="32.4" spans="1:10">
      <c r="A57" s="20"/>
      <c r="B57" s="20"/>
      <c r="C57" s="18" t="s">
        <v>3471</v>
      </c>
      <c r="D57" s="18" t="s">
        <v>3558</v>
      </c>
      <c r="E57" s="19" t="s">
        <v>3602</v>
      </c>
      <c r="F57" s="18" t="s">
        <v>3489</v>
      </c>
      <c r="G57" s="19" t="s">
        <v>3603</v>
      </c>
      <c r="H57" s="18" t="s">
        <v>3510</v>
      </c>
      <c r="I57" s="18" t="s">
        <v>3457</v>
      </c>
      <c r="J57" s="19" t="s">
        <v>3589</v>
      </c>
    </row>
    <row r="58" ht="32.4" spans="1:10">
      <c r="A58" s="20"/>
      <c r="B58" s="20"/>
      <c r="C58" s="18" t="s">
        <v>3471</v>
      </c>
      <c r="D58" s="18" t="s">
        <v>3558</v>
      </c>
      <c r="E58" s="19" t="s">
        <v>3604</v>
      </c>
      <c r="F58" s="18" t="s">
        <v>3445</v>
      </c>
      <c r="G58" s="19" t="s">
        <v>3605</v>
      </c>
      <c r="H58" s="18" t="s">
        <v>3606</v>
      </c>
      <c r="I58" s="18" t="s">
        <v>3448</v>
      </c>
      <c r="J58" s="19" t="s">
        <v>3589</v>
      </c>
    </row>
    <row r="59" ht="32.4" spans="1:10">
      <c r="A59" s="20"/>
      <c r="B59" s="20"/>
      <c r="C59" s="18" t="s">
        <v>3471</v>
      </c>
      <c r="D59" s="18" t="s">
        <v>3558</v>
      </c>
      <c r="E59" s="19" t="s">
        <v>3607</v>
      </c>
      <c r="F59" s="18" t="s">
        <v>3445</v>
      </c>
      <c r="G59" s="19" t="s">
        <v>3587</v>
      </c>
      <c r="H59" s="18" t="s">
        <v>3588</v>
      </c>
      <c r="I59" s="18" t="s">
        <v>3448</v>
      </c>
      <c r="J59" s="19" t="s">
        <v>3589</v>
      </c>
    </row>
    <row r="60" ht="32.4" spans="1:10">
      <c r="A60" s="20"/>
      <c r="B60" s="20"/>
      <c r="C60" s="18" t="s">
        <v>3471</v>
      </c>
      <c r="D60" s="18" t="s">
        <v>3479</v>
      </c>
      <c r="E60" s="19" t="s">
        <v>3608</v>
      </c>
      <c r="F60" s="18" t="s">
        <v>3489</v>
      </c>
      <c r="G60" s="19" t="s">
        <v>3509</v>
      </c>
      <c r="H60" s="18" t="s">
        <v>3510</v>
      </c>
      <c r="I60" s="18" t="s">
        <v>3457</v>
      </c>
      <c r="J60" s="19" t="s">
        <v>3589</v>
      </c>
    </row>
    <row r="61" ht="32.4" spans="1:10">
      <c r="A61" s="21"/>
      <c r="B61" s="21"/>
      <c r="C61" s="18" t="s">
        <v>3482</v>
      </c>
      <c r="D61" s="18" t="s">
        <v>3483</v>
      </c>
      <c r="E61" s="19" t="s">
        <v>3609</v>
      </c>
      <c r="F61" s="18" t="s">
        <v>3445</v>
      </c>
      <c r="G61" s="19" t="s">
        <v>3463</v>
      </c>
      <c r="H61" s="18" t="s">
        <v>3456</v>
      </c>
      <c r="I61" s="18" t="s">
        <v>3448</v>
      </c>
      <c r="J61" s="19" t="s">
        <v>3589</v>
      </c>
    </row>
    <row r="62" ht="43.2" spans="1:10">
      <c r="A62" s="17" t="s">
        <v>3610</v>
      </c>
      <c r="B62" s="17" t="s">
        <v>3611</v>
      </c>
      <c r="C62" s="18" t="s">
        <v>3564</v>
      </c>
      <c r="D62" s="18" t="s">
        <v>3443</v>
      </c>
      <c r="E62" s="19" t="s">
        <v>3612</v>
      </c>
      <c r="F62" s="18" t="s">
        <v>3445</v>
      </c>
      <c r="G62" s="19" t="s">
        <v>3613</v>
      </c>
      <c r="H62" s="18" t="s">
        <v>3614</v>
      </c>
      <c r="I62" s="18" t="s">
        <v>3457</v>
      </c>
      <c r="J62" s="19" t="s">
        <v>3615</v>
      </c>
    </row>
    <row r="63" ht="43.2" spans="1:10">
      <c r="A63" s="20"/>
      <c r="B63" s="20"/>
      <c r="C63" s="18" t="s">
        <v>3564</v>
      </c>
      <c r="D63" s="18" t="s">
        <v>3443</v>
      </c>
      <c r="E63" s="19" t="s">
        <v>3616</v>
      </c>
      <c r="F63" s="18" t="s">
        <v>3445</v>
      </c>
      <c r="G63" s="19" t="s">
        <v>3617</v>
      </c>
      <c r="H63" s="18" t="s">
        <v>3618</v>
      </c>
      <c r="I63" s="18" t="s">
        <v>3457</v>
      </c>
      <c r="J63" s="19" t="s">
        <v>3615</v>
      </c>
    </row>
    <row r="64" ht="43.2" spans="1:10">
      <c r="A64" s="20"/>
      <c r="B64" s="20"/>
      <c r="C64" s="18" t="s">
        <v>3564</v>
      </c>
      <c r="D64" s="18" t="s">
        <v>3443</v>
      </c>
      <c r="E64" s="19" t="s">
        <v>3619</v>
      </c>
      <c r="F64" s="18" t="s">
        <v>3445</v>
      </c>
      <c r="G64" s="19" t="s">
        <v>3620</v>
      </c>
      <c r="H64" s="18" t="s">
        <v>3614</v>
      </c>
      <c r="I64" s="18" t="s">
        <v>3457</v>
      </c>
      <c r="J64" s="19" t="s">
        <v>3615</v>
      </c>
    </row>
    <row r="65" ht="43.2" spans="1:10">
      <c r="A65" s="20"/>
      <c r="B65" s="20"/>
      <c r="C65" s="18" t="s">
        <v>3564</v>
      </c>
      <c r="D65" s="18" t="s">
        <v>3443</v>
      </c>
      <c r="E65" s="19" t="s">
        <v>3621</v>
      </c>
      <c r="F65" s="18" t="s">
        <v>3445</v>
      </c>
      <c r="G65" s="19" t="s">
        <v>3622</v>
      </c>
      <c r="H65" s="18" t="s">
        <v>3623</v>
      </c>
      <c r="I65" s="18" t="s">
        <v>3457</v>
      </c>
      <c r="J65" s="19" t="s">
        <v>3615</v>
      </c>
    </row>
    <row r="66" ht="43.2" spans="1:10">
      <c r="A66" s="20"/>
      <c r="B66" s="20"/>
      <c r="C66" s="18" t="s">
        <v>3564</v>
      </c>
      <c r="D66" s="18" t="s">
        <v>3453</v>
      </c>
      <c r="E66" s="19" t="s">
        <v>3624</v>
      </c>
      <c r="F66" s="18" t="s">
        <v>3445</v>
      </c>
      <c r="G66" s="19" t="s">
        <v>3451</v>
      </c>
      <c r="H66" s="18" t="s">
        <v>3625</v>
      </c>
      <c r="I66" s="18" t="s">
        <v>3457</v>
      </c>
      <c r="J66" s="19" t="s">
        <v>3615</v>
      </c>
    </row>
    <row r="67" ht="43.2" spans="1:10">
      <c r="A67" s="20"/>
      <c r="B67" s="20"/>
      <c r="C67" s="18" t="s">
        <v>3564</v>
      </c>
      <c r="D67" s="18" t="s">
        <v>3453</v>
      </c>
      <c r="E67" s="19" t="s">
        <v>3626</v>
      </c>
      <c r="F67" s="18" t="s">
        <v>3445</v>
      </c>
      <c r="G67" s="19" t="s">
        <v>3463</v>
      </c>
      <c r="H67" s="18" t="s">
        <v>3456</v>
      </c>
      <c r="I67" s="18" t="s">
        <v>3457</v>
      </c>
      <c r="J67" s="19" t="s">
        <v>3615</v>
      </c>
    </row>
    <row r="68" ht="43.2" spans="1:10">
      <c r="A68" s="20"/>
      <c r="B68" s="20"/>
      <c r="C68" s="18" t="s">
        <v>3564</v>
      </c>
      <c r="D68" s="18" t="s">
        <v>3453</v>
      </c>
      <c r="E68" s="19" t="s">
        <v>3627</v>
      </c>
      <c r="F68" s="18" t="s">
        <v>3445</v>
      </c>
      <c r="G68" s="19" t="s">
        <v>3628</v>
      </c>
      <c r="H68" s="18" t="s">
        <v>3456</v>
      </c>
      <c r="I68" s="18" t="s">
        <v>3457</v>
      </c>
      <c r="J68" s="19" t="s">
        <v>3615</v>
      </c>
    </row>
    <row r="69" ht="43.2" spans="1:10">
      <c r="A69" s="20"/>
      <c r="B69" s="20"/>
      <c r="C69" s="18" t="s">
        <v>3564</v>
      </c>
      <c r="D69" s="18" t="s">
        <v>3461</v>
      </c>
      <c r="E69" s="19" t="s">
        <v>3629</v>
      </c>
      <c r="F69" s="18" t="s">
        <v>3489</v>
      </c>
      <c r="G69" s="19" t="s">
        <v>3630</v>
      </c>
      <c r="H69" s="18" t="s">
        <v>3526</v>
      </c>
      <c r="I69" s="18" t="s">
        <v>3457</v>
      </c>
      <c r="J69" s="19" t="s">
        <v>3615</v>
      </c>
    </row>
    <row r="70" ht="43.2" spans="1:10">
      <c r="A70" s="20"/>
      <c r="B70" s="20"/>
      <c r="C70" s="18" t="s">
        <v>3564</v>
      </c>
      <c r="D70" s="18" t="s">
        <v>3461</v>
      </c>
      <c r="E70" s="19" t="s">
        <v>3631</v>
      </c>
      <c r="F70" s="18" t="s">
        <v>3489</v>
      </c>
      <c r="G70" s="19" t="s">
        <v>3632</v>
      </c>
      <c r="H70" s="18" t="s">
        <v>3526</v>
      </c>
      <c r="I70" s="18" t="s">
        <v>3457</v>
      </c>
      <c r="J70" s="19" t="s">
        <v>3615</v>
      </c>
    </row>
    <row r="71" ht="43.2" spans="1:10">
      <c r="A71" s="20"/>
      <c r="B71" s="20"/>
      <c r="C71" s="18" t="s">
        <v>3580</v>
      </c>
      <c r="D71" s="18" t="s">
        <v>3472</v>
      </c>
      <c r="E71" s="19" t="s">
        <v>3633</v>
      </c>
      <c r="F71" s="18" t="s">
        <v>3445</v>
      </c>
      <c r="G71" s="19" t="s">
        <v>3634</v>
      </c>
      <c r="H71" s="18" t="s">
        <v>3635</v>
      </c>
      <c r="I71" s="18" t="s">
        <v>3457</v>
      </c>
      <c r="J71" s="19" t="s">
        <v>3615</v>
      </c>
    </row>
    <row r="72" ht="43.2" spans="1:10">
      <c r="A72" s="20"/>
      <c r="B72" s="20"/>
      <c r="C72" s="18" t="s">
        <v>3580</v>
      </c>
      <c r="D72" s="18" t="s">
        <v>3558</v>
      </c>
      <c r="E72" s="19" t="s">
        <v>3636</v>
      </c>
      <c r="F72" s="18" t="s">
        <v>3445</v>
      </c>
      <c r="G72" s="19" t="s">
        <v>3637</v>
      </c>
      <c r="H72" s="18" t="s">
        <v>3638</v>
      </c>
      <c r="I72" s="18" t="s">
        <v>3457</v>
      </c>
      <c r="J72" s="19" t="s">
        <v>3615</v>
      </c>
    </row>
    <row r="73" ht="43.2" spans="1:10">
      <c r="A73" s="21"/>
      <c r="B73" s="21"/>
      <c r="C73" s="18" t="s">
        <v>3582</v>
      </c>
      <c r="D73" s="18" t="s">
        <v>3483</v>
      </c>
      <c r="E73" s="19" t="s">
        <v>3639</v>
      </c>
      <c r="F73" s="18" t="s">
        <v>3445</v>
      </c>
      <c r="G73" s="19" t="s">
        <v>3575</v>
      </c>
      <c r="H73" s="18" t="s">
        <v>3456</v>
      </c>
      <c r="I73" s="18" t="s">
        <v>3457</v>
      </c>
      <c r="J73" s="19" t="s">
        <v>3615</v>
      </c>
    </row>
    <row r="74" ht="54" spans="1:10">
      <c r="A74" s="17" t="s">
        <v>3640</v>
      </c>
      <c r="B74" s="17" t="s">
        <v>3641</v>
      </c>
      <c r="C74" s="18" t="s">
        <v>3564</v>
      </c>
      <c r="D74" s="18" t="s">
        <v>3443</v>
      </c>
      <c r="E74" s="19" t="s">
        <v>3642</v>
      </c>
      <c r="F74" s="18" t="s">
        <v>3489</v>
      </c>
      <c r="G74" s="19" t="s">
        <v>3643</v>
      </c>
      <c r="H74" s="18" t="s">
        <v>3447</v>
      </c>
      <c r="I74" s="18" t="s">
        <v>3457</v>
      </c>
      <c r="J74" s="19" t="s">
        <v>3644</v>
      </c>
    </row>
    <row r="75" ht="54" spans="1:10">
      <c r="A75" s="20"/>
      <c r="B75" s="20"/>
      <c r="C75" s="18" t="s">
        <v>3564</v>
      </c>
      <c r="D75" s="18" t="s">
        <v>3443</v>
      </c>
      <c r="E75" s="19" t="s">
        <v>3645</v>
      </c>
      <c r="F75" s="18" t="s">
        <v>3489</v>
      </c>
      <c r="G75" s="19" t="s">
        <v>3643</v>
      </c>
      <c r="H75" s="18" t="s">
        <v>3447</v>
      </c>
      <c r="I75" s="18" t="s">
        <v>3457</v>
      </c>
      <c r="J75" s="19" t="s">
        <v>3646</v>
      </c>
    </row>
    <row r="76" ht="64.8" spans="1:10">
      <c r="A76" s="20"/>
      <c r="B76" s="20"/>
      <c r="C76" s="18" t="s">
        <v>3564</v>
      </c>
      <c r="D76" s="18" t="s">
        <v>3453</v>
      </c>
      <c r="E76" s="19" t="s">
        <v>3647</v>
      </c>
      <c r="F76" s="18" t="s">
        <v>3489</v>
      </c>
      <c r="G76" s="19" t="s">
        <v>3648</v>
      </c>
      <c r="H76" s="18" t="s">
        <v>3456</v>
      </c>
      <c r="I76" s="18" t="s">
        <v>3457</v>
      </c>
      <c r="J76" s="19" t="s">
        <v>3649</v>
      </c>
    </row>
    <row r="77" ht="64.8" spans="1:10">
      <c r="A77" s="20"/>
      <c r="B77" s="20"/>
      <c r="C77" s="18" t="s">
        <v>3564</v>
      </c>
      <c r="D77" s="18" t="s">
        <v>3453</v>
      </c>
      <c r="E77" s="19" t="s">
        <v>3650</v>
      </c>
      <c r="F77" s="18" t="s">
        <v>3489</v>
      </c>
      <c r="G77" s="19" t="s">
        <v>3648</v>
      </c>
      <c r="H77" s="18" t="s">
        <v>3456</v>
      </c>
      <c r="I77" s="18" t="s">
        <v>3457</v>
      </c>
      <c r="J77" s="19" t="s">
        <v>3651</v>
      </c>
    </row>
    <row r="78" ht="64.8" spans="1:10">
      <c r="A78" s="20"/>
      <c r="B78" s="20"/>
      <c r="C78" s="18" t="s">
        <v>3564</v>
      </c>
      <c r="D78" s="18" t="s">
        <v>3453</v>
      </c>
      <c r="E78" s="19" t="s">
        <v>3652</v>
      </c>
      <c r="F78" s="18" t="s">
        <v>3489</v>
      </c>
      <c r="G78" s="19" t="s">
        <v>3653</v>
      </c>
      <c r="H78" s="18" t="s">
        <v>3456</v>
      </c>
      <c r="I78" s="18" t="s">
        <v>3457</v>
      </c>
      <c r="J78" s="19" t="s">
        <v>3651</v>
      </c>
    </row>
    <row r="79" ht="64.8" spans="1:10">
      <c r="A79" s="20"/>
      <c r="B79" s="20"/>
      <c r="C79" s="18" t="s">
        <v>3564</v>
      </c>
      <c r="D79" s="18" t="s">
        <v>3453</v>
      </c>
      <c r="E79" s="19" t="s">
        <v>3654</v>
      </c>
      <c r="F79" s="18" t="s">
        <v>3489</v>
      </c>
      <c r="G79" s="19" t="s">
        <v>3497</v>
      </c>
      <c r="H79" s="18" t="s">
        <v>3456</v>
      </c>
      <c r="I79" s="18" t="s">
        <v>3457</v>
      </c>
      <c r="J79" s="19" t="s">
        <v>3651</v>
      </c>
    </row>
    <row r="80" ht="64.8" spans="1:10">
      <c r="A80" s="20"/>
      <c r="B80" s="20"/>
      <c r="C80" s="18" t="s">
        <v>3564</v>
      </c>
      <c r="D80" s="18" t="s">
        <v>3461</v>
      </c>
      <c r="E80" s="19" t="s">
        <v>3655</v>
      </c>
      <c r="F80" s="18" t="s">
        <v>3489</v>
      </c>
      <c r="G80" s="19" t="s">
        <v>3656</v>
      </c>
      <c r="H80" s="18" t="s">
        <v>3657</v>
      </c>
      <c r="I80" s="18" t="s">
        <v>3457</v>
      </c>
      <c r="J80" s="19" t="s">
        <v>3658</v>
      </c>
    </row>
    <row r="81" ht="32.4" spans="1:10">
      <c r="A81" s="20"/>
      <c r="B81" s="20"/>
      <c r="C81" s="18" t="s">
        <v>3564</v>
      </c>
      <c r="D81" s="18" t="s">
        <v>3465</v>
      </c>
      <c r="E81" s="19" t="s">
        <v>3659</v>
      </c>
      <c r="F81" s="18" t="s">
        <v>3489</v>
      </c>
      <c r="G81" s="19" t="s">
        <v>3660</v>
      </c>
      <c r="H81" s="18" t="s">
        <v>3530</v>
      </c>
      <c r="I81" s="18" t="s">
        <v>3448</v>
      </c>
      <c r="J81" s="19" t="s">
        <v>3661</v>
      </c>
    </row>
    <row r="82" ht="43.2" spans="1:10">
      <c r="A82" s="20"/>
      <c r="B82" s="20"/>
      <c r="C82" s="18" t="s">
        <v>3564</v>
      </c>
      <c r="D82" s="18" t="s">
        <v>3465</v>
      </c>
      <c r="E82" s="19" t="s">
        <v>3662</v>
      </c>
      <c r="F82" s="18" t="s">
        <v>3489</v>
      </c>
      <c r="G82" s="19" t="s">
        <v>3663</v>
      </c>
      <c r="H82" s="18" t="s">
        <v>3530</v>
      </c>
      <c r="I82" s="18" t="s">
        <v>3448</v>
      </c>
      <c r="J82" s="19" t="s">
        <v>3664</v>
      </c>
    </row>
    <row r="83" ht="97.2" spans="1:10">
      <c r="A83" s="20"/>
      <c r="B83" s="20"/>
      <c r="C83" s="18" t="s">
        <v>3580</v>
      </c>
      <c r="D83" s="18" t="s">
        <v>3475</v>
      </c>
      <c r="E83" s="19" t="s">
        <v>3665</v>
      </c>
      <c r="F83" s="18" t="s">
        <v>3489</v>
      </c>
      <c r="G83" s="19" t="s">
        <v>3666</v>
      </c>
      <c r="H83" s="18" t="s">
        <v>3657</v>
      </c>
      <c r="I83" s="18" t="s">
        <v>3457</v>
      </c>
      <c r="J83" s="19" t="s">
        <v>3658</v>
      </c>
    </row>
    <row r="84" ht="54" spans="1:10">
      <c r="A84" s="20"/>
      <c r="B84" s="20"/>
      <c r="C84" s="18" t="s">
        <v>3580</v>
      </c>
      <c r="D84" s="18" t="s">
        <v>3479</v>
      </c>
      <c r="E84" s="19" t="s">
        <v>3667</v>
      </c>
      <c r="F84" s="18" t="s">
        <v>3489</v>
      </c>
      <c r="G84" s="19" t="s">
        <v>3509</v>
      </c>
      <c r="H84" s="18" t="s">
        <v>3657</v>
      </c>
      <c r="I84" s="18" t="s">
        <v>3457</v>
      </c>
      <c r="J84" s="19" t="s">
        <v>3668</v>
      </c>
    </row>
    <row r="85" ht="54" spans="1:10">
      <c r="A85" s="21"/>
      <c r="B85" s="21"/>
      <c r="C85" s="18" t="s">
        <v>3582</v>
      </c>
      <c r="D85" s="18" t="s">
        <v>3483</v>
      </c>
      <c r="E85" s="19" t="s">
        <v>3669</v>
      </c>
      <c r="F85" s="18" t="s">
        <v>3489</v>
      </c>
      <c r="G85" s="19" t="s">
        <v>3653</v>
      </c>
      <c r="H85" s="18" t="s">
        <v>3456</v>
      </c>
      <c r="I85" s="18" t="s">
        <v>3457</v>
      </c>
      <c r="J85" s="19" t="s">
        <v>3670</v>
      </c>
    </row>
  </sheetData>
  <mergeCells count="17">
    <mergeCell ref="A2:J2"/>
    <mergeCell ref="A6:A15"/>
    <mergeCell ref="A16:A23"/>
    <mergeCell ref="A24:A31"/>
    <mergeCell ref="A32:A39"/>
    <mergeCell ref="A40:A48"/>
    <mergeCell ref="A49:A61"/>
    <mergeCell ref="A62:A73"/>
    <mergeCell ref="A74:A85"/>
    <mergeCell ref="B6:B15"/>
    <mergeCell ref="B16:B23"/>
    <mergeCell ref="B24:B31"/>
    <mergeCell ref="B32:B39"/>
    <mergeCell ref="B40:B48"/>
    <mergeCell ref="B49:B61"/>
    <mergeCell ref="B62:B73"/>
    <mergeCell ref="B74:B85"/>
  </mergeCells>
  <pageMargins left="0.75" right="0.75" top="1" bottom="1" header="0.509027777777778" footer="0.509027777777778"/>
  <pageSetup paperSize="9" scale="7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
  <sheetViews>
    <sheetView topLeftCell="A8" workbookViewId="0">
      <selection activeCell="B10" sqref="B10"/>
    </sheetView>
  </sheetViews>
  <sheetFormatPr defaultColWidth="9" defaultRowHeight="14.4" outlineLevelCol="1"/>
  <cols>
    <col min="1" max="1" width="20.25" style="1" customWidth="1"/>
    <col min="2" max="2" width="96.8796296296296" style="1" customWidth="1"/>
    <col min="3" max="16384" width="9" style="1"/>
  </cols>
  <sheetData>
    <row r="1" ht="32" customHeight="1" spans="1:2">
      <c r="A1" s="2" t="s">
        <v>3671</v>
      </c>
      <c r="B1" s="2"/>
    </row>
    <row r="3" ht="40" customHeight="1" spans="1:2">
      <c r="A3" s="3" t="s">
        <v>3672</v>
      </c>
      <c r="B3" s="4" t="s">
        <v>3673</v>
      </c>
    </row>
    <row r="4" ht="149" customHeight="1" spans="1:2">
      <c r="A4" s="5" t="s">
        <v>3674</v>
      </c>
      <c r="B4" s="6" t="s">
        <v>3675</v>
      </c>
    </row>
    <row r="5" ht="143" customHeight="1" spans="1:2">
      <c r="A5" s="7" t="s">
        <v>3676</v>
      </c>
      <c r="B5" s="6" t="s">
        <v>3677</v>
      </c>
    </row>
    <row r="6" ht="120" customHeight="1" spans="1:2">
      <c r="A6" s="7" t="s">
        <v>3678</v>
      </c>
      <c r="B6" s="6" t="s">
        <v>3679</v>
      </c>
    </row>
    <row r="7" ht="183" customHeight="1" spans="1:2">
      <c r="A7" s="7" t="s">
        <v>3680</v>
      </c>
      <c r="B7" s="7" t="s">
        <v>3681</v>
      </c>
    </row>
    <row r="8" ht="111" customHeight="1" spans="1:2">
      <c r="A8" s="8" t="s">
        <v>3682</v>
      </c>
      <c r="B8" s="8" t="s">
        <v>3683</v>
      </c>
    </row>
    <row r="9" ht="116" customHeight="1" spans="1:2">
      <c r="A9" s="8" t="s">
        <v>3684</v>
      </c>
      <c r="B9" s="8" t="s">
        <v>3685</v>
      </c>
    </row>
    <row r="10" ht="83" customHeight="1" spans="1:2">
      <c r="A10" s="9" t="s">
        <v>3686</v>
      </c>
      <c r="B10" s="8" t="s">
        <v>3687</v>
      </c>
    </row>
    <row r="11" ht="63" customHeight="1" spans="1:2">
      <c r="A11" s="9"/>
      <c r="B11" s="8"/>
    </row>
    <row r="12" ht="45" customHeight="1" spans="1:2">
      <c r="A12" s="8"/>
      <c r="B12" s="8"/>
    </row>
    <row r="13" ht="45" customHeight="1" spans="1:2">
      <c r="A13" s="8"/>
      <c r="B13" s="8"/>
    </row>
  </sheetData>
  <mergeCells count="1">
    <mergeCell ref="A1:B1"/>
  </mergeCells>
  <conditionalFormatting sqref="A7">
    <cfRule type="expression" dxfId="105" priority="2" stopIfTrue="1">
      <formula>"len($A:$A)=3"</formula>
    </cfRule>
  </conditionalFormatting>
  <conditionalFormatting sqref="B7">
    <cfRule type="expression" dxfId="106" priority="1" stopIfTrue="1">
      <formula>"len($A:$A)=3"</formula>
    </cfRule>
  </conditionalFormatting>
  <conditionalFormatting sqref="A5:A6">
    <cfRule type="expression" dxfId="107" priority="4" stopIfTrue="1">
      <formula>"len($A:$A)=3"</formula>
    </cfRule>
  </conditionalFormatting>
  <conditionalFormatting sqref="A10:A11">
    <cfRule type="expression" dxfId="108" priority="3" stopIfTrue="1">
      <formula>"len($A:$A)=3"</formula>
    </cfRule>
  </conditionalFormatting>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1436"/>
  <sheetViews>
    <sheetView showGridLines="0" showZeros="0" view="pageBreakPreview" zoomScaleNormal="100" zoomScaleSheetLayoutView="100" workbookViewId="0">
      <pane xSplit="1" ySplit="3" topLeftCell="B4" activePane="bottomRight" state="frozen"/>
      <selection/>
      <selection pane="topRight"/>
      <selection pane="bottomLeft"/>
      <selection pane="bottomRight" activeCell="E9" sqref="E9"/>
    </sheetView>
  </sheetViews>
  <sheetFormatPr defaultColWidth="9" defaultRowHeight="15.6" outlineLevelCol="4"/>
  <cols>
    <col min="1" max="1" width="10.1296296296296" style="156" customWidth="1"/>
    <col min="2" max="2" width="35.6296296296296" style="156" customWidth="1"/>
    <col min="3" max="3" width="17.8796296296296" style="156" customWidth="1"/>
    <col min="4" max="4" width="16.1296296296296" style="156" customWidth="1"/>
    <col min="5" max="5" width="20.6296296296296" style="309" customWidth="1"/>
    <col min="6" max="16384" width="9" style="156"/>
  </cols>
  <sheetData>
    <row r="1" s="225" customFormat="1" ht="45" customHeight="1" spans="2:5">
      <c r="B1" s="401" t="s">
        <v>133</v>
      </c>
      <c r="C1" s="401"/>
      <c r="D1" s="401"/>
      <c r="E1" s="401"/>
    </row>
    <row r="2" s="225" customFormat="1" ht="20.1" customHeight="1" spans="1:5">
      <c r="A2" s="402"/>
      <c r="B2" s="403"/>
      <c r="C2" s="404"/>
      <c r="D2" s="405"/>
      <c r="E2" s="405" t="s">
        <v>1</v>
      </c>
    </row>
    <row r="3" s="157" customFormat="1" ht="45" customHeight="1" spans="1:5">
      <c r="A3" s="406" t="s">
        <v>2</v>
      </c>
      <c r="B3" s="407" t="s">
        <v>3</v>
      </c>
      <c r="C3" s="406" t="s">
        <v>128</v>
      </c>
      <c r="D3" s="406" t="s">
        <v>5</v>
      </c>
      <c r="E3" s="406" t="s">
        <v>129</v>
      </c>
    </row>
    <row r="4" ht="36" customHeight="1" spans="1:5">
      <c r="A4" s="408" t="s">
        <v>68</v>
      </c>
      <c r="B4" s="281" t="s">
        <v>69</v>
      </c>
      <c r="C4" s="289">
        <v>18520</v>
      </c>
      <c r="D4" s="289">
        <v>23018</v>
      </c>
      <c r="E4" s="290">
        <f>(D4-C4)/C4</f>
        <v>0.243</v>
      </c>
    </row>
    <row r="5" ht="36" customHeight="1" spans="1:5">
      <c r="A5" s="408" t="s">
        <v>134</v>
      </c>
      <c r="B5" s="281" t="s">
        <v>135</v>
      </c>
      <c r="C5" s="289">
        <v>595</v>
      </c>
      <c r="D5" s="289">
        <v>820</v>
      </c>
      <c r="E5" s="290">
        <f t="shared" ref="E5:E39" si="0">(D5-C5)/C5</f>
        <v>0.378</v>
      </c>
    </row>
    <row r="6" ht="36" customHeight="1" spans="1:5">
      <c r="A6" s="409" t="s">
        <v>136</v>
      </c>
      <c r="B6" s="284" t="s">
        <v>137</v>
      </c>
      <c r="C6" s="410">
        <v>394</v>
      </c>
      <c r="D6" s="286">
        <v>390</v>
      </c>
      <c r="E6" s="290">
        <f t="shared" si="0"/>
        <v>-0.01</v>
      </c>
    </row>
    <row r="7" ht="36" customHeight="1" spans="1:5">
      <c r="A7" s="409" t="s">
        <v>138</v>
      </c>
      <c r="B7" s="284" t="s">
        <v>139</v>
      </c>
      <c r="C7" s="410">
        <v>72</v>
      </c>
      <c r="D7" s="286">
        <v>53</v>
      </c>
      <c r="E7" s="290">
        <f t="shared" si="0"/>
        <v>-0.264</v>
      </c>
    </row>
    <row r="8" ht="36" customHeight="1" spans="1:5">
      <c r="A8" s="409" t="s">
        <v>140</v>
      </c>
      <c r="B8" s="284" t="s">
        <v>141</v>
      </c>
      <c r="C8" s="410">
        <v>0</v>
      </c>
      <c r="D8" s="286">
        <v>0</v>
      </c>
      <c r="E8" s="290"/>
    </row>
    <row r="9" ht="45" customHeight="1" spans="1:5">
      <c r="A9" s="409" t="s">
        <v>142</v>
      </c>
      <c r="B9" s="284" t="s">
        <v>143</v>
      </c>
      <c r="C9" s="410">
        <v>37</v>
      </c>
      <c r="D9" s="286">
        <v>44</v>
      </c>
      <c r="E9" s="290">
        <f t="shared" si="0"/>
        <v>0.189</v>
      </c>
    </row>
    <row r="10" ht="36" customHeight="1" spans="1:5">
      <c r="A10" s="409" t="s">
        <v>144</v>
      </c>
      <c r="B10" s="284" t="s">
        <v>145</v>
      </c>
      <c r="C10" s="410">
        <v>0</v>
      </c>
      <c r="D10" s="286">
        <v>0</v>
      </c>
      <c r="E10" s="290"/>
    </row>
    <row r="11" ht="17.4" spans="1:5">
      <c r="A11" s="409" t="s">
        <v>146</v>
      </c>
      <c r="B11" s="284" t="s">
        <v>147</v>
      </c>
      <c r="C11" s="410">
        <v>0</v>
      </c>
      <c r="D11" s="286">
        <v>0</v>
      </c>
      <c r="E11" s="290"/>
    </row>
    <row r="12" ht="17.4" spans="1:5">
      <c r="A12" s="409" t="s">
        <v>148</v>
      </c>
      <c r="B12" s="284" t="s">
        <v>149</v>
      </c>
      <c r="C12" s="410">
        <v>0</v>
      </c>
      <c r="D12" s="286">
        <v>28</v>
      </c>
      <c r="E12" s="290"/>
    </row>
    <row r="13" ht="17.4" spans="1:5">
      <c r="A13" s="409" t="s">
        <v>150</v>
      </c>
      <c r="B13" s="284" t="s">
        <v>151</v>
      </c>
      <c r="C13" s="410">
        <v>52</v>
      </c>
      <c r="D13" s="286">
        <v>102</v>
      </c>
      <c r="E13" s="290">
        <f t="shared" si="0"/>
        <v>0.962</v>
      </c>
    </row>
    <row r="14" ht="36" customHeight="1" spans="1:5">
      <c r="A14" s="409" t="s">
        <v>152</v>
      </c>
      <c r="B14" s="284" t="s">
        <v>153</v>
      </c>
      <c r="C14" s="410">
        <v>0</v>
      </c>
      <c r="D14" s="286">
        <v>0</v>
      </c>
      <c r="E14" s="290"/>
    </row>
    <row r="15" ht="36" customHeight="1" spans="1:5">
      <c r="A15" s="409" t="s">
        <v>154</v>
      </c>
      <c r="B15" s="284" t="s">
        <v>155</v>
      </c>
      <c r="C15" s="410">
        <v>0</v>
      </c>
      <c r="D15" s="286">
        <v>0</v>
      </c>
      <c r="E15" s="290"/>
    </row>
    <row r="16" ht="36" customHeight="1" spans="1:5">
      <c r="A16" s="409" t="s">
        <v>156</v>
      </c>
      <c r="B16" s="284" t="s">
        <v>157</v>
      </c>
      <c r="C16" s="410">
        <v>40</v>
      </c>
      <c r="D16" s="286">
        <v>203</v>
      </c>
      <c r="E16" s="290">
        <f t="shared" si="0"/>
        <v>4.075</v>
      </c>
    </row>
    <row r="17" ht="36" customHeight="1" spans="1:5">
      <c r="A17" s="408" t="s">
        <v>158</v>
      </c>
      <c r="B17" s="281" t="s">
        <v>159</v>
      </c>
      <c r="C17" s="289">
        <v>644</v>
      </c>
      <c r="D17" s="289">
        <v>630</v>
      </c>
      <c r="E17" s="290">
        <f t="shared" si="0"/>
        <v>-0.022</v>
      </c>
    </row>
    <row r="18" ht="36" customHeight="1" spans="1:5">
      <c r="A18" s="409" t="s">
        <v>160</v>
      </c>
      <c r="B18" s="284" t="s">
        <v>137</v>
      </c>
      <c r="C18" s="286">
        <v>375</v>
      </c>
      <c r="D18" s="286">
        <v>387</v>
      </c>
      <c r="E18" s="290">
        <f t="shared" si="0"/>
        <v>0.032</v>
      </c>
    </row>
    <row r="19" ht="36" customHeight="1" spans="1:5">
      <c r="A19" s="409" t="s">
        <v>161</v>
      </c>
      <c r="B19" s="284" t="s">
        <v>139</v>
      </c>
      <c r="C19" s="286">
        <v>37</v>
      </c>
      <c r="D19" s="286">
        <v>46</v>
      </c>
      <c r="E19" s="290">
        <f t="shared" si="0"/>
        <v>0.243</v>
      </c>
    </row>
    <row r="20" ht="36" customHeight="1" spans="1:5">
      <c r="A20" s="409" t="s">
        <v>162</v>
      </c>
      <c r="B20" s="284" t="s">
        <v>141</v>
      </c>
      <c r="C20" s="286">
        <v>0</v>
      </c>
      <c r="D20" s="286">
        <v>0</v>
      </c>
      <c r="E20" s="290"/>
    </row>
    <row r="21" ht="45" customHeight="1" spans="1:5">
      <c r="A21" s="409" t="s">
        <v>163</v>
      </c>
      <c r="B21" s="284" t="s">
        <v>164</v>
      </c>
      <c r="C21" s="286">
        <v>47</v>
      </c>
      <c r="D21" s="286">
        <v>28</v>
      </c>
      <c r="E21" s="290">
        <f t="shared" si="0"/>
        <v>-0.404</v>
      </c>
    </row>
    <row r="22" ht="36" customHeight="1" spans="1:5">
      <c r="A22" s="409" t="s">
        <v>165</v>
      </c>
      <c r="B22" s="284" t="s">
        <v>166</v>
      </c>
      <c r="C22" s="286">
        <v>20</v>
      </c>
      <c r="D22" s="286">
        <v>49</v>
      </c>
      <c r="E22" s="290">
        <f t="shared" si="0"/>
        <v>1.45</v>
      </c>
    </row>
    <row r="23" ht="36" customHeight="1" spans="1:5">
      <c r="A23" s="409" t="s">
        <v>167</v>
      </c>
      <c r="B23" s="284" t="s">
        <v>168</v>
      </c>
      <c r="C23" s="286">
        <v>3</v>
      </c>
      <c r="D23" s="286">
        <v>0</v>
      </c>
      <c r="E23" s="290">
        <f t="shared" si="0"/>
        <v>-1</v>
      </c>
    </row>
    <row r="24" ht="36" customHeight="1" spans="1:5">
      <c r="A24" s="409" t="s">
        <v>169</v>
      </c>
      <c r="B24" s="284" t="s">
        <v>155</v>
      </c>
      <c r="C24" s="286">
        <v>0</v>
      </c>
      <c r="D24" s="286">
        <v>0</v>
      </c>
      <c r="E24" s="290"/>
    </row>
    <row r="25" ht="36" customHeight="1" spans="1:5">
      <c r="A25" s="409" t="s">
        <v>170</v>
      </c>
      <c r="B25" s="284" t="s">
        <v>171</v>
      </c>
      <c r="C25" s="286">
        <v>162</v>
      </c>
      <c r="D25" s="286">
        <v>120</v>
      </c>
      <c r="E25" s="290">
        <f t="shared" si="0"/>
        <v>-0.259</v>
      </c>
    </row>
    <row r="26" ht="36" customHeight="1" spans="1:5">
      <c r="A26" s="408" t="s">
        <v>172</v>
      </c>
      <c r="B26" s="281" t="s">
        <v>173</v>
      </c>
      <c r="C26" s="289">
        <v>6811</v>
      </c>
      <c r="D26" s="289">
        <v>7994</v>
      </c>
      <c r="E26" s="290">
        <f t="shared" si="0"/>
        <v>0.174</v>
      </c>
    </row>
    <row r="27" ht="36" customHeight="1" spans="1:5">
      <c r="A27" s="409" t="s">
        <v>174</v>
      </c>
      <c r="B27" s="284" t="s">
        <v>137</v>
      </c>
      <c r="C27" s="286">
        <v>6128</v>
      </c>
      <c r="D27" s="286">
        <v>6463</v>
      </c>
      <c r="E27" s="290">
        <f t="shared" si="0"/>
        <v>0.055</v>
      </c>
    </row>
    <row r="28" ht="36" customHeight="1" spans="1:5">
      <c r="A28" s="409" t="s">
        <v>175</v>
      </c>
      <c r="B28" s="284" t="s">
        <v>139</v>
      </c>
      <c r="C28" s="286">
        <v>584</v>
      </c>
      <c r="D28" s="286">
        <v>1465</v>
      </c>
      <c r="E28" s="290">
        <f t="shared" si="0"/>
        <v>1.509</v>
      </c>
    </row>
    <row r="29" ht="36" customHeight="1" spans="1:5">
      <c r="A29" s="409" t="s">
        <v>176</v>
      </c>
      <c r="B29" s="284" t="s">
        <v>141</v>
      </c>
      <c r="C29" s="286">
        <v>0</v>
      </c>
      <c r="D29" s="286">
        <v>0</v>
      </c>
      <c r="E29" s="290"/>
    </row>
    <row r="30" ht="36" customHeight="1" spans="1:5">
      <c r="A30" s="409" t="s">
        <v>177</v>
      </c>
      <c r="B30" s="284" t="s">
        <v>178</v>
      </c>
      <c r="C30" s="286">
        <v>0</v>
      </c>
      <c r="D30" s="286">
        <v>0</v>
      </c>
      <c r="E30" s="290"/>
    </row>
    <row r="31" ht="36" customHeight="1" spans="1:5">
      <c r="A31" s="409" t="s">
        <v>179</v>
      </c>
      <c r="B31" s="284" t="s">
        <v>180</v>
      </c>
      <c r="C31" s="286">
        <v>0</v>
      </c>
      <c r="D31" s="286">
        <v>0</v>
      </c>
      <c r="E31" s="290"/>
    </row>
    <row r="32" ht="16" customHeight="1" spans="1:5">
      <c r="A32" s="409" t="s">
        <v>181</v>
      </c>
      <c r="B32" s="284" t="s">
        <v>182</v>
      </c>
      <c r="C32" s="286">
        <v>0</v>
      </c>
      <c r="D32" s="286">
        <v>0</v>
      </c>
      <c r="E32" s="290"/>
    </row>
    <row r="33" ht="36" customHeight="1" spans="1:5">
      <c r="A33" s="409" t="s">
        <v>183</v>
      </c>
      <c r="B33" s="284" t="s">
        <v>184</v>
      </c>
      <c r="C33" s="286">
        <v>52</v>
      </c>
      <c r="D33" s="286">
        <v>31</v>
      </c>
      <c r="E33" s="290">
        <f t="shared" si="0"/>
        <v>-0.404</v>
      </c>
    </row>
    <row r="34" ht="36" customHeight="1" spans="1:5">
      <c r="A34" s="409" t="s">
        <v>185</v>
      </c>
      <c r="B34" s="284" t="s">
        <v>186</v>
      </c>
      <c r="C34" s="286">
        <v>0</v>
      </c>
      <c r="D34" s="286">
        <v>0</v>
      </c>
      <c r="E34" s="290"/>
    </row>
    <row r="35" ht="36" customHeight="1" spans="1:5">
      <c r="A35" s="409" t="s">
        <v>187</v>
      </c>
      <c r="B35" s="284" t="s">
        <v>155</v>
      </c>
      <c r="C35" s="286">
        <v>8</v>
      </c>
      <c r="D35" s="286">
        <v>0</v>
      </c>
      <c r="E35" s="290">
        <f t="shared" si="0"/>
        <v>-1</v>
      </c>
    </row>
    <row r="36" ht="36" customHeight="1" spans="1:5">
      <c r="A36" s="411" t="s">
        <v>188</v>
      </c>
      <c r="B36" s="284" t="s">
        <v>189</v>
      </c>
      <c r="C36" s="286">
        <v>39</v>
      </c>
      <c r="D36" s="286">
        <v>35</v>
      </c>
      <c r="E36" s="290">
        <f t="shared" si="0"/>
        <v>-0.103</v>
      </c>
    </row>
    <row r="37" ht="36" customHeight="1" spans="1:5">
      <c r="A37" s="408" t="s">
        <v>190</v>
      </c>
      <c r="B37" s="281" t="s">
        <v>191</v>
      </c>
      <c r="C37" s="289">
        <v>702</v>
      </c>
      <c r="D37" s="289">
        <v>1329</v>
      </c>
      <c r="E37" s="290">
        <f t="shared" si="0"/>
        <v>0.893</v>
      </c>
    </row>
    <row r="38" ht="36" customHeight="1" spans="1:5">
      <c r="A38" s="409" t="s">
        <v>192</v>
      </c>
      <c r="B38" s="284" t="s">
        <v>137</v>
      </c>
      <c r="C38" s="286">
        <v>547</v>
      </c>
      <c r="D38" s="286">
        <v>574</v>
      </c>
      <c r="E38" s="290">
        <f t="shared" si="0"/>
        <v>0.049</v>
      </c>
    </row>
    <row r="39" ht="36" customHeight="1" spans="1:5">
      <c r="A39" s="409" t="s">
        <v>193</v>
      </c>
      <c r="B39" s="284" t="s">
        <v>139</v>
      </c>
      <c r="C39" s="286">
        <v>4</v>
      </c>
      <c r="D39" s="286">
        <v>553</v>
      </c>
      <c r="E39" s="290">
        <f t="shared" si="0"/>
        <v>137.25</v>
      </c>
    </row>
    <row r="40" ht="36" customHeight="1" spans="1:5">
      <c r="A40" s="409" t="s">
        <v>194</v>
      </c>
      <c r="B40" s="284" t="s">
        <v>141</v>
      </c>
      <c r="C40" s="286">
        <v>0</v>
      </c>
      <c r="D40" s="286">
        <v>0</v>
      </c>
      <c r="E40" s="290"/>
    </row>
    <row r="41" ht="36" customHeight="1" spans="1:5">
      <c r="A41" s="409" t="s">
        <v>195</v>
      </c>
      <c r="B41" s="284" t="s">
        <v>196</v>
      </c>
      <c r="C41" s="286">
        <v>0</v>
      </c>
      <c r="D41" s="286">
        <v>0</v>
      </c>
      <c r="E41" s="290"/>
    </row>
    <row r="42" ht="36" customHeight="1" spans="1:5">
      <c r="A42" s="409" t="s">
        <v>197</v>
      </c>
      <c r="B42" s="284" t="s">
        <v>198</v>
      </c>
      <c r="C42" s="286">
        <v>0</v>
      </c>
      <c r="D42" s="286">
        <v>0</v>
      </c>
      <c r="E42" s="290"/>
    </row>
    <row r="43" ht="36" customHeight="1" spans="1:5">
      <c r="A43" s="409" t="s">
        <v>199</v>
      </c>
      <c r="B43" s="284" t="s">
        <v>200</v>
      </c>
      <c r="C43" s="286">
        <v>0</v>
      </c>
      <c r="D43" s="286">
        <v>0</v>
      </c>
      <c r="E43" s="290"/>
    </row>
    <row r="44" ht="36" customHeight="1" spans="1:5">
      <c r="A44" s="409" t="s">
        <v>201</v>
      </c>
      <c r="B44" s="284" t="s">
        <v>202</v>
      </c>
      <c r="C44" s="286">
        <v>0</v>
      </c>
      <c r="D44" s="286">
        <v>0</v>
      </c>
      <c r="E44" s="290"/>
    </row>
    <row r="45" ht="36" customHeight="1" spans="1:5">
      <c r="A45" s="409" t="s">
        <v>203</v>
      </c>
      <c r="B45" s="284" t="s">
        <v>204</v>
      </c>
      <c r="C45" s="286">
        <v>0</v>
      </c>
      <c r="D45" s="286">
        <v>8</v>
      </c>
      <c r="E45" s="290"/>
    </row>
    <row r="46" ht="36" customHeight="1" spans="1:5">
      <c r="A46" s="409" t="s">
        <v>205</v>
      </c>
      <c r="B46" s="284" t="s">
        <v>155</v>
      </c>
      <c r="C46" s="286">
        <v>0</v>
      </c>
      <c r="D46" s="286">
        <v>0</v>
      </c>
      <c r="E46" s="290"/>
    </row>
    <row r="47" ht="36" customHeight="1" spans="1:5">
      <c r="A47" s="409" t="s">
        <v>206</v>
      </c>
      <c r="B47" s="284" t="s">
        <v>207</v>
      </c>
      <c r="C47" s="286">
        <v>151</v>
      </c>
      <c r="D47" s="286">
        <v>194</v>
      </c>
      <c r="E47" s="290">
        <f>(D47-C47)/C47</f>
        <v>0.285</v>
      </c>
    </row>
    <row r="48" ht="36" customHeight="1" spans="1:5">
      <c r="A48" s="408" t="s">
        <v>208</v>
      </c>
      <c r="B48" s="281" t="s">
        <v>209</v>
      </c>
      <c r="C48" s="289">
        <v>192</v>
      </c>
      <c r="D48" s="289">
        <v>388</v>
      </c>
      <c r="E48" s="290">
        <f>(D48-C48)/C48</f>
        <v>1.021</v>
      </c>
    </row>
    <row r="49" ht="36" customHeight="1" spans="1:5">
      <c r="A49" s="409" t="s">
        <v>210</v>
      </c>
      <c r="B49" s="284" t="s">
        <v>137</v>
      </c>
      <c r="C49" s="286">
        <v>105</v>
      </c>
      <c r="D49" s="286">
        <v>113</v>
      </c>
      <c r="E49" s="290">
        <f>(D49-C49)/C49</f>
        <v>0.076</v>
      </c>
    </row>
    <row r="50" ht="36" customHeight="1" spans="1:5">
      <c r="A50" s="409" t="s">
        <v>211</v>
      </c>
      <c r="B50" s="284" t="s">
        <v>139</v>
      </c>
      <c r="C50" s="286">
        <v>1</v>
      </c>
      <c r="D50" s="286">
        <v>2</v>
      </c>
      <c r="E50" s="290">
        <f>(D50-C50)/C50</f>
        <v>1</v>
      </c>
    </row>
    <row r="51" ht="17.4" spans="1:5">
      <c r="A51" s="409" t="s">
        <v>212</v>
      </c>
      <c r="B51" s="284" t="s">
        <v>141</v>
      </c>
      <c r="C51" s="286">
        <v>0</v>
      </c>
      <c r="D51" s="286">
        <v>0</v>
      </c>
      <c r="E51" s="290"/>
    </row>
    <row r="52" ht="17.4" spans="1:5">
      <c r="A52" s="409" t="s">
        <v>213</v>
      </c>
      <c r="B52" s="284" t="s">
        <v>214</v>
      </c>
      <c r="C52" s="286">
        <v>0</v>
      </c>
      <c r="D52" s="286">
        <v>0</v>
      </c>
      <c r="E52" s="290"/>
    </row>
    <row r="53" ht="17.4" spans="1:5">
      <c r="A53" s="409" t="s">
        <v>215</v>
      </c>
      <c r="B53" s="284" t="s">
        <v>216</v>
      </c>
      <c r="C53" s="286">
        <v>0</v>
      </c>
      <c r="D53" s="286">
        <v>7</v>
      </c>
      <c r="E53" s="290"/>
    </row>
    <row r="54" ht="17.4" spans="1:5">
      <c r="A54" s="409" t="s">
        <v>217</v>
      </c>
      <c r="B54" s="284" t="s">
        <v>218</v>
      </c>
      <c r="C54" s="286">
        <v>56</v>
      </c>
      <c r="D54" s="286">
        <v>58</v>
      </c>
      <c r="E54" s="290">
        <f>(D54-C54)/C54</f>
        <v>0.036</v>
      </c>
    </row>
    <row r="55" ht="17.4" spans="1:5">
      <c r="A55" s="409" t="s">
        <v>219</v>
      </c>
      <c r="B55" s="284" t="s">
        <v>220</v>
      </c>
      <c r="C55" s="286">
        <v>24</v>
      </c>
      <c r="D55" s="286">
        <v>188</v>
      </c>
      <c r="E55" s="290">
        <f>(D55-C55)/C55</f>
        <v>6.833</v>
      </c>
    </row>
    <row r="56" ht="36" customHeight="1" spans="1:5">
      <c r="A56" s="409" t="s">
        <v>221</v>
      </c>
      <c r="B56" s="284" t="s">
        <v>222</v>
      </c>
      <c r="C56" s="286">
        <v>6</v>
      </c>
      <c r="D56" s="286">
        <v>20</v>
      </c>
      <c r="E56" s="290">
        <f>(D56-C56)/C56</f>
        <v>2.333</v>
      </c>
    </row>
    <row r="57" ht="36" customHeight="1" spans="1:5">
      <c r="A57" s="409" t="s">
        <v>223</v>
      </c>
      <c r="B57" s="284" t="s">
        <v>155</v>
      </c>
      <c r="C57" s="286">
        <v>0</v>
      </c>
      <c r="D57" s="286">
        <v>0</v>
      </c>
      <c r="E57" s="290"/>
    </row>
    <row r="58" ht="36" customHeight="1" spans="1:5">
      <c r="A58" s="409" t="s">
        <v>224</v>
      </c>
      <c r="B58" s="284" t="s">
        <v>225</v>
      </c>
      <c r="C58" s="286">
        <v>0</v>
      </c>
      <c r="D58" s="286">
        <v>0</v>
      </c>
      <c r="E58" s="290"/>
    </row>
    <row r="59" ht="36" customHeight="1" spans="1:5">
      <c r="A59" s="408" t="s">
        <v>226</v>
      </c>
      <c r="B59" s="281" t="s">
        <v>227</v>
      </c>
      <c r="C59" s="289">
        <v>701</v>
      </c>
      <c r="D59" s="289">
        <v>1668</v>
      </c>
      <c r="E59" s="290">
        <f>(D59-C59)/C59</f>
        <v>1.379</v>
      </c>
    </row>
    <row r="60" ht="36" customHeight="1" spans="1:5">
      <c r="A60" s="409" t="s">
        <v>228</v>
      </c>
      <c r="B60" s="284" t="s">
        <v>137</v>
      </c>
      <c r="C60" s="286">
        <v>647</v>
      </c>
      <c r="D60" s="286">
        <v>596</v>
      </c>
      <c r="E60" s="290">
        <f>(D60-C60)/C60</f>
        <v>-0.079</v>
      </c>
    </row>
    <row r="61" ht="36" customHeight="1" spans="1:5">
      <c r="A61" s="409" t="s">
        <v>229</v>
      </c>
      <c r="B61" s="284" t="s">
        <v>139</v>
      </c>
      <c r="C61" s="286">
        <v>36</v>
      </c>
      <c r="D61" s="286">
        <v>33</v>
      </c>
      <c r="E61" s="290">
        <f>(D61-C61)/C61</f>
        <v>-0.083</v>
      </c>
    </row>
    <row r="62" ht="36" customHeight="1" spans="1:5">
      <c r="A62" s="409" t="s">
        <v>230</v>
      </c>
      <c r="B62" s="284" t="s">
        <v>141</v>
      </c>
      <c r="C62" s="286">
        <v>0</v>
      </c>
      <c r="D62" s="286">
        <v>0</v>
      </c>
      <c r="E62" s="290"/>
    </row>
    <row r="63" ht="36" customHeight="1" spans="1:5">
      <c r="A63" s="409" t="s">
        <v>231</v>
      </c>
      <c r="B63" s="284" t="s">
        <v>232</v>
      </c>
      <c r="C63" s="286">
        <v>0</v>
      </c>
      <c r="D63" s="286">
        <v>0</v>
      </c>
      <c r="E63" s="290"/>
    </row>
    <row r="64" ht="36" customHeight="1" spans="1:5">
      <c r="A64" s="409" t="s">
        <v>233</v>
      </c>
      <c r="B64" s="284" t="s">
        <v>234</v>
      </c>
      <c r="C64" s="286">
        <v>0</v>
      </c>
      <c r="D64" s="286">
        <v>0</v>
      </c>
      <c r="E64" s="290"/>
    </row>
    <row r="65" ht="36" customHeight="1" spans="1:5">
      <c r="A65" s="409" t="s">
        <v>235</v>
      </c>
      <c r="B65" s="284" t="s">
        <v>236</v>
      </c>
      <c r="C65" s="286">
        <v>0</v>
      </c>
      <c r="D65" s="286">
        <v>0</v>
      </c>
      <c r="E65" s="290"/>
    </row>
    <row r="66" ht="36" customHeight="1" spans="1:5">
      <c r="A66" s="409" t="s">
        <v>237</v>
      </c>
      <c r="B66" s="284" t="s">
        <v>238</v>
      </c>
      <c r="C66" s="286">
        <v>8</v>
      </c>
      <c r="D66" s="286">
        <v>39</v>
      </c>
      <c r="E66" s="290">
        <f>(D66-C66)/C66</f>
        <v>3.875</v>
      </c>
    </row>
    <row r="67" ht="36" customHeight="1" spans="1:5">
      <c r="A67" s="409" t="s">
        <v>239</v>
      </c>
      <c r="B67" s="284" t="s">
        <v>240</v>
      </c>
      <c r="C67" s="286">
        <v>0</v>
      </c>
      <c r="D67" s="286">
        <v>0</v>
      </c>
      <c r="E67" s="290"/>
    </row>
    <row r="68" ht="36" customHeight="1" spans="1:5">
      <c r="A68" s="409" t="s">
        <v>241</v>
      </c>
      <c r="B68" s="284" t="s">
        <v>155</v>
      </c>
      <c r="C68" s="286">
        <v>0</v>
      </c>
      <c r="D68" s="286">
        <v>0</v>
      </c>
      <c r="E68" s="290"/>
    </row>
    <row r="69" ht="36" customHeight="1" spans="1:5">
      <c r="A69" s="409" t="s">
        <v>242</v>
      </c>
      <c r="B69" s="284" t="s">
        <v>243</v>
      </c>
      <c r="C69" s="286">
        <v>10</v>
      </c>
      <c r="D69" s="286">
        <v>1000</v>
      </c>
      <c r="E69" s="290">
        <f>(D69-C69)/C69</f>
        <v>99</v>
      </c>
    </row>
    <row r="70" ht="36" customHeight="1" spans="1:5">
      <c r="A70" s="408" t="s">
        <v>244</v>
      </c>
      <c r="B70" s="281" t="s">
        <v>245</v>
      </c>
      <c r="C70" s="289">
        <v>100</v>
      </c>
      <c r="D70" s="289">
        <v>200</v>
      </c>
      <c r="E70" s="290">
        <f>(D70-C70)/C70</f>
        <v>1</v>
      </c>
    </row>
    <row r="71" ht="36" customHeight="1" spans="1:5">
      <c r="A71" s="409" t="s">
        <v>246</v>
      </c>
      <c r="B71" s="284" t="s">
        <v>137</v>
      </c>
      <c r="C71" s="286">
        <v>0</v>
      </c>
      <c r="D71" s="286">
        <v>0</v>
      </c>
      <c r="E71" s="290"/>
    </row>
    <row r="72" ht="26" customHeight="1" spans="1:5">
      <c r="A72" s="409" t="s">
        <v>247</v>
      </c>
      <c r="B72" s="284" t="s">
        <v>139</v>
      </c>
      <c r="C72" s="286">
        <v>0</v>
      </c>
      <c r="D72" s="286">
        <v>0</v>
      </c>
      <c r="E72" s="290"/>
    </row>
    <row r="73" ht="25" customHeight="1" spans="1:5">
      <c r="A73" s="409" t="s">
        <v>248</v>
      </c>
      <c r="B73" s="284" t="s">
        <v>141</v>
      </c>
      <c r="C73" s="286">
        <v>0</v>
      </c>
      <c r="D73" s="286">
        <v>0</v>
      </c>
      <c r="E73" s="290"/>
    </row>
    <row r="74" ht="27" customHeight="1" spans="1:5">
      <c r="A74" s="409" t="s">
        <v>249</v>
      </c>
      <c r="B74" s="284" t="s">
        <v>250</v>
      </c>
      <c r="C74" s="286">
        <v>0</v>
      </c>
      <c r="D74" s="286">
        <v>0</v>
      </c>
      <c r="E74" s="290"/>
    </row>
    <row r="75" ht="29" customHeight="1" spans="1:5">
      <c r="A75" s="409" t="s">
        <v>251</v>
      </c>
      <c r="B75" s="284" t="s">
        <v>252</v>
      </c>
      <c r="C75" s="286">
        <v>0</v>
      </c>
      <c r="D75" s="286">
        <v>0</v>
      </c>
      <c r="E75" s="290"/>
    </row>
    <row r="76" ht="36" customHeight="1" spans="1:5">
      <c r="A76" s="409" t="s">
        <v>253</v>
      </c>
      <c r="B76" s="284" t="s">
        <v>254</v>
      </c>
      <c r="C76" s="286">
        <v>0</v>
      </c>
      <c r="D76" s="286">
        <v>0</v>
      </c>
      <c r="E76" s="290"/>
    </row>
    <row r="77" ht="32" customHeight="1" spans="1:5">
      <c r="A77" s="409" t="s">
        <v>255</v>
      </c>
      <c r="B77" s="284" t="s">
        <v>256</v>
      </c>
      <c r="C77" s="286">
        <v>0</v>
      </c>
      <c r="D77" s="286">
        <v>0</v>
      </c>
      <c r="E77" s="290"/>
    </row>
    <row r="78" ht="33" customHeight="1" spans="1:5">
      <c r="A78" s="409" t="s">
        <v>257</v>
      </c>
      <c r="B78" s="284" t="s">
        <v>258</v>
      </c>
      <c r="C78" s="286">
        <v>0</v>
      </c>
      <c r="D78" s="286">
        <v>0</v>
      </c>
      <c r="E78" s="290"/>
    </row>
    <row r="79" ht="39" customHeight="1" spans="1:5">
      <c r="A79" s="409" t="s">
        <v>259</v>
      </c>
      <c r="B79" s="284" t="s">
        <v>238</v>
      </c>
      <c r="C79" s="286">
        <v>0</v>
      </c>
      <c r="D79" s="286">
        <v>0</v>
      </c>
      <c r="E79" s="290"/>
    </row>
    <row r="80" ht="24" customHeight="1" spans="1:5">
      <c r="A80" s="412">
        <v>2010710</v>
      </c>
      <c r="B80" s="284" t="s">
        <v>260</v>
      </c>
      <c r="C80" s="286">
        <v>0</v>
      </c>
      <c r="D80" s="286">
        <v>0</v>
      </c>
      <c r="E80" s="290"/>
    </row>
    <row r="81" ht="36" customHeight="1" spans="1:5">
      <c r="A81" s="409" t="s">
        <v>261</v>
      </c>
      <c r="B81" s="284" t="s">
        <v>155</v>
      </c>
      <c r="C81" s="286">
        <v>0</v>
      </c>
      <c r="D81" s="286">
        <v>0</v>
      </c>
      <c r="E81" s="290"/>
    </row>
    <row r="82" ht="40" customHeight="1" spans="1:5">
      <c r="A82" s="409" t="s">
        <v>262</v>
      </c>
      <c r="B82" s="284" t="s">
        <v>263</v>
      </c>
      <c r="C82" s="286">
        <v>100</v>
      </c>
      <c r="D82" s="286">
        <v>200</v>
      </c>
      <c r="E82" s="290">
        <f>(D82-C82)/C82</f>
        <v>1</v>
      </c>
    </row>
    <row r="83" ht="36" customHeight="1" spans="1:5">
      <c r="A83" s="408" t="s">
        <v>264</v>
      </c>
      <c r="B83" s="281" t="s">
        <v>265</v>
      </c>
      <c r="C83" s="289">
        <v>0</v>
      </c>
      <c r="D83" s="289">
        <v>20</v>
      </c>
      <c r="E83" s="290"/>
    </row>
    <row r="84" ht="36" customHeight="1" spans="1:5">
      <c r="A84" s="409" t="s">
        <v>266</v>
      </c>
      <c r="B84" s="284" t="s">
        <v>137</v>
      </c>
      <c r="C84" s="286">
        <v>0</v>
      </c>
      <c r="D84" s="286">
        <v>0</v>
      </c>
      <c r="E84" s="290"/>
    </row>
    <row r="85" ht="36" customHeight="1" spans="1:5">
      <c r="A85" s="409" t="s">
        <v>267</v>
      </c>
      <c r="B85" s="284" t="s">
        <v>139</v>
      </c>
      <c r="C85" s="286">
        <v>0</v>
      </c>
      <c r="D85" s="286">
        <v>0</v>
      </c>
      <c r="E85" s="287" t="str">
        <f>IF(C85&gt;0,D85/C85-1,IF(C85&lt;0,-(D85/C85-1),""))</f>
        <v/>
      </c>
    </row>
    <row r="86" ht="36" customHeight="1" spans="1:5">
      <c r="A86" s="409" t="s">
        <v>268</v>
      </c>
      <c r="B86" s="284" t="s">
        <v>141</v>
      </c>
      <c r="C86" s="286">
        <v>0</v>
      </c>
      <c r="D86" s="286">
        <v>0</v>
      </c>
      <c r="E86" s="290"/>
    </row>
    <row r="87" ht="36" customHeight="1" spans="1:5">
      <c r="A87" s="409" t="s">
        <v>269</v>
      </c>
      <c r="B87" s="284" t="s">
        <v>270</v>
      </c>
      <c r="C87" s="286">
        <v>0</v>
      </c>
      <c r="D87" s="286">
        <v>20</v>
      </c>
      <c r="E87" s="290"/>
    </row>
    <row r="88" ht="36" customHeight="1" spans="1:5">
      <c r="A88" s="409" t="s">
        <v>271</v>
      </c>
      <c r="B88" s="284" t="s">
        <v>272</v>
      </c>
      <c r="C88" s="286">
        <v>0</v>
      </c>
      <c r="D88" s="286"/>
      <c r="E88" s="290"/>
    </row>
    <row r="89" ht="36" customHeight="1" spans="1:5">
      <c r="A89" s="409" t="s">
        <v>273</v>
      </c>
      <c r="B89" s="284" t="s">
        <v>238</v>
      </c>
      <c r="C89" s="286">
        <v>0</v>
      </c>
      <c r="D89" s="286">
        <v>0</v>
      </c>
      <c r="E89" s="287" t="str">
        <f>IF(C89&gt;0,D89/C89-1,IF(C89&lt;0,-(D89/C89-1),""))</f>
        <v/>
      </c>
    </row>
    <row r="90" ht="36" customHeight="1" spans="1:5">
      <c r="A90" s="409" t="s">
        <v>274</v>
      </c>
      <c r="B90" s="284" t="s">
        <v>155</v>
      </c>
      <c r="C90" s="286">
        <v>0</v>
      </c>
      <c r="D90" s="286"/>
      <c r="E90" s="290"/>
    </row>
    <row r="91" ht="36" customHeight="1" spans="1:5">
      <c r="A91" s="409" t="s">
        <v>275</v>
      </c>
      <c r="B91" s="284" t="s">
        <v>276</v>
      </c>
      <c r="C91" s="286">
        <v>0</v>
      </c>
      <c r="D91" s="286"/>
      <c r="E91" s="290"/>
    </row>
    <row r="92" ht="36" customHeight="1" spans="1:5">
      <c r="A92" s="408" t="s">
        <v>277</v>
      </c>
      <c r="B92" s="281" t="s">
        <v>278</v>
      </c>
      <c r="C92" s="289">
        <v>0</v>
      </c>
      <c r="D92" s="289"/>
      <c r="E92" s="290"/>
    </row>
    <row r="93" ht="36" customHeight="1" spans="1:5">
      <c r="A93" s="409" t="s">
        <v>279</v>
      </c>
      <c r="B93" s="284" t="s">
        <v>137</v>
      </c>
      <c r="C93" s="286">
        <v>0</v>
      </c>
      <c r="D93" s="286">
        <v>0</v>
      </c>
      <c r="E93" s="287" t="str">
        <f>IF(C93&gt;0,D93/C93-1,IF(C93&lt;0,-(D93/C93-1),""))</f>
        <v/>
      </c>
    </row>
    <row r="94" ht="36" customHeight="1" spans="1:5">
      <c r="A94" s="409" t="s">
        <v>280</v>
      </c>
      <c r="B94" s="284" t="s">
        <v>139</v>
      </c>
      <c r="C94" s="286">
        <v>0</v>
      </c>
      <c r="D94" s="286">
        <v>0</v>
      </c>
      <c r="E94" s="287" t="str">
        <f>IF(C94&gt;0,D94/C94-1,IF(C94&lt;0,-(D94/C94-1),""))</f>
        <v/>
      </c>
    </row>
    <row r="95" ht="36" customHeight="1" spans="1:5">
      <c r="A95" s="409" t="s">
        <v>281</v>
      </c>
      <c r="B95" s="284" t="s">
        <v>141</v>
      </c>
      <c r="C95" s="286">
        <v>0</v>
      </c>
      <c r="D95" s="286">
        <v>0</v>
      </c>
      <c r="E95" s="287" t="str">
        <f>IF(C95&gt;0,D95/C95-1,IF(C95&lt;0,-(D95/C95-1),""))</f>
        <v/>
      </c>
    </row>
    <row r="96" ht="36" customHeight="1" spans="1:5">
      <c r="A96" s="409" t="s">
        <v>282</v>
      </c>
      <c r="B96" s="284" t="s">
        <v>283</v>
      </c>
      <c r="C96" s="286">
        <v>0</v>
      </c>
      <c r="D96" s="286"/>
      <c r="E96" s="290"/>
    </row>
    <row r="97" ht="36" customHeight="1" spans="1:5">
      <c r="A97" s="409" t="s">
        <v>284</v>
      </c>
      <c r="B97" s="284" t="s">
        <v>285</v>
      </c>
      <c r="C97" s="286">
        <v>0</v>
      </c>
      <c r="D97" s="286">
        <v>0</v>
      </c>
      <c r="E97" s="287" t="str">
        <f t="shared" ref="E97:E103" si="1">IF(C97&gt;0,D97/C97-1,IF(C97&lt;0,-(D97/C97-1),""))</f>
        <v/>
      </c>
    </row>
    <row r="98" ht="36" customHeight="1" spans="1:5">
      <c r="A98" s="409" t="s">
        <v>286</v>
      </c>
      <c r="B98" s="284" t="s">
        <v>238</v>
      </c>
      <c r="C98" s="286">
        <v>0</v>
      </c>
      <c r="D98" s="286">
        <v>0</v>
      </c>
      <c r="E98" s="287" t="str">
        <f t="shared" si="1"/>
        <v/>
      </c>
    </row>
    <row r="99" ht="36" customHeight="1" spans="1:5">
      <c r="A99" s="409" t="s">
        <v>287</v>
      </c>
      <c r="B99" s="284" t="s">
        <v>288</v>
      </c>
      <c r="C99" s="286">
        <v>0</v>
      </c>
      <c r="D99" s="286">
        <v>0</v>
      </c>
      <c r="E99" s="287" t="str">
        <f t="shared" si="1"/>
        <v/>
      </c>
    </row>
    <row r="100" ht="36" customHeight="1" spans="1:5">
      <c r="A100" s="409" t="s">
        <v>289</v>
      </c>
      <c r="B100" s="284" t="s">
        <v>290</v>
      </c>
      <c r="C100" s="286">
        <v>0</v>
      </c>
      <c r="D100" s="286">
        <v>0</v>
      </c>
      <c r="E100" s="287" t="str">
        <f t="shared" si="1"/>
        <v/>
      </c>
    </row>
    <row r="101" ht="36" customHeight="1" spans="1:5">
      <c r="A101" s="409" t="s">
        <v>291</v>
      </c>
      <c r="B101" s="284" t="s">
        <v>292</v>
      </c>
      <c r="C101" s="286">
        <v>0</v>
      </c>
      <c r="D101" s="286">
        <v>0</v>
      </c>
      <c r="E101" s="287" t="str">
        <f t="shared" si="1"/>
        <v/>
      </c>
    </row>
    <row r="102" ht="36" customHeight="1" spans="1:5">
      <c r="A102" s="409" t="s">
        <v>293</v>
      </c>
      <c r="B102" s="284" t="s">
        <v>294</v>
      </c>
      <c r="C102" s="286">
        <v>0</v>
      </c>
      <c r="D102" s="286">
        <v>0</v>
      </c>
      <c r="E102" s="287" t="str">
        <f t="shared" si="1"/>
        <v/>
      </c>
    </row>
    <row r="103" ht="36" customHeight="1" spans="1:5">
      <c r="A103" s="409" t="s">
        <v>295</v>
      </c>
      <c r="B103" s="284" t="s">
        <v>155</v>
      </c>
      <c r="C103" s="286">
        <v>0</v>
      </c>
      <c r="D103" s="286">
        <v>0</v>
      </c>
      <c r="E103" s="287" t="str">
        <f t="shared" si="1"/>
        <v/>
      </c>
    </row>
    <row r="104" ht="36" customHeight="1" spans="1:5">
      <c r="A104" s="409" t="s">
        <v>296</v>
      </c>
      <c r="B104" s="284" t="s">
        <v>297</v>
      </c>
      <c r="C104" s="286">
        <v>0</v>
      </c>
      <c r="D104" s="286"/>
      <c r="E104" s="290"/>
    </row>
    <row r="105" ht="36" customHeight="1" spans="1:5">
      <c r="A105" s="408" t="s">
        <v>298</v>
      </c>
      <c r="B105" s="281" t="s">
        <v>299</v>
      </c>
      <c r="C105" s="289">
        <v>2</v>
      </c>
      <c r="D105" s="289">
        <v>1</v>
      </c>
      <c r="E105" s="290">
        <f>(D105-C105)/C105</f>
        <v>-0.5</v>
      </c>
    </row>
    <row r="106" ht="36" customHeight="1" spans="1:5">
      <c r="A106" s="409" t="s">
        <v>300</v>
      </c>
      <c r="B106" s="284" t="s">
        <v>137</v>
      </c>
      <c r="C106" s="286">
        <v>0</v>
      </c>
      <c r="D106" s="286"/>
      <c r="E106" s="290"/>
    </row>
    <row r="107" ht="36" customHeight="1" spans="1:5">
      <c r="A107" s="409" t="s">
        <v>301</v>
      </c>
      <c r="B107" s="284" t="s">
        <v>139</v>
      </c>
      <c r="C107" s="286">
        <v>0</v>
      </c>
      <c r="D107" s="286">
        <v>0</v>
      </c>
      <c r="E107" s="287" t="str">
        <f>IF(C107&gt;0,D107/C107-1,IF(C107&lt;0,-(D107/C107-1),""))</f>
        <v/>
      </c>
    </row>
    <row r="108" ht="36" customHeight="1" spans="1:5">
      <c r="A108" s="409" t="s">
        <v>302</v>
      </c>
      <c r="B108" s="284" t="s">
        <v>141</v>
      </c>
      <c r="C108" s="286">
        <v>0</v>
      </c>
      <c r="D108" s="286">
        <v>0</v>
      </c>
      <c r="E108" s="287" t="str">
        <f>IF(C108&gt;0,D108/C108-1,IF(C108&lt;0,-(D108/C108-1),""))</f>
        <v/>
      </c>
    </row>
    <row r="109" ht="36" customHeight="1" spans="1:5">
      <c r="A109" s="409" t="s">
        <v>303</v>
      </c>
      <c r="B109" s="284" t="s">
        <v>304</v>
      </c>
      <c r="C109" s="286">
        <v>0</v>
      </c>
      <c r="D109" s="286">
        <v>0</v>
      </c>
      <c r="E109" s="287" t="str">
        <f>IF(C109&gt;0,D109/C109-1,IF(C109&lt;0,-(D109/C109-1),""))</f>
        <v/>
      </c>
    </row>
    <row r="110" ht="36" customHeight="1" spans="1:5">
      <c r="A110" s="409" t="s">
        <v>305</v>
      </c>
      <c r="B110" s="284" t="s">
        <v>306</v>
      </c>
      <c r="C110" s="286">
        <v>0</v>
      </c>
      <c r="D110" s="286">
        <v>0</v>
      </c>
      <c r="E110" s="287" t="str">
        <f>IF(C110&gt;0,D110/C110-1,IF(C110&lt;0,-(D110/C110-1),""))</f>
        <v/>
      </c>
    </row>
    <row r="111" ht="36" customHeight="1" spans="1:5">
      <c r="A111" s="409" t="s">
        <v>307</v>
      </c>
      <c r="B111" s="284" t="s">
        <v>308</v>
      </c>
      <c r="C111" s="286">
        <v>0</v>
      </c>
      <c r="D111" s="286">
        <v>0</v>
      </c>
      <c r="E111" s="287" t="str">
        <f>IF(C111&gt;0,D111/C111-1,IF(C111&lt;0,-(D111/C111-1),""))</f>
        <v/>
      </c>
    </row>
    <row r="112" ht="36" customHeight="1" spans="1:5">
      <c r="A112" s="409" t="s">
        <v>309</v>
      </c>
      <c r="B112" s="284" t="s">
        <v>310</v>
      </c>
      <c r="C112" s="286">
        <v>0</v>
      </c>
      <c r="D112" s="286"/>
      <c r="E112" s="290"/>
    </row>
    <row r="113" ht="36" customHeight="1" spans="1:5">
      <c r="A113" s="409" t="s">
        <v>311</v>
      </c>
      <c r="B113" s="284" t="s">
        <v>155</v>
      </c>
      <c r="C113" s="286">
        <v>0</v>
      </c>
      <c r="D113" s="286"/>
      <c r="E113" s="290"/>
    </row>
    <row r="114" ht="36" customHeight="1" spans="1:5">
      <c r="A114" s="409" t="s">
        <v>312</v>
      </c>
      <c r="B114" s="284" t="s">
        <v>313</v>
      </c>
      <c r="C114" s="286">
        <v>2</v>
      </c>
      <c r="D114" s="286">
        <v>1</v>
      </c>
      <c r="E114" s="290">
        <f>(D114-C114)/C114</f>
        <v>-0.5</v>
      </c>
    </row>
    <row r="115" ht="36" customHeight="1" spans="1:5">
      <c r="A115" s="408" t="s">
        <v>314</v>
      </c>
      <c r="B115" s="281" t="s">
        <v>315</v>
      </c>
      <c r="C115" s="289">
        <v>1024</v>
      </c>
      <c r="D115" s="289">
        <v>1184</v>
      </c>
      <c r="E115" s="290">
        <f>(D115-C115)/C115</f>
        <v>0.156</v>
      </c>
    </row>
    <row r="116" ht="36" customHeight="1" spans="1:5">
      <c r="A116" s="409" t="s">
        <v>316</v>
      </c>
      <c r="B116" s="284" t="s">
        <v>137</v>
      </c>
      <c r="C116" s="286">
        <v>895</v>
      </c>
      <c r="D116" s="286">
        <v>1066</v>
      </c>
      <c r="E116" s="290">
        <f>(D116-C116)/C116</f>
        <v>0.191</v>
      </c>
    </row>
    <row r="117" ht="38" customHeight="1" spans="1:5">
      <c r="A117" s="409" t="s">
        <v>317</v>
      </c>
      <c r="B117" s="284" t="s">
        <v>139</v>
      </c>
      <c r="C117" s="286">
        <v>67</v>
      </c>
      <c r="D117" s="286">
        <v>90</v>
      </c>
      <c r="E117" s="290">
        <f>(D117-C117)/C117</f>
        <v>0.343</v>
      </c>
    </row>
    <row r="118" ht="36" customHeight="1" spans="1:5">
      <c r="A118" s="409" t="s">
        <v>318</v>
      </c>
      <c r="B118" s="284" t="s">
        <v>141</v>
      </c>
      <c r="C118" s="286">
        <v>0</v>
      </c>
      <c r="D118" s="286">
        <v>0</v>
      </c>
      <c r="E118" s="290"/>
    </row>
    <row r="119" ht="36" customHeight="1" spans="1:5">
      <c r="A119" s="409" t="s">
        <v>319</v>
      </c>
      <c r="B119" s="284" t="s">
        <v>320</v>
      </c>
      <c r="C119" s="286">
        <v>3</v>
      </c>
      <c r="D119" s="286">
        <v>8</v>
      </c>
      <c r="E119" s="290">
        <f>(D119-C119)/C119</f>
        <v>1.667</v>
      </c>
    </row>
    <row r="120" ht="25" customHeight="1" spans="1:5">
      <c r="A120" s="409" t="s">
        <v>321</v>
      </c>
      <c r="B120" s="284" t="s">
        <v>322</v>
      </c>
      <c r="C120" s="286">
        <v>0</v>
      </c>
      <c r="D120" s="286">
        <v>0</v>
      </c>
      <c r="E120" s="290"/>
    </row>
    <row r="121" ht="39" customHeight="1" spans="1:5">
      <c r="A121" s="409" t="s">
        <v>323</v>
      </c>
      <c r="B121" s="284" t="s">
        <v>324</v>
      </c>
      <c r="C121" s="286">
        <v>0</v>
      </c>
      <c r="D121" s="286">
        <v>0</v>
      </c>
      <c r="E121" s="290"/>
    </row>
    <row r="122" ht="36" customHeight="1" spans="1:5">
      <c r="A122" s="409" t="s">
        <v>325</v>
      </c>
      <c r="B122" s="284" t="s">
        <v>155</v>
      </c>
      <c r="C122" s="286">
        <v>0</v>
      </c>
      <c r="D122" s="286">
        <v>0</v>
      </c>
      <c r="E122" s="290"/>
    </row>
    <row r="123" ht="36" customHeight="1" spans="1:5">
      <c r="A123" s="409" t="s">
        <v>326</v>
      </c>
      <c r="B123" s="284" t="s">
        <v>327</v>
      </c>
      <c r="C123" s="286">
        <v>59</v>
      </c>
      <c r="D123" s="286">
        <v>20</v>
      </c>
      <c r="E123" s="290">
        <f>(D123-C123)/C123</f>
        <v>-0.661</v>
      </c>
    </row>
    <row r="124" ht="36" customHeight="1" spans="1:5">
      <c r="A124" s="408" t="s">
        <v>328</v>
      </c>
      <c r="B124" s="281" t="s">
        <v>329</v>
      </c>
      <c r="C124" s="289">
        <v>216</v>
      </c>
      <c r="D124" s="289">
        <v>535</v>
      </c>
      <c r="E124" s="290">
        <f>(D124-C124)/C124</f>
        <v>1.477</v>
      </c>
    </row>
    <row r="125" ht="17.4" spans="1:5">
      <c r="A125" s="409" t="s">
        <v>330</v>
      </c>
      <c r="B125" s="284" t="s">
        <v>137</v>
      </c>
      <c r="C125" s="286">
        <v>0</v>
      </c>
      <c r="D125" s="286">
        <v>0</v>
      </c>
      <c r="E125" s="290"/>
    </row>
    <row r="126" ht="17.4" spans="1:5">
      <c r="A126" s="409" t="s">
        <v>331</v>
      </c>
      <c r="B126" s="284" t="s">
        <v>139</v>
      </c>
      <c r="C126" s="286">
        <v>0</v>
      </c>
      <c r="D126" s="286">
        <v>235</v>
      </c>
      <c r="E126" s="290"/>
    </row>
    <row r="127" ht="17.4" spans="1:5">
      <c r="A127" s="409" t="s">
        <v>332</v>
      </c>
      <c r="B127" s="284" t="s">
        <v>141</v>
      </c>
      <c r="C127" s="286">
        <v>0</v>
      </c>
      <c r="D127" s="286">
        <v>0</v>
      </c>
      <c r="E127" s="290"/>
    </row>
    <row r="128" ht="36" customHeight="1" spans="1:5">
      <c r="A128" s="409" t="s">
        <v>333</v>
      </c>
      <c r="B128" s="284" t="s">
        <v>334</v>
      </c>
      <c r="C128" s="286">
        <v>0</v>
      </c>
      <c r="D128" s="286">
        <v>0</v>
      </c>
      <c r="E128" s="287" t="str">
        <f>IF(C128&gt;0,D128/C128-1,IF(C128&lt;0,-(D128/C128-1),""))</f>
        <v/>
      </c>
    </row>
    <row r="129" ht="36" customHeight="1" spans="1:5">
      <c r="A129" s="409" t="s">
        <v>335</v>
      </c>
      <c r="B129" s="284" t="s">
        <v>336</v>
      </c>
      <c r="C129" s="286">
        <v>0</v>
      </c>
      <c r="D129" s="286">
        <v>0</v>
      </c>
      <c r="E129" s="287" t="str">
        <f>IF(C129&gt;0,D129/C129-1,IF(C129&lt;0,-(D129/C129-1),""))</f>
        <v/>
      </c>
    </row>
    <row r="130" ht="36" customHeight="1" spans="1:5">
      <c r="A130" s="409" t="s">
        <v>337</v>
      </c>
      <c r="B130" s="284" t="s">
        <v>338</v>
      </c>
      <c r="C130" s="286">
        <v>0</v>
      </c>
      <c r="D130" s="286">
        <v>0</v>
      </c>
      <c r="E130" s="287" t="str">
        <f>IF(C130&gt;0,D130/C130-1,IF(C130&lt;0,-(D130/C130-1),""))</f>
        <v/>
      </c>
    </row>
    <row r="131" ht="36" customHeight="1" spans="1:5">
      <c r="A131" s="409" t="s">
        <v>339</v>
      </c>
      <c r="B131" s="284" t="s">
        <v>340</v>
      </c>
      <c r="C131" s="286">
        <v>0</v>
      </c>
      <c r="D131" s="286">
        <v>0</v>
      </c>
      <c r="E131" s="287" t="str">
        <f>IF(C131&gt;0,D131/C131-1,IF(C131&lt;0,-(D131/C131-1),""))</f>
        <v/>
      </c>
    </row>
    <row r="132" ht="17.4" spans="1:5">
      <c r="A132" s="409" t="s">
        <v>341</v>
      </c>
      <c r="B132" s="284" t="s">
        <v>342</v>
      </c>
      <c r="C132" s="286">
        <v>216</v>
      </c>
      <c r="D132" s="286">
        <v>168</v>
      </c>
      <c r="E132" s="290">
        <f>(D132-C132)/C132</f>
        <v>-0.222</v>
      </c>
    </row>
    <row r="133" ht="17.4" spans="1:5">
      <c r="A133" s="409" t="s">
        <v>343</v>
      </c>
      <c r="B133" s="284" t="s">
        <v>155</v>
      </c>
      <c r="C133" s="286"/>
      <c r="D133" s="286">
        <v>0</v>
      </c>
      <c r="E133" s="290"/>
    </row>
    <row r="134" ht="17.4" spans="1:5">
      <c r="A134" s="409" t="s">
        <v>344</v>
      </c>
      <c r="B134" s="284" t="s">
        <v>345</v>
      </c>
      <c r="C134" s="286">
        <v>0</v>
      </c>
      <c r="D134" s="286">
        <v>132</v>
      </c>
      <c r="E134" s="290"/>
    </row>
    <row r="135" ht="17.4" spans="1:5">
      <c r="A135" s="408" t="s">
        <v>346</v>
      </c>
      <c r="B135" s="281" t="s">
        <v>347</v>
      </c>
      <c r="C135" s="289"/>
      <c r="D135" s="289">
        <v>0</v>
      </c>
      <c r="E135" s="290"/>
    </row>
    <row r="136" ht="36" customHeight="1" spans="1:5">
      <c r="A136" s="409" t="s">
        <v>348</v>
      </c>
      <c r="B136" s="284" t="s">
        <v>137</v>
      </c>
      <c r="C136" s="286">
        <v>0</v>
      </c>
      <c r="D136" s="286">
        <v>0</v>
      </c>
      <c r="E136" s="287" t="str">
        <f>IF(C136&gt;0,D136/C136-1,IF(C136&lt;0,-(D136/C136-1),""))</f>
        <v/>
      </c>
    </row>
    <row r="137" ht="36" customHeight="1" spans="1:5">
      <c r="A137" s="409" t="s">
        <v>349</v>
      </c>
      <c r="B137" s="284" t="s">
        <v>139</v>
      </c>
      <c r="C137" s="286"/>
      <c r="D137" s="286">
        <v>0</v>
      </c>
      <c r="E137" s="290"/>
    </row>
    <row r="138" ht="36" customHeight="1" spans="1:5">
      <c r="A138" s="409" t="s">
        <v>350</v>
      </c>
      <c r="B138" s="284" t="s">
        <v>141</v>
      </c>
      <c r="C138" s="286">
        <v>0</v>
      </c>
      <c r="D138" s="286">
        <v>0</v>
      </c>
      <c r="E138" s="287" t="str">
        <f>IF(C138&gt;0,D138/C138-1,IF(C138&lt;0,-(D138/C138-1),""))</f>
        <v/>
      </c>
    </row>
    <row r="139" ht="36" customHeight="1" spans="1:5">
      <c r="A139" s="409" t="s">
        <v>351</v>
      </c>
      <c r="B139" s="284" t="s">
        <v>352</v>
      </c>
      <c r="C139" s="286">
        <v>0</v>
      </c>
      <c r="D139" s="286">
        <v>0</v>
      </c>
      <c r="E139" s="287" t="str">
        <f>IF(C139&gt;0,D139/C139-1,IF(C139&lt;0,-(D139/C139-1),""))</f>
        <v/>
      </c>
    </row>
    <row r="140" ht="36" customHeight="1" spans="1:5">
      <c r="A140" s="409" t="s">
        <v>353</v>
      </c>
      <c r="B140" s="284" t="s">
        <v>354</v>
      </c>
      <c r="C140" s="286"/>
      <c r="D140" s="286">
        <v>0</v>
      </c>
      <c r="E140" s="290"/>
    </row>
    <row r="141" ht="36" customHeight="1" spans="1:5">
      <c r="A141" s="409" t="s">
        <v>355</v>
      </c>
      <c r="B141" s="284" t="s">
        <v>356</v>
      </c>
      <c r="C141" s="286"/>
      <c r="D141" s="286">
        <v>0</v>
      </c>
      <c r="E141" s="290"/>
    </row>
    <row r="142" ht="36" customHeight="1" spans="1:5">
      <c r="A142" s="409" t="s">
        <v>357</v>
      </c>
      <c r="B142" s="284" t="s">
        <v>358</v>
      </c>
      <c r="C142" s="286">
        <v>0</v>
      </c>
      <c r="D142" s="286">
        <v>0</v>
      </c>
      <c r="E142" s="287" t="str">
        <f>IF(C142&gt;0,D142/C142-1,IF(C142&lt;0,-(D142/C142-1),""))</f>
        <v/>
      </c>
    </row>
    <row r="143" ht="36" customHeight="1" spans="1:5">
      <c r="A143" s="409" t="s">
        <v>359</v>
      </c>
      <c r="B143" s="284" t="s">
        <v>360</v>
      </c>
      <c r="C143" s="286">
        <v>0</v>
      </c>
      <c r="D143" s="286">
        <v>0</v>
      </c>
      <c r="E143" s="287" t="str">
        <f>IF(C143&gt;0,D143/C143-1,IF(C143&lt;0,-(D143/C143-1),""))</f>
        <v/>
      </c>
    </row>
    <row r="144" ht="36" customHeight="1" spans="1:5">
      <c r="A144" s="409" t="s">
        <v>361</v>
      </c>
      <c r="B144" s="284" t="s">
        <v>362</v>
      </c>
      <c r="C144" s="286">
        <v>0</v>
      </c>
      <c r="D144" s="286">
        <v>0</v>
      </c>
      <c r="E144" s="287" t="str">
        <f>IF(C144&gt;0,D144/C144-1,IF(C144&lt;0,-(D144/C144-1),""))</f>
        <v/>
      </c>
    </row>
    <row r="145" ht="36" customHeight="1" spans="1:5">
      <c r="A145" s="409" t="s">
        <v>363</v>
      </c>
      <c r="B145" s="284" t="s">
        <v>364</v>
      </c>
      <c r="C145" s="286">
        <v>0</v>
      </c>
      <c r="D145" s="286">
        <v>0</v>
      </c>
      <c r="E145" s="287" t="str">
        <f>IF(C145&gt;0,D145/C145-1,IF(C145&lt;0,-(D145/C145-1),""))</f>
        <v/>
      </c>
    </row>
    <row r="146" ht="36" customHeight="1" spans="1:5">
      <c r="A146" s="409" t="s">
        <v>365</v>
      </c>
      <c r="B146" s="284" t="s">
        <v>155</v>
      </c>
      <c r="C146" s="286">
        <v>0</v>
      </c>
      <c r="D146" s="286">
        <v>0</v>
      </c>
      <c r="E146" s="287" t="str">
        <f>IF(C146&gt;0,D146/C146-1,IF(C146&lt;0,-(D146/C146-1),""))</f>
        <v/>
      </c>
    </row>
    <row r="147" ht="36" customHeight="1" spans="1:5">
      <c r="A147" s="409" t="s">
        <v>366</v>
      </c>
      <c r="B147" s="284" t="s">
        <v>367</v>
      </c>
      <c r="C147" s="286"/>
      <c r="D147" s="286"/>
      <c r="E147" s="290"/>
    </row>
    <row r="148" ht="36" customHeight="1" spans="1:5">
      <c r="A148" s="408" t="s">
        <v>368</v>
      </c>
      <c r="B148" s="281" t="s">
        <v>369</v>
      </c>
      <c r="C148" s="289">
        <v>444</v>
      </c>
      <c r="D148" s="289">
        <v>205</v>
      </c>
      <c r="E148" s="290">
        <f t="shared" ref="E147:E161" si="2">(D148-C148)/C148</f>
        <v>-0.538</v>
      </c>
    </row>
    <row r="149" ht="36" customHeight="1" spans="1:5">
      <c r="A149" s="409" t="s">
        <v>370</v>
      </c>
      <c r="B149" s="284" t="s">
        <v>137</v>
      </c>
      <c r="C149" s="286">
        <v>46</v>
      </c>
      <c r="D149" s="286">
        <v>4</v>
      </c>
      <c r="E149" s="290">
        <f t="shared" si="2"/>
        <v>-0.913</v>
      </c>
    </row>
    <row r="150" ht="29" customHeight="1" spans="1:5">
      <c r="A150" s="409" t="s">
        <v>371</v>
      </c>
      <c r="B150" s="284" t="s">
        <v>139</v>
      </c>
      <c r="C150" s="286">
        <v>2</v>
      </c>
      <c r="D150" s="286">
        <v>1</v>
      </c>
      <c r="E150" s="290">
        <f t="shared" si="2"/>
        <v>-0.5</v>
      </c>
    </row>
    <row r="151" ht="36" customHeight="1" spans="1:5">
      <c r="A151" s="409" t="s">
        <v>372</v>
      </c>
      <c r="B151" s="284" t="s">
        <v>141</v>
      </c>
      <c r="C151" s="286">
        <v>0</v>
      </c>
      <c r="D151" s="286">
        <v>0</v>
      </c>
      <c r="E151" s="290"/>
    </row>
    <row r="152" ht="36" customHeight="1" spans="1:5">
      <c r="A152" s="409" t="s">
        <v>373</v>
      </c>
      <c r="B152" s="284" t="s">
        <v>374</v>
      </c>
      <c r="C152" s="286">
        <v>361</v>
      </c>
      <c r="D152" s="286">
        <v>93</v>
      </c>
      <c r="E152" s="290">
        <f t="shared" si="2"/>
        <v>-0.742</v>
      </c>
    </row>
    <row r="153" ht="36" customHeight="1" spans="1:5">
      <c r="A153" s="409" t="s">
        <v>375</v>
      </c>
      <c r="B153" s="284" t="s">
        <v>155</v>
      </c>
      <c r="C153" s="286">
        <v>0</v>
      </c>
      <c r="D153" s="286">
        <v>0</v>
      </c>
      <c r="E153" s="290"/>
    </row>
    <row r="154" ht="36" customHeight="1" spans="1:5">
      <c r="A154" s="409" t="s">
        <v>376</v>
      </c>
      <c r="B154" s="284" t="s">
        <v>377</v>
      </c>
      <c r="C154" s="286">
        <v>35</v>
      </c>
      <c r="D154" s="286">
        <v>107</v>
      </c>
      <c r="E154" s="290">
        <f t="shared" si="2"/>
        <v>2.057</v>
      </c>
    </row>
    <row r="155" ht="36" customHeight="1" spans="1:5">
      <c r="A155" s="408" t="s">
        <v>378</v>
      </c>
      <c r="B155" s="281" t="s">
        <v>379</v>
      </c>
      <c r="C155" s="289">
        <v>64</v>
      </c>
      <c r="D155" s="289">
        <v>60</v>
      </c>
      <c r="E155" s="290">
        <f t="shared" si="2"/>
        <v>-0.063</v>
      </c>
    </row>
    <row r="156" ht="17.4" spans="1:5">
      <c r="A156" s="409" t="s">
        <v>380</v>
      </c>
      <c r="B156" s="284" t="s">
        <v>137</v>
      </c>
      <c r="C156" s="286">
        <v>64</v>
      </c>
      <c r="D156" s="286">
        <v>56</v>
      </c>
      <c r="E156" s="290">
        <f t="shared" si="2"/>
        <v>-0.125</v>
      </c>
    </row>
    <row r="157" ht="17.4" spans="1:5">
      <c r="A157" s="409" t="s">
        <v>381</v>
      </c>
      <c r="B157" s="284" t="s">
        <v>139</v>
      </c>
      <c r="C157" s="286">
        <v>0</v>
      </c>
      <c r="D157" s="286">
        <v>4</v>
      </c>
      <c r="E157" s="290"/>
    </row>
    <row r="158" ht="17.4" spans="1:5">
      <c r="A158" s="409" t="s">
        <v>382</v>
      </c>
      <c r="B158" s="284" t="s">
        <v>141</v>
      </c>
      <c r="C158" s="286"/>
      <c r="D158" s="286">
        <v>0</v>
      </c>
      <c r="E158" s="290"/>
    </row>
    <row r="159" ht="17.4" spans="1:5">
      <c r="A159" s="409" t="s">
        <v>383</v>
      </c>
      <c r="B159" s="284" t="s">
        <v>384</v>
      </c>
      <c r="C159" s="286">
        <v>0</v>
      </c>
      <c r="D159" s="286">
        <v>0</v>
      </c>
      <c r="E159" s="290"/>
    </row>
    <row r="160" ht="17.4" spans="1:5">
      <c r="A160" s="409" t="s">
        <v>385</v>
      </c>
      <c r="B160" s="284" t="s">
        <v>386</v>
      </c>
      <c r="C160" s="286"/>
      <c r="D160" s="286">
        <v>0</v>
      </c>
      <c r="E160" s="290"/>
    </row>
    <row r="161" ht="36" customHeight="1" spans="1:5">
      <c r="A161" s="409" t="s">
        <v>387</v>
      </c>
      <c r="B161" s="284" t="s">
        <v>155</v>
      </c>
      <c r="C161" s="286"/>
      <c r="D161" s="286">
        <v>0</v>
      </c>
      <c r="E161" s="290"/>
    </row>
    <row r="162" ht="36" customHeight="1" spans="1:5">
      <c r="A162" s="409" t="s">
        <v>388</v>
      </c>
      <c r="B162" s="284" t="s">
        <v>389</v>
      </c>
      <c r="C162" s="286">
        <v>0</v>
      </c>
      <c r="D162" s="286">
        <v>0</v>
      </c>
      <c r="E162" s="287" t="str">
        <f>IF(C162&gt;0,D162/C162-1,IF(C162&lt;0,-(D162/C162-1),""))</f>
        <v/>
      </c>
    </row>
    <row r="163" ht="36" customHeight="1" spans="1:5">
      <c r="A163" s="408" t="s">
        <v>390</v>
      </c>
      <c r="B163" s="281" t="s">
        <v>391</v>
      </c>
      <c r="C163" s="289">
        <v>278</v>
      </c>
      <c r="D163" s="289">
        <v>161</v>
      </c>
      <c r="E163" s="290">
        <f t="shared" ref="E163:E173" si="3">(D163-C163)/C163</f>
        <v>-0.421</v>
      </c>
    </row>
    <row r="164" ht="36" customHeight="1" spans="1:5">
      <c r="A164" s="409" t="s">
        <v>392</v>
      </c>
      <c r="B164" s="284" t="s">
        <v>137</v>
      </c>
      <c r="C164" s="286">
        <v>32</v>
      </c>
      <c r="D164" s="286">
        <v>0</v>
      </c>
      <c r="E164" s="290">
        <f t="shared" si="3"/>
        <v>-1</v>
      </c>
    </row>
    <row r="165" ht="23" customHeight="1" spans="1:5">
      <c r="A165" s="409" t="s">
        <v>393</v>
      </c>
      <c r="B165" s="284" t="s">
        <v>139</v>
      </c>
      <c r="C165" s="286">
        <v>2</v>
      </c>
      <c r="D165" s="286">
        <v>1</v>
      </c>
      <c r="E165" s="290">
        <f t="shared" si="3"/>
        <v>-0.5</v>
      </c>
    </row>
    <row r="166" ht="25" customHeight="1" spans="1:5">
      <c r="A166" s="409" t="s">
        <v>394</v>
      </c>
      <c r="B166" s="284" t="s">
        <v>141</v>
      </c>
      <c r="C166" s="286">
        <v>0</v>
      </c>
      <c r="D166" s="286">
        <v>0</v>
      </c>
      <c r="E166" s="290"/>
    </row>
    <row r="167" ht="36" customHeight="1" spans="1:5">
      <c r="A167" s="409" t="s">
        <v>395</v>
      </c>
      <c r="B167" s="284" t="s">
        <v>396</v>
      </c>
      <c r="C167" s="286">
        <v>58</v>
      </c>
      <c r="D167" s="286">
        <v>160</v>
      </c>
      <c r="E167" s="290">
        <f t="shared" si="3"/>
        <v>1.759</v>
      </c>
    </row>
    <row r="168" ht="27" customHeight="1" spans="1:5">
      <c r="A168" s="409" t="s">
        <v>397</v>
      </c>
      <c r="B168" s="284" t="s">
        <v>398</v>
      </c>
      <c r="C168" s="286">
        <v>186</v>
      </c>
      <c r="D168" s="286">
        <v>0</v>
      </c>
      <c r="E168" s="290">
        <f t="shared" si="3"/>
        <v>-1</v>
      </c>
    </row>
    <row r="169" ht="36" customHeight="1" spans="1:5">
      <c r="A169" s="408" t="s">
        <v>399</v>
      </c>
      <c r="B169" s="281" t="s">
        <v>400</v>
      </c>
      <c r="C169" s="289">
        <v>74</v>
      </c>
      <c r="D169" s="289">
        <v>73</v>
      </c>
      <c r="E169" s="290">
        <f t="shared" si="3"/>
        <v>-0.014</v>
      </c>
    </row>
    <row r="170" ht="36" customHeight="1" spans="1:5">
      <c r="A170" s="409" t="s">
        <v>401</v>
      </c>
      <c r="B170" s="284" t="s">
        <v>137</v>
      </c>
      <c r="C170" s="286">
        <v>66</v>
      </c>
      <c r="D170" s="286">
        <v>67</v>
      </c>
      <c r="E170" s="290">
        <f t="shared" si="3"/>
        <v>0.015</v>
      </c>
    </row>
    <row r="171" ht="38" customHeight="1" spans="1:5">
      <c r="A171" s="409" t="s">
        <v>402</v>
      </c>
      <c r="B171" s="284" t="s">
        <v>139</v>
      </c>
      <c r="C171" s="286">
        <v>1</v>
      </c>
      <c r="D171" s="286">
        <v>6</v>
      </c>
      <c r="E171" s="290">
        <f t="shared" si="3"/>
        <v>5</v>
      </c>
    </row>
    <row r="172" ht="22" customHeight="1" spans="1:5">
      <c r="A172" s="409" t="s">
        <v>403</v>
      </c>
      <c r="B172" s="284" t="s">
        <v>141</v>
      </c>
      <c r="C172" s="286">
        <v>0</v>
      </c>
      <c r="D172" s="286">
        <v>0</v>
      </c>
      <c r="E172" s="290"/>
    </row>
    <row r="173" ht="36" customHeight="1" spans="1:5">
      <c r="A173" s="409" t="s">
        <v>404</v>
      </c>
      <c r="B173" s="284" t="s">
        <v>168</v>
      </c>
      <c r="C173" s="286"/>
      <c r="D173" s="286">
        <v>0</v>
      </c>
      <c r="E173" s="290"/>
    </row>
    <row r="174" ht="36" customHeight="1" spans="1:5">
      <c r="A174" s="409" t="s">
        <v>405</v>
      </c>
      <c r="B174" s="284" t="s">
        <v>155</v>
      </c>
      <c r="C174" s="286">
        <v>0</v>
      </c>
      <c r="D174" s="286">
        <v>0</v>
      </c>
      <c r="E174" s="287" t="str">
        <f>IF(C174&gt;0,D174/C174-1,IF(C174&lt;0,-(D174/C174-1),""))</f>
        <v/>
      </c>
    </row>
    <row r="175" ht="36" customHeight="1" spans="1:5">
      <c r="A175" s="409" t="s">
        <v>406</v>
      </c>
      <c r="B175" s="284" t="s">
        <v>407</v>
      </c>
      <c r="C175" s="286">
        <v>7</v>
      </c>
      <c r="D175" s="286">
        <v>0</v>
      </c>
      <c r="E175" s="290">
        <f>(D175-C175)/C175</f>
        <v>-1</v>
      </c>
    </row>
    <row r="176" ht="36" customHeight="1" spans="1:5">
      <c r="A176" s="408" t="s">
        <v>408</v>
      </c>
      <c r="B176" s="281" t="s">
        <v>409</v>
      </c>
      <c r="C176" s="289">
        <v>445</v>
      </c>
      <c r="D176" s="289">
        <v>364</v>
      </c>
      <c r="E176" s="290">
        <f>(D176-C176)/C176</f>
        <v>-0.182</v>
      </c>
    </row>
    <row r="177" ht="36" customHeight="1" spans="1:5">
      <c r="A177" s="409" t="s">
        <v>410</v>
      </c>
      <c r="B177" s="284" t="s">
        <v>137</v>
      </c>
      <c r="C177" s="286">
        <v>285</v>
      </c>
      <c r="D177" s="286">
        <v>183</v>
      </c>
      <c r="E177" s="290">
        <f>(D177-C177)/C177</f>
        <v>-0.358</v>
      </c>
    </row>
    <row r="178" ht="36" customHeight="1" spans="1:5">
      <c r="A178" s="409" t="s">
        <v>411</v>
      </c>
      <c r="B178" s="284" t="s">
        <v>139</v>
      </c>
      <c r="C178" s="286">
        <v>59</v>
      </c>
      <c r="D178" s="286">
        <v>26</v>
      </c>
      <c r="E178" s="290">
        <f>(D178-C178)/C178</f>
        <v>-0.559</v>
      </c>
    </row>
    <row r="179" ht="36" customHeight="1" spans="1:5">
      <c r="A179" s="409" t="s">
        <v>412</v>
      </c>
      <c r="B179" s="284" t="s">
        <v>141</v>
      </c>
      <c r="C179" s="286">
        <v>0</v>
      </c>
      <c r="D179" s="286">
        <v>0</v>
      </c>
      <c r="E179" s="290"/>
    </row>
    <row r="180" ht="36" customHeight="1" spans="1:5">
      <c r="A180" s="409">
        <v>2012906</v>
      </c>
      <c r="B180" s="284" t="s">
        <v>413</v>
      </c>
      <c r="C180" s="286">
        <v>0</v>
      </c>
      <c r="D180" s="286">
        <v>0</v>
      </c>
      <c r="E180" s="287" t="str">
        <f>IF(C180&gt;0,D180/C180-1,IF(C180&lt;0,-(D180/C180-1),""))</f>
        <v/>
      </c>
    </row>
    <row r="181" ht="36" customHeight="1" spans="1:5">
      <c r="A181" s="409" t="s">
        <v>414</v>
      </c>
      <c r="B181" s="284" t="s">
        <v>155</v>
      </c>
      <c r="C181" s="286">
        <v>0</v>
      </c>
      <c r="D181" s="286">
        <v>0</v>
      </c>
      <c r="E181" s="290"/>
    </row>
    <row r="182" ht="36" customHeight="1" spans="1:5">
      <c r="A182" s="409" t="s">
        <v>415</v>
      </c>
      <c r="B182" s="284" t="s">
        <v>416</v>
      </c>
      <c r="C182" s="286">
        <v>101</v>
      </c>
      <c r="D182" s="286">
        <v>155</v>
      </c>
      <c r="E182" s="290">
        <f t="shared" ref="E181:E200" si="4">(D182-C182)/C182</f>
        <v>0.535</v>
      </c>
    </row>
    <row r="183" ht="36" customHeight="1" spans="1:5">
      <c r="A183" s="408" t="s">
        <v>417</v>
      </c>
      <c r="B183" s="281" t="s">
        <v>418</v>
      </c>
      <c r="C183" s="289">
        <v>1063</v>
      </c>
      <c r="D183" s="289">
        <v>1050</v>
      </c>
      <c r="E183" s="290">
        <f t="shared" si="4"/>
        <v>-0.012</v>
      </c>
    </row>
    <row r="184" ht="36" customHeight="1" spans="1:5">
      <c r="A184" s="409" t="s">
        <v>419</v>
      </c>
      <c r="B184" s="284" t="s">
        <v>137</v>
      </c>
      <c r="C184" s="286">
        <v>959</v>
      </c>
      <c r="D184" s="286">
        <v>927</v>
      </c>
      <c r="E184" s="290">
        <f t="shared" si="4"/>
        <v>-0.033</v>
      </c>
    </row>
    <row r="185" ht="28" customHeight="1" spans="1:5">
      <c r="A185" s="409" t="s">
        <v>420</v>
      </c>
      <c r="B185" s="284" t="s">
        <v>139</v>
      </c>
      <c r="C185" s="286">
        <v>89</v>
      </c>
      <c r="D185" s="286">
        <v>91</v>
      </c>
      <c r="E185" s="290">
        <f t="shared" si="4"/>
        <v>0.022</v>
      </c>
    </row>
    <row r="186" ht="36" customHeight="1" spans="1:5">
      <c r="A186" s="409" t="s">
        <v>421</v>
      </c>
      <c r="B186" s="284" t="s">
        <v>141</v>
      </c>
      <c r="C186" s="286">
        <v>0</v>
      </c>
      <c r="D186" s="286">
        <v>0</v>
      </c>
      <c r="E186" s="290"/>
    </row>
    <row r="187" ht="36" customHeight="1" spans="1:5">
      <c r="A187" s="409" t="s">
        <v>422</v>
      </c>
      <c r="B187" s="284" t="s">
        <v>423</v>
      </c>
      <c r="C187" s="286">
        <v>15</v>
      </c>
      <c r="D187" s="286">
        <v>10</v>
      </c>
      <c r="E187" s="290">
        <f t="shared" si="4"/>
        <v>-0.333</v>
      </c>
    </row>
    <row r="188" ht="36" customHeight="1" spans="1:5">
      <c r="A188" s="409" t="s">
        <v>424</v>
      </c>
      <c r="B188" s="284" t="s">
        <v>155</v>
      </c>
      <c r="C188" s="286">
        <v>0</v>
      </c>
      <c r="D188" s="286">
        <v>0</v>
      </c>
      <c r="E188" s="290"/>
    </row>
    <row r="189" ht="36" customHeight="1" spans="1:5">
      <c r="A189" s="409" t="s">
        <v>425</v>
      </c>
      <c r="B189" s="284" t="s">
        <v>426</v>
      </c>
      <c r="C189" s="286">
        <v>0</v>
      </c>
      <c r="D189" s="286">
        <v>22</v>
      </c>
      <c r="E189" s="290"/>
    </row>
    <row r="190" ht="36" customHeight="1" spans="1:5">
      <c r="A190" s="408" t="s">
        <v>427</v>
      </c>
      <c r="B190" s="281" t="s">
        <v>428</v>
      </c>
      <c r="C190" s="289">
        <v>386</v>
      </c>
      <c r="D190" s="289">
        <v>863</v>
      </c>
      <c r="E190" s="290">
        <f t="shared" si="4"/>
        <v>1.236</v>
      </c>
    </row>
    <row r="191" ht="36" customHeight="1" spans="1:5">
      <c r="A191" s="409" t="s">
        <v>429</v>
      </c>
      <c r="B191" s="284" t="s">
        <v>137</v>
      </c>
      <c r="C191" s="286">
        <v>239</v>
      </c>
      <c r="D191" s="286">
        <v>272</v>
      </c>
      <c r="E191" s="290">
        <f t="shared" si="4"/>
        <v>0.138</v>
      </c>
    </row>
    <row r="192" ht="21" customHeight="1" spans="1:5">
      <c r="A192" s="409" t="s">
        <v>430</v>
      </c>
      <c r="B192" s="284" t="s">
        <v>139</v>
      </c>
      <c r="C192" s="286">
        <v>75</v>
      </c>
      <c r="D192" s="286">
        <v>212</v>
      </c>
      <c r="E192" s="290">
        <f t="shared" si="4"/>
        <v>1.827</v>
      </c>
    </row>
    <row r="193" ht="17.4" spans="1:5">
      <c r="A193" s="409" t="s">
        <v>431</v>
      </c>
      <c r="B193" s="284" t="s">
        <v>141</v>
      </c>
      <c r="C193" s="286">
        <v>0</v>
      </c>
      <c r="D193" s="286">
        <v>0</v>
      </c>
      <c r="E193" s="290"/>
    </row>
    <row r="194" ht="17.4" spans="1:5">
      <c r="A194" s="409" t="s">
        <v>432</v>
      </c>
      <c r="B194" s="284" t="s">
        <v>433</v>
      </c>
      <c r="C194" s="286">
        <v>0</v>
      </c>
      <c r="D194" s="286">
        <v>3</v>
      </c>
      <c r="E194" s="290"/>
    </row>
    <row r="195" ht="17.4" spans="1:5">
      <c r="A195" s="409" t="s">
        <v>434</v>
      </c>
      <c r="B195" s="284" t="s">
        <v>155</v>
      </c>
      <c r="C195" s="286">
        <v>13</v>
      </c>
      <c r="D195" s="286">
        <v>21</v>
      </c>
      <c r="E195" s="290">
        <f t="shared" si="4"/>
        <v>0.615</v>
      </c>
    </row>
    <row r="196" ht="36" customHeight="1" spans="1:5">
      <c r="A196" s="409" t="s">
        <v>435</v>
      </c>
      <c r="B196" s="284" t="s">
        <v>436</v>
      </c>
      <c r="C196" s="286">
        <v>59</v>
      </c>
      <c r="D196" s="286">
        <v>355</v>
      </c>
      <c r="E196" s="290">
        <f t="shared" si="4"/>
        <v>5.017</v>
      </c>
    </row>
    <row r="197" ht="36" customHeight="1" spans="1:5">
      <c r="A197" s="408" t="s">
        <v>437</v>
      </c>
      <c r="B197" s="281" t="s">
        <v>438</v>
      </c>
      <c r="C197" s="289">
        <v>196</v>
      </c>
      <c r="D197" s="289">
        <v>266</v>
      </c>
      <c r="E197" s="290">
        <f t="shared" si="4"/>
        <v>0.357</v>
      </c>
    </row>
    <row r="198" ht="36" customHeight="1" spans="1:5">
      <c r="A198" s="409" t="s">
        <v>439</v>
      </c>
      <c r="B198" s="284" t="s">
        <v>137</v>
      </c>
      <c r="C198" s="286">
        <v>134</v>
      </c>
      <c r="D198" s="286">
        <v>146</v>
      </c>
      <c r="E198" s="290">
        <f t="shared" si="4"/>
        <v>0.09</v>
      </c>
    </row>
    <row r="199" ht="24" customHeight="1" spans="1:5">
      <c r="A199" s="409" t="s">
        <v>440</v>
      </c>
      <c r="B199" s="284" t="s">
        <v>139</v>
      </c>
      <c r="C199" s="286">
        <v>23</v>
      </c>
      <c r="D199" s="286">
        <v>16</v>
      </c>
      <c r="E199" s="290">
        <f t="shared" si="4"/>
        <v>-0.304</v>
      </c>
    </row>
    <row r="200" ht="36" customHeight="1" spans="1:5">
      <c r="A200" s="409" t="s">
        <v>441</v>
      </c>
      <c r="B200" s="284" t="s">
        <v>141</v>
      </c>
      <c r="C200" s="286">
        <v>0</v>
      </c>
      <c r="D200" s="286">
        <v>0</v>
      </c>
      <c r="E200" s="290"/>
    </row>
    <row r="201" ht="36" customHeight="1" spans="1:5">
      <c r="A201" s="409" t="s">
        <v>442</v>
      </c>
      <c r="B201" s="284" t="s">
        <v>443</v>
      </c>
      <c r="C201" s="286">
        <v>0</v>
      </c>
      <c r="D201" s="286">
        <v>0</v>
      </c>
      <c r="E201" s="287" t="str">
        <f>IF(C201&gt;0,D201/C201-1,IF(C201&lt;0,-(D201/C201-1),""))</f>
        <v/>
      </c>
    </row>
    <row r="202" ht="16" customHeight="1" spans="1:5">
      <c r="A202" s="409" t="s">
        <v>444</v>
      </c>
      <c r="B202" s="284" t="s">
        <v>155</v>
      </c>
      <c r="C202" s="286">
        <v>2</v>
      </c>
      <c r="D202" s="286">
        <v>30</v>
      </c>
      <c r="E202" s="290">
        <f>(D202-C202)/C202</f>
        <v>14</v>
      </c>
    </row>
    <row r="203" ht="36" customHeight="1" spans="1:5">
      <c r="A203" s="409" t="s">
        <v>445</v>
      </c>
      <c r="B203" s="284" t="s">
        <v>446</v>
      </c>
      <c r="C203" s="286">
        <v>37</v>
      </c>
      <c r="D203" s="286">
        <v>74</v>
      </c>
      <c r="E203" s="290">
        <f>(D203-C203)/C203</f>
        <v>1</v>
      </c>
    </row>
    <row r="204" ht="36" customHeight="1" spans="1:5">
      <c r="A204" s="408" t="s">
        <v>447</v>
      </c>
      <c r="B204" s="281" t="s">
        <v>448</v>
      </c>
      <c r="C204" s="289">
        <v>209</v>
      </c>
      <c r="D204" s="289">
        <v>222</v>
      </c>
      <c r="E204" s="290">
        <f>(D204-C204)/C204</f>
        <v>0.062</v>
      </c>
    </row>
    <row r="205" ht="36" customHeight="1" spans="1:5">
      <c r="A205" s="409" t="s">
        <v>449</v>
      </c>
      <c r="B205" s="284" t="s">
        <v>137</v>
      </c>
      <c r="C205" s="286">
        <v>166</v>
      </c>
      <c r="D205" s="286">
        <v>205</v>
      </c>
      <c r="E205" s="290">
        <f>(D205-C205)/C205</f>
        <v>0.235</v>
      </c>
    </row>
    <row r="206" ht="36" customHeight="1" spans="1:5">
      <c r="A206" s="409" t="s">
        <v>450</v>
      </c>
      <c r="B206" s="284" t="s">
        <v>139</v>
      </c>
      <c r="C206" s="286">
        <v>18</v>
      </c>
      <c r="D206" s="286">
        <v>4</v>
      </c>
      <c r="E206" s="290">
        <f>(D206-C206)/C206</f>
        <v>-0.778</v>
      </c>
    </row>
    <row r="207" ht="36" customHeight="1" spans="1:5">
      <c r="A207" s="409" t="s">
        <v>451</v>
      </c>
      <c r="B207" s="284" t="s">
        <v>141</v>
      </c>
      <c r="C207" s="286">
        <v>0</v>
      </c>
      <c r="D207" s="286">
        <v>0</v>
      </c>
      <c r="E207" s="287" t="str">
        <f>IF(C207&gt;0,D207/C207-1,IF(C207&lt;0,-(D207/C207-1),""))</f>
        <v/>
      </c>
    </row>
    <row r="208" ht="36" customHeight="1" spans="1:5">
      <c r="A208" s="409" t="s">
        <v>452</v>
      </c>
      <c r="B208" s="284" t="s">
        <v>453</v>
      </c>
      <c r="C208" s="286">
        <v>7</v>
      </c>
      <c r="D208" s="286">
        <v>3</v>
      </c>
      <c r="E208" s="290">
        <f>(D208-C208)/C208</f>
        <v>-0.571</v>
      </c>
    </row>
    <row r="209" ht="36" customHeight="1" spans="1:5">
      <c r="A209" s="409" t="s">
        <v>454</v>
      </c>
      <c r="B209" s="284" t="s">
        <v>455</v>
      </c>
      <c r="C209" s="286">
        <v>9</v>
      </c>
      <c r="D209" s="286">
        <v>0</v>
      </c>
      <c r="E209" s="290">
        <f>(D209-C209)/C209</f>
        <v>-1</v>
      </c>
    </row>
    <row r="210" ht="36" customHeight="1" spans="1:5">
      <c r="A210" s="409" t="s">
        <v>456</v>
      </c>
      <c r="B210" s="284" t="s">
        <v>155</v>
      </c>
      <c r="C210" s="286">
        <v>0</v>
      </c>
      <c r="D210" s="286">
        <v>0</v>
      </c>
      <c r="E210" s="290"/>
    </row>
    <row r="211" ht="36" customHeight="1" spans="1:5">
      <c r="A211" s="409" t="s">
        <v>457</v>
      </c>
      <c r="B211" s="284" t="s">
        <v>458</v>
      </c>
      <c r="C211" s="286">
        <v>9</v>
      </c>
      <c r="D211" s="286">
        <v>10</v>
      </c>
      <c r="E211" s="290">
        <f>(D211-C211)/C211</f>
        <v>0.111</v>
      </c>
    </row>
    <row r="212" ht="36" customHeight="1" spans="1:5">
      <c r="A212" s="408" t="s">
        <v>459</v>
      </c>
      <c r="B212" s="281" t="s">
        <v>460</v>
      </c>
      <c r="C212" s="289">
        <v>0</v>
      </c>
      <c r="D212" s="289">
        <v>0</v>
      </c>
      <c r="E212" s="290" t="str">
        <f t="shared" ref="E212:E217" si="5">IF(C212&gt;0,D212/C212-1,IF(C212&lt;0,-(D212/C212-1),""))</f>
        <v/>
      </c>
    </row>
    <row r="213" ht="36" customHeight="1" spans="1:5">
      <c r="A213" s="409" t="s">
        <v>461</v>
      </c>
      <c r="B213" s="284" t="s">
        <v>137</v>
      </c>
      <c r="C213" s="286">
        <v>0</v>
      </c>
      <c r="D213" s="286">
        <v>0</v>
      </c>
      <c r="E213" s="287" t="str">
        <f t="shared" si="5"/>
        <v/>
      </c>
    </row>
    <row r="214" ht="36" customHeight="1" spans="1:5">
      <c r="A214" s="409" t="s">
        <v>462</v>
      </c>
      <c r="B214" s="284" t="s">
        <v>139</v>
      </c>
      <c r="C214" s="286">
        <v>0</v>
      </c>
      <c r="D214" s="286">
        <v>0</v>
      </c>
      <c r="E214" s="287" t="str">
        <f t="shared" si="5"/>
        <v/>
      </c>
    </row>
    <row r="215" ht="36" customHeight="1" spans="1:5">
      <c r="A215" s="409" t="s">
        <v>463</v>
      </c>
      <c r="B215" s="284" t="s">
        <v>141</v>
      </c>
      <c r="C215" s="286">
        <v>0</v>
      </c>
      <c r="D215" s="286">
        <v>0</v>
      </c>
      <c r="E215" s="287" t="str">
        <f t="shared" si="5"/>
        <v/>
      </c>
    </row>
    <row r="216" ht="36" customHeight="1" spans="1:5">
      <c r="A216" s="409" t="s">
        <v>464</v>
      </c>
      <c r="B216" s="284" t="s">
        <v>155</v>
      </c>
      <c r="C216" s="286">
        <v>0</v>
      </c>
      <c r="D216" s="286">
        <v>0</v>
      </c>
      <c r="E216" s="287" t="str">
        <f t="shared" si="5"/>
        <v/>
      </c>
    </row>
    <row r="217" ht="36" customHeight="1" spans="1:5">
      <c r="A217" s="409" t="s">
        <v>465</v>
      </c>
      <c r="B217" s="284" t="s">
        <v>466</v>
      </c>
      <c r="C217" s="286">
        <v>0</v>
      </c>
      <c r="D217" s="286">
        <v>0</v>
      </c>
      <c r="E217" s="287" t="str">
        <f t="shared" si="5"/>
        <v/>
      </c>
    </row>
    <row r="218" ht="36" customHeight="1" spans="1:5">
      <c r="A218" s="408" t="s">
        <v>467</v>
      </c>
      <c r="B218" s="281" t="s">
        <v>468</v>
      </c>
      <c r="C218" s="289">
        <v>240</v>
      </c>
      <c r="D218" s="289">
        <v>161</v>
      </c>
      <c r="E218" s="290">
        <f>(D218-C218)/C218</f>
        <v>-0.329</v>
      </c>
    </row>
    <row r="219" ht="36" customHeight="1" spans="1:5">
      <c r="A219" s="409" t="s">
        <v>469</v>
      </c>
      <c r="B219" s="284" t="s">
        <v>137</v>
      </c>
      <c r="C219" s="286">
        <v>0</v>
      </c>
      <c r="D219" s="286">
        <v>3</v>
      </c>
      <c r="E219" s="290"/>
    </row>
    <row r="220" ht="36" customHeight="1" spans="1:5">
      <c r="A220" s="409" t="s">
        <v>470</v>
      </c>
      <c r="B220" s="284" t="s">
        <v>139</v>
      </c>
      <c r="C220" s="286">
        <v>2</v>
      </c>
      <c r="D220" s="286">
        <v>0</v>
      </c>
      <c r="E220" s="290">
        <f>(D220-C220)/C220</f>
        <v>-1</v>
      </c>
    </row>
    <row r="221" ht="36" customHeight="1" spans="1:5">
      <c r="A221" s="409" t="s">
        <v>471</v>
      </c>
      <c r="B221" s="284" t="s">
        <v>141</v>
      </c>
      <c r="C221" s="286">
        <v>0</v>
      </c>
      <c r="D221" s="286">
        <v>0</v>
      </c>
      <c r="E221" s="287" t="str">
        <f>IF(C221&gt;0,D221/C221-1,IF(C221&lt;0,-(D221/C221-1),""))</f>
        <v/>
      </c>
    </row>
    <row r="222" ht="36" customHeight="1" spans="1:5">
      <c r="A222" s="409" t="s">
        <v>472</v>
      </c>
      <c r="B222" s="284" t="s">
        <v>155</v>
      </c>
      <c r="C222" s="286">
        <v>0</v>
      </c>
      <c r="D222" s="286">
        <v>0</v>
      </c>
      <c r="E222" s="290"/>
    </row>
    <row r="223" ht="36" customHeight="1" spans="1:5">
      <c r="A223" s="409" t="s">
        <v>473</v>
      </c>
      <c r="B223" s="284" t="s">
        <v>474</v>
      </c>
      <c r="C223" s="286">
        <v>238</v>
      </c>
      <c r="D223" s="286">
        <v>158</v>
      </c>
      <c r="E223" s="290">
        <f>(D223-C223)/C223</f>
        <v>-0.336</v>
      </c>
    </row>
    <row r="224" ht="36" customHeight="1" spans="1:5">
      <c r="A224" s="408" t="s">
        <v>475</v>
      </c>
      <c r="B224" s="281" t="s">
        <v>476</v>
      </c>
      <c r="C224" s="289">
        <v>0</v>
      </c>
      <c r="D224" s="289">
        <v>0</v>
      </c>
      <c r="E224" s="290"/>
    </row>
    <row r="225" ht="36" customHeight="1" spans="1:5">
      <c r="A225" s="409" t="s">
        <v>477</v>
      </c>
      <c r="B225" s="284" t="s">
        <v>137</v>
      </c>
      <c r="C225" s="286">
        <v>0</v>
      </c>
      <c r="D225" s="286">
        <v>0</v>
      </c>
      <c r="E225" s="290"/>
    </row>
    <row r="226" ht="36" customHeight="1" spans="1:5">
      <c r="A226" s="409" t="s">
        <v>478</v>
      </c>
      <c r="B226" s="284" t="s">
        <v>139</v>
      </c>
      <c r="C226" s="286">
        <v>0</v>
      </c>
      <c r="D226" s="286">
        <v>0</v>
      </c>
      <c r="E226" s="287" t="str">
        <f>IF(C226&gt;0,D226/C226-1,IF(C226&lt;0,-(D226/C226-1),""))</f>
        <v/>
      </c>
    </row>
    <row r="227" ht="36" customHeight="1" spans="1:5">
      <c r="A227" s="409" t="s">
        <v>479</v>
      </c>
      <c r="B227" s="284" t="s">
        <v>141</v>
      </c>
      <c r="C227" s="286">
        <v>0</v>
      </c>
      <c r="D227" s="286">
        <v>0</v>
      </c>
      <c r="E227" s="290"/>
    </row>
    <row r="228" ht="36" customHeight="1" spans="1:5">
      <c r="A228" s="409" t="s">
        <v>480</v>
      </c>
      <c r="B228" s="284" t="s">
        <v>481</v>
      </c>
      <c r="C228" s="286">
        <v>0</v>
      </c>
      <c r="D228" s="286">
        <v>0</v>
      </c>
      <c r="E228" s="290"/>
    </row>
    <row r="229" ht="36" customHeight="1" spans="1:5">
      <c r="A229" s="409" t="s">
        <v>482</v>
      </c>
      <c r="B229" s="284" t="s">
        <v>155</v>
      </c>
      <c r="C229" s="286">
        <v>0</v>
      </c>
      <c r="D229" s="286">
        <v>0</v>
      </c>
      <c r="E229" s="287" t="str">
        <f>IF(C229&gt;0,D229/C229-1,IF(C229&lt;0,-(D229/C229-1),""))</f>
        <v/>
      </c>
    </row>
    <row r="230" ht="36" customHeight="1" spans="1:5">
      <c r="A230" s="409" t="s">
        <v>483</v>
      </c>
      <c r="B230" s="284" t="s">
        <v>484</v>
      </c>
      <c r="C230" s="286">
        <v>0</v>
      </c>
      <c r="D230" s="286">
        <v>0</v>
      </c>
      <c r="E230" s="290"/>
    </row>
    <row r="231" ht="36" customHeight="1" spans="1:5">
      <c r="A231" s="408" t="s">
        <v>485</v>
      </c>
      <c r="B231" s="281" t="s">
        <v>486</v>
      </c>
      <c r="C231" s="289">
        <v>790</v>
      </c>
      <c r="D231" s="289">
        <v>914</v>
      </c>
      <c r="E231" s="290">
        <f t="shared" ref="E230:E240" si="6">(D231-C231)/C231</f>
        <v>0.157</v>
      </c>
    </row>
    <row r="232" ht="36" customHeight="1" spans="1:5">
      <c r="A232" s="409" t="s">
        <v>487</v>
      </c>
      <c r="B232" s="284" t="s">
        <v>137</v>
      </c>
      <c r="C232" s="286">
        <v>684</v>
      </c>
      <c r="D232" s="286">
        <v>854</v>
      </c>
      <c r="E232" s="290">
        <f t="shared" si="6"/>
        <v>0.249</v>
      </c>
    </row>
    <row r="233" ht="36" customHeight="1" spans="1:5">
      <c r="A233" s="409" t="s">
        <v>488</v>
      </c>
      <c r="B233" s="284" t="s">
        <v>139</v>
      </c>
      <c r="C233" s="286">
        <v>4</v>
      </c>
      <c r="D233" s="286">
        <v>14</v>
      </c>
      <c r="E233" s="290">
        <f t="shared" si="6"/>
        <v>2.5</v>
      </c>
    </row>
    <row r="234" ht="36" customHeight="1" spans="1:5">
      <c r="A234" s="409" t="s">
        <v>489</v>
      </c>
      <c r="B234" s="284" t="s">
        <v>141</v>
      </c>
      <c r="C234" s="286">
        <v>0</v>
      </c>
      <c r="D234" s="286">
        <v>0</v>
      </c>
      <c r="E234" s="290"/>
    </row>
    <row r="235" ht="36" customHeight="1" spans="1:5">
      <c r="A235" s="409" t="s">
        <v>490</v>
      </c>
      <c r="B235" s="284" t="s">
        <v>491</v>
      </c>
      <c r="C235" s="286">
        <v>14</v>
      </c>
      <c r="D235" s="286">
        <v>2</v>
      </c>
      <c r="E235" s="290">
        <f t="shared" si="6"/>
        <v>-0.857</v>
      </c>
    </row>
    <row r="236" ht="36" customHeight="1" spans="1:5">
      <c r="A236" s="409" t="s">
        <v>492</v>
      </c>
      <c r="B236" s="284" t="s">
        <v>493</v>
      </c>
      <c r="C236" s="286">
        <v>3</v>
      </c>
      <c r="D236" s="286">
        <v>5</v>
      </c>
      <c r="E236" s="290">
        <f t="shared" si="6"/>
        <v>0.667</v>
      </c>
    </row>
    <row r="237" ht="36" customHeight="1" spans="1:5">
      <c r="A237" s="409" t="s">
        <v>494</v>
      </c>
      <c r="B237" s="284" t="s">
        <v>238</v>
      </c>
      <c r="C237" s="286">
        <v>0</v>
      </c>
      <c r="D237" s="286">
        <v>0</v>
      </c>
      <c r="E237" s="290"/>
    </row>
    <row r="238" ht="36" customHeight="1" spans="1:5">
      <c r="A238" s="409" t="s">
        <v>495</v>
      </c>
      <c r="B238" s="284" t="s">
        <v>496</v>
      </c>
      <c r="C238" s="286">
        <v>1</v>
      </c>
      <c r="D238" s="286">
        <v>2</v>
      </c>
      <c r="E238" s="290">
        <f t="shared" si="6"/>
        <v>1</v>
      </c>
    </row>
    <row r="239" ht="36" customHeight="1" spans="1:5">
      <c r="A239" s="409" t="s">
        <v>497</v>
      </c>
      <c r="B239" s="284" t="s">
        <v>498</v>
      </c>
      <c r="C239" s="286"/>
      <c r="D239" s="286">
        <v>0</v>
      </c>
      <c r="E239" s="290"/>
    </row>
    <row r="240" ht="36" customHeight="1" spans="1:5">
      <c r="A240" s="409" t="s">
        <v>499</v>
      </c>
      <c r="B240" s="284" t="s">
        <v>500</v>
      </c>
      <c r="C240" s="286"/>
      <c r="D240" s="286">
        <v>0</v>
      </c>
      <c r="E240" s="290"/>
    </row>
    <row r="241" ht="36" customHeight="1" spans="1:5">
      <c r="A241" s="409" t="s">
        <v>501</v>
      </c>
      <c r="B241" s="284" t="s">
        <v>502</v>
      </c>
      <c r="C241" s="286">
        <v>0</v>
      </c>
      <c r="D241" s="286">
        <v>0</v>
      </c>
      <c r="E241" s="287" t="str">
        <f>IF(C241&gt;0,D241/C241-1,IF(C241&lt;0,-(D241/C241-1),""))</f>
        <v/>
      </c>
    </row>
    <row r="242" ht="36" customHeight="1" spans="1:5">
      <c r="A242" s="409" t="s">
        <v>503</v>
      </c>
      <c r="B242" s="284" t="s">
        <v>504</v>
      </c>
      <c r="C242" s="286"/>
      <c r="D242" s="286">
        <v>9</v>
      </c>
      <c r="E242" s="290"/>
    </row>
    <row r="243" ht="36" customHeight="1" spans="1:5">
      <c r="A243" s="409" t="s">
        <v>505</v>
      </c>
      <c r="B243" s="284" t="s">
        <v>506</v>
      </c>
      <c r="C243" s="286"/>
      <c r="D243" s="286">
        <v>15</v>
      </c>
      <c r="E243" s="290"/>
    </row>
    <row r="244" ht="36" customHeight="1" spans="1:5">
      <c r="A244" s="409" t="s">
        <v>507</v>
      </c>
      <c r="B244" s="284" t="s">
        <v>155</v>
      </c>
      <c r="C244" s="286"/>
      <c r="D244" s="286">
        <v>0</v>
      </c>
      <c r="E244" s="290"/>
    </row>
    <row r="245" ht="36" customHeight="1" spans="1:5">
      <c r="A245" s="409" t="s">
        <v>508</v>
      </c>
      <c r="B245" s="284" t="s">
        <v>509</v>
      </c>
      <c r="C245" s="286">
        <v>84</v>
      </c>
      <c r="D245" s="286">
        <v>13</v>
      </c>
      <c r="E245" s="290">
        <f t="shared" ref="E242:E248" si="7">(D245-C245)/C245</f>
        <v>-0.845</v>
      </c>
    </row>
    <row r="246" ht="36" customHeight="1" spans="1:5">
      <c r="A246" s="408" t="s">
        <v>510</v>
      </c>
      <c r="B246" s="281" t="s">
        <v>511</v>
      </c>
      <c r="C246" s="289">
        <v>3344</v>
      </c>
      <c r="D246" s="289">
        <v>3910</v>
      </c>
      <c r="E246" s="290">
        <f t="shared" si="7"/>
        <v>0.169</v>
      </c>
    </row>
    <row r="247" ht="36" customHeight="1" spans="1:5">
      <c r="A247" s="409" t="s">
        <v>512</v>
      </c>
      <c r="B247" s="284" t="s">
        <v>513</v>
      </c>
      <c r="C247" s="286">
        <v>0</v>
      </c>
      <c r="D247" s="286">
        <v>0</v>
      </c>
      <c r="E247" s="290"/>
    </row>
    <row r="248" ht="36" customHeight="1" spans="1:5">
      <c r="A248" s="409" t="s">
        <v>514</v>
      </c>
      <c r="B248" s="284" t="s">
        <v>515</v>
      </c>
      <c r="C248" s="286">
        <v>3344</v>
      </c>
      <c r="D248" s="286">
        <v>3910</v>
      </c>
      <c r="E248" s="290">
        <f t="shared" si="7"/>
        <v>0.169</v>
      </c>
    </row>
    <row r="249" ht="36" customHeight="1" spans="1:5">
      <c r="A249" s="413" t="s">
        <v>516</v>
      </c>
      <c r="B249" s="414" t="s">
        <v>517</v>
      </c>
      <c r="C249" s="415"/>
      <c r="D249" s="415"/>
      <c r="E249" s="290"/>
    </row>
    <row r="250" ht="36" customHeight="1" spans="1:5">
      <c r="A250" s="408" t="s">
        <v>70</v>
      </c>
      <c r="B250" s="281" t="s">
        <v>71</v>
      </c>
      <c r="C250" s="289"/>
      <c r="D250" s="289"/>
      <c r="E250" s="290"/>
    </row>
    <row r="251" ht="36" customHeight="1" spans="1:5">
      <c r="A251" s="408" t="s">
        <v>518</v>
      </c>
      <c r="B251" s="281" t="s">
        <v>519</v>
      </c>
      <c r="C251" s="289">
        <v>0</v>
      </c>
      <c r="D251" s="289">
        <v>0</v>
      </c>
      <c r="E251" s="290" t="str">
        <f>IF(C251&gt;0,D251/C251-1,IF(C251&lt;0,-(D251/C251-1),""))</f>
        <v/>
      </c>
    </row>
    <row r="252" ht="36" customHeight="1" spans="1:5">
      <c r="A252" s="408" t="s">
        <v>520</v>
      </c>
      <c r="B252" s="281" t="s">
        <v>521</v>
      </c>
      <c r="C252" s="289">
        <v>0</v>
      </c>
      <c r="D252" s="289">
        <v>0</v>
      </c>
      <c r="E252" s="290" t="str">
        <f>IF(C252&gt;0,D252/C252-1,IF(C252&lt;0,-(D252/C252-1),""))</f>
        <v/>
      </c>
    </row>
    <row r="253" ht="36" customHeight="1" spans="1:5">
      <c r="A253" s="408" t="s">
        <v>72</v>
      </c>
      <c r="B253" s="281" t="s">
        <v>73</v>
      </c>
      <c r="C253" s="289">
        <v>77</v>
      </c>
      <c r="D253" s="289">
        <v>229</v>
      </c>
      <c r="E253" s="290">
        <f>(D253-C253)/C253</f>
        <v>1.974</v>
      </c>
    </row>
    <row r="254" ht="36" customHeight="1" spans="1:5">
      <c r="A254" s="281" t="s">
        <v>522</v>
      </c>
      <c r="B254" s="281" t="s">
        <v>523</v>
      </c>
      <c r="C254" s="289">
        <f t="shared" ref="C254:C258" si="8">C255</f>
        <v>0</v>
      </c>
      <c r="D254" s="289">
        <f t="shared" ref="D254:D258" si="9">D255</f>
        <v>0</v>
      </c>
      <c r="E254" s="290" t="str">
        <f t="shared" ref="E254:E259" si="10">IF(C254&gt;0,D254/C254-1,IF(C254&lt;0,-(D254/C254-1),""))</f>
        <v/>
      </c>
    </row>
    <row r="255" ht="36" customHeight="1" spans="1:5">
      <c r="A255" s="284" t="s">
        <v>524</v>
      </c>
      <c r="B255" s="284" t="s">
        <v>525</v>
      </c>
      <c r="C255" s="286">
        <v>0</v>
      </c>
      <c r="D255" s="286">
        <v>0</v>
      </c>
      <c r="E255" s="287" t="str">
        <f t="shared" si="10"/>
        <v/>
      </c>
    </row>
    <row r="256" ht="36" customHeight="1" spans="1:5">
      <c r="A256" s="281" t="s">
        <v>526</v>
      </c>
      <c r="B256" s="281" t="s">
        <v>527</v>
      </c>
      <c r="C256" s="289">
        <f t="shared" si="8"/>
        <v>0</v>
      </c>
      <c r="D256" s="289">
        <f t="shared" si="9"/>
        <v>0</v>
      </c>
      <c r="E256" s="290" t="str">
        <f t="shared" si="10"/>
        <v/>
      </c>
    </row>
    <row r="257" ht="36" customHeight="1" spans="1:5">
      <c r="A257" s="284" t="s">
        <v>528</v>
      </c>
      <c r="B257" s="284" t="s">
        <v>529</v>
      </c>
      <c r="C257" s="286">
        <v>0</v>
      </c>
      <c r="D257" s="286">
        <v>0</v>
      </c>
      <c r="E257" s="287" t="str">
        <f t="shared" si="10"/>
        <v/>
      </c>
    </row>
    <row r="258" ht="36" customHeight="1" spans="1:5">
      <c r="A258" s="281" t="s">
        <v>530</v>
      </c>
      <c r="B258" s="281" t="s">
        <v>531</v>
      </c>
      <c r="C258" s="289">
        <f t="shared" si="8"/>
        <v>0</v>
      </c>
      <c r="D258" s="289">
        <f t="shared" si="9"/>
        <v>0</v>
      </c>
      <c r="E258" s="290" t="str">
        <f t="shared" si="10"/>
        <v/>
      </c>
    </row>
    <row r="259" ht="36" customHeight="1" spans="1:5">
      <c r="A259" s="284" t="s">
        <v>532</v>
      </c>
      <c r="B259" s="284" t="s">
        <v>533</v>
      </c>
      <c r="C259" s="286">
        <v>0</v>
      </c>
      <c r="D259" s="286">
        <v>0</v>
      </c>
      <c r="E259" s="287" t="str">
        <f t="shared" si="10"/>
        <v/>
      </c>
    </row>
    <row r="260" ht="36" customHeight="1" spans="1:5">
      <c r="A260" s="408" t="s">
        <v>534</v>
      </c>
      <c r="B260" s="281" t="s">
        <v>535</v>
      </c>
      <c r="C260" s="289">
        <v>77</v>
      </c>
      <c r="D260" s="289">
        <v>216</v>
      </c>
      <c r="E260" s="290">
        <f>(D260-C260)/C260</f>
        <v>1.805</v>
      </c>
    </row>
    <row r="261" ht="17.4" spans="1:5">
      <c r="A261" s="409" t="s">
        <v>536</v>
      </c>
      <c r="B261" s="284" t="s">
        <v>537</v>
      </c>
      <c r="C261" s="286">
        <v>24</v>
      </c>
      <c r="D261" s="286">
        <v>33</v>
      </c>
      <c r="E261" s="290">
        <f>(D261-C261)/C261</f>
        <v>0.375</v>
      </c>
    </row>
    <row r="262" ht="17.4" spans="1:5">
      <c r="A262" s="409" t="s">
        <v>538</v>
      </c>
      <c r="B262" s="284" t="s">
        <v>539</v>
      </c>
      <c r="C262" s="286">
        <v>0</v>
      </c>
      <c r="D262" s="286">
        <v>0</v>
      </c>
      <c r="E262" s="290"/>
    </row>
    <row r="263" ht="17.4" spans="1:5">
      <c r="A263" s="409" t="s">
        <v>540</v>
      </c>
      <c r="B263" s="284" t="s">
        <v>541</v>
      </c>
      <c r="C263" s="286">
        <v>31</v>
      </c>
      <c r="D263" s="286">
        <v>152</v>
      </c>
      <c r="E263" s="290">
        <f>(D263-C263)/C263</f>
        <v>3.903</v>
      </c>
    </row>
    <row r="264" ht="17.4" spans="1:5">
      <c r="A264" s="409" t="s">
        <v>542</v>
      </c>
      <c r="B264" s="284" t="s">
        <v>543</v>
      </c>
      <c r="C264" s="286">
        <v>0</v>
      </c>
      <c r="D264" s="286">
        <v>0</v>
      </c>
      <c r="E264" s="290"/>
    </row>
    <row r="265" ht="17.4" spans="1:5">
      <c r="A265" s="409" t="s">
        <v>544</v>
      </c>
      <c r="B265" s="284" t="s">
        <v>545</v>
      </c>
      <c r="C265" s="286">
        <v>0</v>
      </c>
      <c r="D265" s="286">
        <v>6</v>
      </c>
      <c r="E265" s="290"/>
    </row>
    <row r="266" ht="17.4" spans="1:5">
      <c r="A266" s="409" t="s">
        <v>546</v>
      </c>
      <c r="B266" s="284" t="s">
        <v>547</v>
      </c>
      <c r="C266" s="286">
        <v>0</v>
      </c>
      <c r="D266" s="286">
        <v>0</v>
      </c>
      <c r="E266" s="290"/>
    </row>
    <row r="267" ht="17.4" spans="1:5">
      <c r="A267" s="409" t="s">
        <v>548</v>
      </c>
      <c r="B267" s="284" t="s">
        <v>549</v>
      </c>
      <c r="C267" s="286">
        <v>22</v>
      </c>
      <c r="D267" s="286">
        <v>25</v>
      </c>
      <c r="E267" s="290">
        <f>(D267-C267)/C267</f>
        <v>0.136</v>
      </c>
    </row>
    <row r="268" ht="17.4" spans="1:5">
      <c r="A268" s="409" t="s">
        <v>550</v>
      </c>
      <c r="B268" s="284" t="s">
        <v>551</v>
      </c>
      <c r="C268" s="286">
        <v>0</v>
      </c>
      <c r="D268" s="286">
        <v>0</v>
      </c>
      <c r="E268" s="290"/>
    </row>
    <row r="269" ht="17.4" spans="1:5">
      <c r="A269" s="409" t="s">
        <v>552</v>
      </c>
      <c r="B269" s="284" t="s">
        <v>553</v>
      </c>
      <c r="C269" s="286"/>
      <c r="D269" s="286"/>
      <c r="E269" s="290"/>
    </row>
    <row r="270" ht="36" customHeight="1" spans="1:5">
      <c r="A270" s="408" t="s">
        <v>554</v>
      </c>
      <c r="B270" s="281" t="s">
        <v>555</v>
      </c>
      <c r="C270" s="289"/>
      <c r="D270" s="289">
        <v>13</v>
      </c>
      <c r="E270" s="290"/>
    </row>
    <row r="271" ht="35" customHeight="1" spans="1:5">
      <c r="A271" s="284" t="s">
        <v>556</v>
      </c>
      <c r="B271" s="284" t="s">
        <v>557</v>
      </c>
      <c r="C271" s="286"/>
      <c r="D271" s="286">
        <v>13</v>
      </c>
      <c r="E271" s="290"/>
    </row>
    <row r="272" ht="36" customHeight="1" spans="1:5">
      <c r="A272" s="413" t="s">
        <v>558</v>
      </c>
      <c r="B272" s="414" t="s">
        <v>517</v>
      </c>
      <c r="C272" s="415"/>
      <c r="D272" s="415"/>
      <c r="E272" s="290"/>
    </row>
    <row r="273" ht="36" customHeight="1" spans="1:5">
      <c r="A273" s="408" t="s">
        <v>74</v>
      </c>
      <c r="B273" s="281" t="s">
        <v>75</v>
      </c>
      <c r="C273" s="289">
        <v>9405</v>
      </c>
      <c r="D273" s="289">
        <v>7313</v>
      </c>
      <c r="E273" s="290">
        <f t="shared" ref="E273:E279" si="11">(D273-C273)/C273</f>
        <v>-0.222</v>
      </c>
    </row>
    <row r="274" ht="36" customHeight="1" spans="1:5">
      <c r="A274" s="408" t="s">
        <v>559</v>
      </c>
      <c r="B274" s="281" t="s">
        <v>560</v>
      </c>
      <c r="C274" s="289">
        <v>12</v>
      </c>
      <c r="D274" s="289">
        <v>4</v>
      </c>
      <c r="E274" s="290">
        <f t="shared" si="11"/>
        <v>-0.667</v>
      </c>
    </row>
    <row r="275" ht="36" customHeight="1" spans="1:5">
      <c r="A275" s="409" t="s">
        <v>561</v>
      </c>
      <c r="B275" s="284" t="s">
        <v>562</v>
      </c>
      <c r="C275" s="286">
        <v>0</v>
      </c>
      <c r="D275" s="286">
        <v>4</v>
      </c>
      <c r="E275" s="290"/>
    </row>
    <row r="276" ht="36" customHeight="1" spans="1:5">
      <c r="A276" s="409" t="s">
        <v>563</v>
      </c>
      <c r="B276" s="284" t="s">
        <v>564</v>
      </c>
      <c r="C276" s="286">
        <v>12</v>
      </c>
      <c r="D276" s="286">
        <v>0</v>
      </c>
      <c r="E276" s="290">
        <f t="shared" si="11"/>
        <v>-1</v>
      </c>
    </row>
    <row r="277" ht="36" customHeight="1" spans="1:5">
      <c r="A277" s="408" t="s">
        <v>565</v>
      </c>
      <c r="B277" s="281" t="s">
        <v>566</v>
      </c>
      <c r="C277" s="289">
        <v>7801</v>
      </c>
      <c r="D277" s="289">
        <v>6557</v>
      </c>
      <c r="E277" s="290">
        <f t="shared" si="11"/>
        <v>-0.159</v>
      </c>
    </row>
    <row r="278" ht="36" customHeight="1" spans="1:5">
      <c r="A278" s="409" t="s">
        <v>567</v>
      </c>
      <c r="B278" s="284" t="s">
        <v>137</v>
      </c>
      <c r="C278" s="286">
        <v>5022</v>
      </c>
      <c r="D278" s="286">
        <v>4945</v>
      </c>
      <c r="E278" s="290">
        <f t="shared" si="11"/>
        <v>-0.015</v>
      </c>
    </row>
    <row r="279" ht="36" customHeight="1" spans="1:5">
      <c r="A279" s="409" t="s">
        <v>568</v>
      </c>
      <c r="B279" s="284" t="s">
        <v>139</v>
      </c>
      <c r="C279" s="286">
        <v>259</v>
      </c>
      <c r="D279" s="286">
        <v>241</v>
      </c>
      <c r="E279" s="290">
        <f t="shared" si="11"/>
        <v>-0.069</v>
      </c>
    </row>
    <row r="280" ht="36" customHeight="1" spans="1:5">
      <c r="A280" s="409" t="s">
        <v>569</v>
      </c>
      <c r="B280" s="284" t="s">
        <v>141</v>
      </c>
      <c r="C280" s="286">
        <v>0</v>
      </c>
      <c r="D280" s="286">
        <v>0</v>
      </c>
      <c r="E280" s="287" t="str">
        <f>IF(C280&gt;0,D280/C280-1,IF(C280&lt;0,-(D280/C280-1),""))</f>
        <v/>
      </c>
    </row>
    <row r="281" ht="36" customHeight="1" spans="1:5">
      <c r="A281" s="409" t="s">
        <v>570</v>
      </c>
      <c r="B281" s="284" t="s">
        <v>238</v>
      </c>
      <c r="C281" s="286">
        <v>0</v>
      </c>
      <c r="D281" s="286">
        <v>213</v>
      </c>
      <c r="E281" s="290"/>
    </row>
    <row r="282" ht="36" customHeight="1" spans="1:5">
      <c r="A282" s="409" t="s">
        <v>571</v>
      </c>
      <c r="B282" s="284" t="s">
        <v>572</v>
      </c>
      <c r="C282" s="286">
        <v>342</v>
      </c>
      <c r="D282" s="286">
        <v>303</v>
      </c>
      <c r="E282" s="290">
        <f>(D282-C282)/C282</f>
        <v>-0.114</v>
      </c>
    </row>
    <row r="283" ht="36" customHeight="1" spans="1:5">
      <c r="A283" s="409" t="s">
        <v>573</v>
      </c>
      <c r="B283" s="284" t="s">
        <v>574</v>
      </c>
      <c r="C283" s="286">
        <v>0</v>
      </c>
      <c r="D283" s="286">
        <v>0</v>
      </c>
      <c r="E283" s="290"/>
    </row>
    <row r="284" ht="36" customHeight="1" spans="1:5">
      <c r="A284" s="409" t="s">
        <v>575</v>
      </c>
      <c r="B284" s="284" t="s">
        <v>576</v>
      </c>
      <c r="C284" s="286">
        <v>0</v>
      </c>
      <c r="D284" s="286">
        <v>0</v>
      </c>
      <c r="E284" s="290"/>
    </row>
    <row r="285" ht="36" customHeight="1" spans="1:5">
      <c r="A285" s="409" t="s">
        <v>577</v>
      </c>
      <c r="B285" s="284" t="s">
        <v>578</v>
      </c>
      <c r="C285" s="286">
        <v>0</v>
      </c>
      <c r="D285" s="286">
        <v>0</v>
      </c>
      <c r="E285" s="290"/>
    </row>
    <row r="286" ht="36" customHeight="1" spans="1:5">
      <c r="A286" s="409" t="s">
        <v>579</v>
      </c>
      <c r="B286" s="284" t="s">
        <v>155</v>
      </c>
      <c r="C286" s="286">
        <v>0</v>
      </c>
      <c r="D286" s="286">
        <v>0</v>
      </c>
      <c r="E286" s="290"/>
    </row>
    <row r="287" ht="36" customHeight="1" spans="1:5">
      <c r="A287" s="409" t="s">
        <v>580</v>
      </c>
      <c r="B287" s="284" t="s">
        <v>581</v>
      </c>
      <c r="C287" s="286">
        <v>2178</v>
      </c>
      <c r="D287" s="286">
        <v>855</v>
      </c>
      <c r="E287" s="290">
        <f>(D287-C287)/C287</f>
        <v>-0.607</v>
      </c>
    </row>
    <row r="288" ht="36" customHeight="1" spans="1:5">
      <c r="A288" s="408" t="s">
        <v>582</v>
      </c>
      <c r="B288" s="281" t="s">
        <v>583</v>
      </c>
      <c r="C288" s="289"/>
      <c r="D288" s="289">
        <v>0</v>
      </c>
      <c r="E288" s="290"/>
    </row>
    <row r="289" ht="36" customHeight="1" spans="1:5">
      <c r="A289" s="409" t="s">
        <v>584</v>
      </c>
      <c r="B289" s="284" t="s">
        <v>137</v>
      </c>
      <c r="C289" s="286"/>
      <c r="D289" s="286">
        <v>0</v>
      </c>
      <c r="E289" s="290"/>
    </row>
    <row r="290" ht="36" customHeight="1" spans="1:5">
      <c r="A290" s="409" t="s">
        <v>585</v>
      </c>
      <c r="B290" s="284" t="s">
        <v>139</v>
      </c>
      <c r="C290" s="286">
        <v>0</v>
      </c>
      <c r="D290" s="286">
        <v>0</v>
      </c>
      <c r="E290" s="287" t="str">
        <f>IF(C290&gt;0,D290/C290-1,IF(C290&lt;0,-(D290/C290-1),""))</f>
        <v/>
      </c>
    </row>
    <row r="291" ht="36" customHeight="1" spans="1:5">
      <c r="A291" s="409" t="s">
        <v>586</v>
      </c>
      <c r="B291" s="284" t="s">
        <v>141</v>
      </c>
      <c r="C291" s="286">
        <v>0</v>
      </c>
      <c r="D291" s="286">
        <v>0</v>
      </c>
      <c r="E291" s="287" t="str">
        <f>IF(C291&gt;0,D291/C291-1,IF(C291&lt;0,-(D291/C291-1),""))</f>
        <v/>
      </c>
    </row>
    <row r="292" ht="36" customHeight="1" spans="1:5">
      <c r="A292" s="409" t="s">
        <v>587</v>
      </c>
      <c r="B292" s="284" t="s">
        <v>588</v>
      </c>
      <c r="C292" s="286"/>
      <c r="D292" s="286">
        <v>0</v>
      </c>
      <c r="E292" s="290"/>
    </row>
    <row r="293" ht="36" customHeight="1" spans="1:5">
      <c r="A293" s="409" t="s">
        <v>589</v>
      </c>
      <c r="B293" s="284" t="s">
        <v>155</v>
      </c>
      <c r="C293" s="286"/>
      <c r="D293" s="286">
        <v>0</v>
      </c>
      <c r="E293" s="290"/>
    </row>
    <row r="294" ht="36" customHeight="1" spans="1:5">
      <c r="A294" s="409" t="s">
        <v>590</v>
      </c>
      <c r="B294" s="284" t="s">
        <v>591</v>
      </c>
      <c r="C294" s="286"/>
      <c r="D294" s="286">
        <v>0</v>
      </c>
      <c r="E294" s="290"/>
    </row>
    <row r="295" ht="36" customHeight="1" spans="1:5">
      <c r="A295" s="408" t="s">
        <v>592</v>
      </c>
      <c r="B295" s="281" t="s">
        <v>593</v>
      </c>
      <c r="C295" s="289">
        <v>117</v>
      </c>
      <c r="D295" s="289">
        <v>40</v>
      </c>
      <c r="E295" s="290">
        <f>(D295-C295)/C295</f>
        <v>-0.658</v>
      </c>
    </row>
    <row r="296" ht="36" customHeight="1" spans="1:5">
      <c r="A296" s="409" t="s">
        <v>594</v>
      </c>
      <c r="B296" s="284" t="s">
        <v>137</v>
      </c>
      <c r="C296" s="286">
        <v>34</v>
      </c>
      <c r="D296" s="286">
        <v>30</v>
      </c>
      <c r="E296" s="290">
        <f>(D296-C296)/C296</f>
        <v>-0.118</v>
      </c>
    </row>
    <row r="297" ht="36" customHeight="1" spans="1:5">
      <c r="A297" s="409" t="s">
        <v>595</v>
      </c>
      <c r="B297" s="284" t="s">
        <v>139</v>
      </c>
      <c r="C297" s="286">
        <v>0</v>
      </c>
      <c r="D297" s="286">
        <v>0</v>
      </c>
      <c r="E297" s="290"/>
    </row>
    <row r="298" ht="36" customHeight="1" spans="1:5">
      <c r="A298" s="409" t="s">
        <v>596</v>
      </c>
      <c r="B298" s="284" t="s">
        <v>141</v>
      </c>
      <c r="C298" s="286">
        <v>0</v>
      </c>
      <c r="D298" s="286">
        <v>0</v>
      </c>
      <c r="E298" s="290"/>
    </row>
    <row r="299" ht="36" customHeight="1" spans="1:5">
      <c r="A299" s="409" t="s">
        <v>597</v>
      </c>
      <c r="B299" s="284" t="s">
        <v>598</v>
      </c>
      <c r="C299" s="286">
        <v>0</v>
      </c>
      <c r="D299" s="286">
        <v>0</v>
      </c>
      <c r="E299" s="290"/>
    </row>
    <row r="300" ht="36" customHeight="1" spans="1:5">
      <c r="A300" s="409" t="s">
        <v>599</v>
      </c>
      <c r="B300" s="284" t="s">
        <v>600</v>
      </c>
      <c r="C300" s="286">
        <v>0</v>
      </c>
      <c r="D300" s="286">
        <v>0</v>
      </c>
      <c r="E300" s="290"/>
    </row>
    <row r="301" ht="36" customHeight="1" spans="1:5">
      <c r="A301" s="409" t="s">
        <v>601</v>
      </c>
      <c r="B301" s="284" t="s">
        <v>155</v>
      </c>
      <c r="C301" s="286">
        <v>0</v>
      </c>
      <c r="D301" s="286">
        <v>0</v>
      </c>
      <c r="E301" s="290"/>
    </row>
    <row r="302" ht="36" customHeight="1" spans="1:5">
      <c r="A302" s="409" t="s">
        <v>602</v>
      </c>
      <c r="B302" s="284" t="s">
        <v>603</v>
      </c>
      <c r="C302" s="286">
        <v>83</v>
      </c>
      <c r="D302" s="286">
        <v>10</v>
      </c>
      <c r="E302" s="290">
        <f>(D302-C302)/C302</f>
        <v>-0.88</v>
      </c>
    </row>
    <row r="303" ht="36" customHeight="1" spans="1:5">
      <c r="A303" s="408" t="s">
        <v>604</v>
      </c>
      <c r="B303" s="281" t="s">
        <v>605</v>
      </c>
      <c r="C303" s="289">
        <v>62</v>
      </c>
      <c r="D303" s="289">
        <v>63</v>
      </c>
      <c r="E303" s="290">
        <f>(D303-C303)/C303</f>
        <v>0.016</v>
      </c>
    </row>
    <row r="304" ht="36" customHeight="1" spans="1:5">
      <c r="A304" s="409" t="s">
        <v>606</v>
      </c>
      <c r="B304" s="284" t="s">
        <v>137</v>
      </c>
      <c r="C304" s="286">
        <v>40</v>
      </c>
      <c r="D304" s="286">
        <v>41</v>
      </c>
      <c r="E304" s="290">
        <f>(D304-C304)/C304</f>
        <v>0.025</v>
      </c>
    </row>
    <row r="305" ht="36" customHeight="1" spans="1:5">
      <c r="A305" s="409" t="s">
        <v>607</v>
      </c>
      <c r="B305" s="284" t="s">
        <v>139</v>
      </c>
      <c r="C305" s="286">
        <v>0</v>
      </c>
      <c r="D305" s="286">
        <v>0</v>
      </c>
      <c r="E305" s="290"/>
    </row>
    <row r="306" ht="36" customHeight="1" spans="1:5">
      <c r="A306" s="409" t="s">
        <v>608</v>
      </c>
      <c r="B306" s="284" t="s">
        <v>141</v>
      </c>
      <c r="C306" s="286">
        <v>0</v>
      </c>
      <c r="D306" s="286">
        <v>0</v>
      </c>
      <c r="E306" s="287" t="str">
        <f>IF(C306&gt;0,D306/C306-1,IF(C306&lt;0,-(D306/C306-1),""))</f>
        <v/>
      </c>
    </row>
    <row r="307" ht="36" customHeight="1" spans="1:5">
      <c r="A307" s="409" t="s">
        <v>609</v>
      </c>
      <c r="B307" s="284" t="s">
        <v>610</v>
      </c>
      <c r="C307" s="286">
        <v>0</v>
      </c>
      <c r="D307" s="286">
        <v>0</v>
      </c>
      <c r="E307" s="290"/>
    </row>
    <row r="308" ht="36" customHeight="1" spans="1:5">
      <c r="A308" s="409" t="s">
        <v>611</v>
      </c>
      <c r="B308" s="284" t="s">
        <v>612</v>
      </c>
      <c r="C308" s="286">
        <v>0</v>
      </c>
      <c r="D308" s="286">
        <v>0</v>
      </c>
      <c r="E308" s="290"/>
    </row>
    <row r="309" ht="36" customHeight="1" spans="1:5">
      <c r="A309" s="409" t="s">
        <v>613</v>
      </c>
      <c r="B309" s="284" t="s">
        <v>614</v>
      </c>
      <c r="C309" s="286">
        <v>0</v>
      </c>
      <c r="D309" s="286">
        <v>0</v>
      </c>
      <c r="E309" s="290"/>
    </row>
    <row r="310" ht="36" customHeight="1" spans="1:5">
      <c r="A310" s="409" t="s">
        <v>615</v>
      </c>
      <c r="B310" s="284" t="s">
        <v>155</v>
      </c>
      <c r="C310" s="286">
        <v>0</v>
      </c>
      <c r="D310" s="286">
        <v>0</v>
      </c>
      <c r="E310" s="290"/>
    </row>
    <row r="311" ht="36" customHeight="1" spans="1:5">
      <c r="A311" s="409" t="s">
        <v>616</v>
      </c>
      <c r="B311" s="284" t="s">
        <v>617</v>
      </c>
      <c r="C311" s="286">
        <v>22</v>
      </c>
      <c r="D311" s="286">
        <v>22</v>
      </c>
      <c r="E311" s="290">
        <f t="shared" ref="E307:E320" si="12">(D311-C311)/C311</f>
        <v>0</v>
      </c>
    </row>
    <row r="312" ht="36" customHeight="1" spans="1:5">
      <c r="A312" s="408" t="s">
        <v>618</v>
      </c>
      <c r="B312" s="281" t="s">
        <v>619</v>
      </c>
      <c r="C312" s="289">
        <v>756</v>
      </c>
      <c r="D312" s="289">
        <v>627</v>
      </c>
      <c r="E312" s="290">
        <f t="shared" si="12"/>
        <v>-0.171</v>
      </c>
    </row>
    <row r="313" ht="36" customHeight="1" spans="1:5">
      <c r="A313" s="409" t="s">
        <v>620</v>
      </c>
      <c r="B313" s="284" t="s">
        <v>137</v>
      </c>
      <c r="C313" s="286">
        <v>510</v>
      </c>
      <c r="D313" s="286">
        <v>531</v>
      </c>
      <c r="E313" s="290">
        <f t="shared" si="12"/>
        <v>0.041</v>
      </c>
    </row>
    <row r="314" ht="33" customHeight="1" spans="1:5">
      <c r="A314" s="409" t="s">
        <v>621</v>
      </c>
      <c r="B314" s="284" t="s">
        <v>139</v>
      </c>
      <c r="C314" s="286">
        <v>199</v>
      </c>
      <c r="D314" s="286">
        <v>55</v>
      </c>
      <c r="E314" s="290">
        <f t="shared" si="12"/>
        <v>-0.724</v>
      </c>
    </row>
    <row r="315" ht="27" customHeight="1" spans="1:5">
      <c r="A315" s="409" t="s">
        <v>622</v>
      </c>
      <c r="B315" s="284" t="s">
        <v>141</v>
      </c>
      <c r="C315" s="286">
        <v>0</v>
      </c>
      <c r="D315" s="286">
        <v>0</v>
      </c>
      <c r="E315" s="290"/>
    </row>
    <row r="316" ht="36" customHeight="1" spans="1:5">
      <c r="A316" s="409" t="s">
        <v>623</v>
      </c>
      <c r="B316" s="284" t="s">
        <v>624</v>
      </c>
      <c r="C316" s="286">
        <v>13</v>
      </c>
      <c r="D316" s="286">
        <v>3</v>
      </c>
      <c r="E316" s="290">
        <f t="shared" si="12"/>
        <v>-0.769</v>
      </c>
    </row>
    <row r="317" ht="36" customHeight="1" spans="1:5">
      <c r="A317" s="409" t="s">
        <v>625</v>
      </c>
      <c r="B317" s="284" t="s">
        <v>626</v>
      </c>
      <c r="C317" s="286">
        <v>9</v>
      </c>
      <c r="D317" s="286">
        <v>3</v>
      </c>
      <c r="E317" s="290">
        <f t="shared" si="12"/>
        <v>-0.667</v>
      </c>
    </row>
    <row r="318" ht="36" customHeight="1" spans="1:5">
      <c r="A318" s="409" t="s">
        <v>627</v>
      </c>
      <c r="B318" s="284" t="s">
        <v>628</v>
      </c>
      <c r="C318" s="286">
        <v>1</v>
      </c>
      <c r="D318" s="286">
        <v>0</v>
      </c>
      <c r="E318" s="290">
        <f t="shared" si="12"/>
        <v>-1</v>
      </c>
    </row>
    <row r="319" ht="36" customHeight="1" spans="1:5">
      <c r="A319" s="409" t="s">
        <v>629</v>
      </c>
      <c r="B319" s="284" t="s">
        <v>630</v>
      </c>
      <c r="C319" s="286">
        <v>1</v>
      </c>
      <c r="D319" s="286">
        <v>0</v>
      </c>
      <c r="E319" s="290">
        <f t="shared" si="12"/>
        <v>-1</v>
      </c>
    </row>
    <row r="320" ht="36" customHeight="1" spans="1:5">
      <c r="A320" s="409" t="s">
        <v>631</v>
      </c>
      <c r="B320" s="284" t="s">
        <v>632</v>
      </c>
      <c r="C320" s="286">
        <v>0</v>
      </c>
      <c r="D320" s="286">
        <v>0</v>
      </c>
      <c r="E320" s="290"/>
    </row>
    <row r="321" ht="36" customHeight="1" spans="1:5">
      <c r="A321" s="409" t="s">
        <v>633</v>
      </c>
      <c r="B321" s="284" t="s">
        <v>634</v>
      </c>
      <c r="C321" s="286">
        <v>0</v>
      </c>
      <c r="D321" s="286">
        <v>0</v>
      </c>
      <c r="E321" s="287" t="str">
        <f>IF(C321&gt;0,D321/C321-1,IF(C321&lt;0,-(D321/C321-1),""))</f>
        <v/>
      </c>
    </row>
    <row r="322" ht="36" customHeight="1" spans="1:5">
      <c r="A322" s="409" t="s">
        <v>635</v>
      </c>
      <c r="B322" s="284" t="s">
        <v>636</v>
      </c>
      <c r="C322" s="286">
        <v>1</v>
      </c>
      <c r="D322" s="286">
        <v>5</v>
      </c>
      <c r="E322" s="290">
        <f>(D322-C322)/C322</f>
        <v>4</v>
      </c>
    </row>
    <row r="323" ht="36" customHeight="1" spans="1:5">
      <c r="A323" s="409" t="s">
        <v>637</v>
      </c>
      <c r="B323" s="284" t="s">
        <v>638</v>
      </c>
      <c r="C323" s="286">
        <v>0</v>
      </c>
      <c r="D323" s="286">
        <v>0</v>
      </c>
      <c r="E323" s="287" t="str">
        <f>IF(C323&gt;0,D323/C323-1,IF(C323&lt;0,-(D323/C323-1),""))</f>
        <v/>
      </c>
    </row>
    <row r="324" ht="36" customHeight="1" spans="1:5">
      <c r="A324" s="409" t="s">
        <v>639</v>
      </c>
      <c r="B324" s="284" t="s">
        <v>640</v>
      </c>
      <c r="C324" s="286">
        <v>0</v>
      </c>
      <c r="D324" s="286">
        <v>0</v>
      </c>
      <c r="E324" s="290"/>
    </row>
    <row r="325" ht="36" customHeight="1" spans="1:5">
      <c r="A325" s="409" t="s">
        <v>641</v>
      </c>
      <c r="B325" s="284" t="s">
        <v>238</v>
      </c>
      <c r="C325" s="286">
        <v>0</v>
      </c>
      <c r="D325" s="286">
        <v>0</v>
      </c>
      <c r="E325" s="290"/>
    </row>
    <row r="326" ht="36" customHeight="1" spans="1:5">
      <c r="A326" s="409" t="s">
        <v>642</v>
      </c>
      <c r="B326" s="284" t="s">
        <v>155</v>
      </c>
      <c r="C326" s="286">
        <v>0</v>
      </c>
      <c r="D326" s="286">
        <v>0</v>
      </c>
      <c r="E326" s="290"/>
    </row>
    <row r="327" ht="36" customHeight="1" spans="1:5">
      <c r="A327" s="409" t="s">
        <v>643</v>
      </c>
      <c r="B327" s="284" t="s">
        <v>644</v>
      </c>
      <c r="C327" s="286">
        <v>22</v>
      </c>
      <c r="D327" s="286">
        <v>30</v>
      </c>
      <c r="E327" s="290">
        <f>(D327-C327)/C327</f>
        <v>0.364</v>
      </c>
    </row>
    <row r="328" ht="36" customHeight="1" spans="1:5">
      <c r="A328" s="408" t="s">
        <v>645</v>
      </c>
      <c r="B328" s="281" t="s">
        <v>646</v>
      </c>
      <c r="C328" s="289"/>
      <c r="D328" s="289"/>
      <c r="E328" s="290"/>
    </row>
    <row r="329" ht="36" customHeight="1" spans="1:5">
      <c r="A329" s="409" t="s">
        <v>647</v>
      </c>
      <c r="B329" s="284" t="s">
        <v>137</v>
      </c>
      <c r="C329" s="286"/>
      <c r="D329" s="286"/>
      <c r="E329" s="290"/>
    </row>
    <row r="330" ht="36" customHeight="1" spans="1:5">
      <c r="A330" s="409" t="s">
        <v>648</v>
      </c>
      <c r="B330" s="284" t="s">
        <v>139</v>
      </c>
      <c r="C330" s="286">
        <v>0</v>
      </c>
      <c r="D330" s="286">
        <v>0</v>
      </c>
      <c r="E330" s="287" t="str">
        <f>IF(C330&gt;0,D330/C330-1,IF(C330&lt;0,-(D330/C330-1),""))</f>
        <v/>
      </c>
    </row>
    <row r="331" ht="36" customHeight="1" spans="1:5">
      <c r="A331" s="409" t="s">
        <v>649</v>
      </c>
      <c r="B331" s="284" t="s">
        <v>141</v>
      </c>
      <c r="C331" s="286">
        <v>0</v>
      </c>
      <c r="D331" s="286">
        <v>0</v>
      </c>
      <c r="E331" s="287" t="str">
        <f>IF(C331&gt;0,D331/C331-1,IF(C331&lt;0,-(D331/C331-1),""))</f>
        <v/>
      </c>
    </row>
    <row r="332" ht="36" customHeight="1" spans="1:5">
      <c r="A332" s="409" t="s">
        <v>650</v>
      </c>
      <c r="B332" s="284" t="s">
        <v>651</v>
      </c>
      <c r="C332" s="286"/>
      <c r="D332" s="286"/>
      <c r="E332" s="290"/>
    </row>
    <row r="333" ht="36" customHeight="1" spans="1:5">
      <c r="A333" s="409" t="s">
        <v>652</v>
      </c>
      <c r="B333" s="284" t="s">
        <v>653</v>
      </c>
      <c r="C333" s="286"/>
      <c r="D333" s="286"/>
      <c r="E333" s="290"/>
    </row>
    <row r="334" ht="36" customHeight="1" spans="1:5">
      <c r="A334" s="409" t="s">
        <v>654</v>
      </c>
      <c r="B334" s="284" t="s">
        <v>655</v>
      </c>
      <c r="C334" s="286"/>
      <c r="D334" s="286"/>
      <c r="E334" s="290"/>
    </row>
    <row r="335" ht="36" customHeight="1" spans="1:5">
      <c r="A335" s="409" t="s">
        <v>656</v>
      </c>
      <c r="B335" s="284" t="s">
        <v>238</v>
      </c>
      <c r="C335" s="286"/>
      <c r="D335" s="286"/>
      <c r="E335" s="290"/>
    </row>
    <row r="336" ht="36" customHeight="1" spans="1:5">
      <c r="A336" s="409" t="s">
        <v>657</v>
      </c>
      <c r="B336" s="284" t="s">
        <v>155</v>
      </c>
      <c r="C336" s="286">
        <v>0</v>
      </c>
      <c r="D336" s="286">
        <v>0</v>
      </c>
      <c r="E336" s="287" t="str">
        <f>IF(C336&gt;0,D336/C336-1,IF(C336&lt;0,-(D336/C336-1),""))</f>
        <v/>
      </c>
    </row>
    <row r="337" ht="36" customHeight="1" spans="1:5">
      <c r="A337" s="409" t="s">
        <v>658</v>
      </c>
      <c r="B337" s="284" t="s">
        <v>659</v>
      </c>
      <c r="C337" s="286"/>
      <c r="D337" s="286"/>
      <c r="E337" s="290"/>
    </row>
    <row r="338" ht="36" customHeight="1" spans="1:5">
      <c r="A338" s="408" t="s">
        <v>660</v>
      </c>
      <c r="B338" s="281" t="s">
        <v>661</v>
      </c>
      <c r="C338" s="289"/>
      <c r="D338" s="289"/>
      <c r="E338" s="290"/>
    </row>
    <row r="339" ht="36" customHeight="1" spans="1:5">
      <c r="A339" s="409" t="s">
        <v>662</v>
      </c>
      <c r="B339" s="284" t="s">
        <v>137</v>
      </c>
      <c r="C339" s="286"/>
      <c r="D339" s="286"/>
      <c r="E339" s="290"/>
    </row>
    <row r="340" ht="36" customHeight="1" spans="1:5">
      <c r="A340" s="409" t="s">
        <v>663</v>
      </c>
      <c r="B340" s="284" t="s">
        <v>139</v>
      </c>
      <c r="C340" s="286">
        <v>0</v>
      </c>
      <c r="D340" s="286">
        <v>0</v>
      </c>
      <c r="E340" s="287" t="str">
        <f>IF(C340&gt;0,D340/C340-1,IF(C340&lt;0,-(D340/C340-1),""))</f>
        <v/>
      </c>
    </row>
    <row r="341" ht="36" customHeight="1" spans="1:5">
      <c r="A341" s="409" t="s">
        <v>664</v>
      </c>
      <c r="B341" s="284" t="s">
        <v>141</v>
      </c>
      <c r="C341" s="286">
        <v>0</v>
      </c>
      <c r="D341" s="286">
        <v>0</v>
      </c>
      <c r="E341" s="287" t="str">
        <f>IF(C341&gt;0,D341/C341-1,IF(C341&lt;0,-(D341/C341-1),""))</f>
        <v/>
      </c>
    </row>
    <row r="342" ht="36" customHeight="1" spans="1:5">
      <c r="A342" s="409" t="s">
        <v>665</v>
      </c>
      <c r="B342" s="284" t="s">
        <v>666</v>
      </c>
      <c r="C342" s="286"/>
      <c r="D342" s="286"/>
      <c r="E342" s="290"/>
    </row>
    <row r="343" ht="36" customHeight="1" spans="1:5">
      <c r="A343" s="409" t="s">
        <v>667</v>
      </c>
      <c r="B343" s="284" t="s">
        <v>668</v>
      </c>
      <c r="C343" s="286"/>
      <c r="D343" s="286"/>
      <c r="E343" s="290"/>
    </row>
    <row r="344" ht="36" customHeight="1" spans="1:5">
      <c r="A344" s="409" t="s">
        <v>669</v>
      </c>
      <c r="B344" s="284" t="s">
        <v>670</v>
      </c>
      <c r="C344" s="286"/>
      <c r="D344" s="286"/>
      <c r="E344" s="290"/>
    </row>
    <row r="345" ht="36" customHeight="1" spans="1:5">
      <c r="A345" s="409" t="s">
        <v>671</v>
      </c>
      <c r="B345" s="284" t="s">
        <v>238</v>
      </c>
      <c r="C345" s="286"/>
      <c r="D345" s="286"/>
      <c r="E345" s="290"/>
    </row>
    <row r="346" ht="36" customHeight="1" spans="1:5">
      <c r="A346" s="409" t="s">
        <v>672</v>
      </c>
      <c r="B346" s="284" t="s">
        <v>155</v>
      </c>
      <c r="C346" s="286">
        <v>0</v>
      </c>
      <c r="D346" s="286">
        <v>0</v>
      </c>
      <c r="E346" s="287" t="str">
        <f>IF(C346&gt;0,D346/C346-1,IF(C346&lt;0,-(D346/C346-1),""))</f>
        <v/>
      </c>
    </row>
    <row r="347" ht="36" customHeight="1" spans="1:5">
      <c r="A347" s="409" t="s">
        <v>673</v>
      </c>
      <c r="B347" s="284" t="s">
        <v>674</v>
      </c>
      <c r="C347" s="286"/>
      <c r="D347" s="286"/>
      <c r="E347" s="290"/>
    </row>
    <row r="348" ht="36" customHeight="1" spans="1:5">
      <c r="A348" s="408" t="s">
        <v>675</v>
      </c>
      <c r="B348" s="281" t="s">
        <v>676</v>
      </c>
      <c r="C348" s="289"/>
      <c r="D348" s="289"/>
      <c r="E348" s="290"/>
    </row>
    <row r="349" ht="36" customHeight="1" spans="1:5">
      <c r="A349" s="409" t="s">
        <v>677</v>
      </c>
      <c r="B349" s="284" t="s">
        <v>137</v>
      </c>
      <c r="C349" s="286"/>
      <c r="D349" s="286"/>
      <c r="E349" s="290"/>
    </row>
    <row r="350" ht="36" customHeight="1" spans="1:5">
      <c r="A350" s="409" t="s">
        <v>678</v>
      </c>
      <c r="B350" s="284" t="s">
        <v>139</v>
      </c>
      <c r="C350" s="286">
        <v>0</v>
      </c>
      <c r="D350" s="286">
        <v>0</v>
      </c>
      <c r="E350" s="287" t="str">
        <f>IF(C350&gt;0,D350/C350-1,IF(C350&lt;0,-(D350/C350-1),""))</f>
        <v/>
      </c>
    </row>
    <row r="351" ht="36" customHeight="1" spans="1:5">
      <c r="A351" s="409" t="s">
        <v>679</v>
      </c>
      <c r="B351" s="284" t="s">
        <v>141</v>
      </c>
      <c r="C351" s="286">
        <v>0</v>
      </c>
      <c r="D351" s="286">
        <v>0</v>
      </c>
      <c r="E351" s="287" t="str">
        <f>IF(C351&gt;0,D351/C351-1,IF(C351&lt;0,-(D351/C351-1),""))</f>
        <v/>
      </c>
    </row>
    <row r="352" ht="36" customHeight="1" spans="1:5">
      <c r="A352" s="409" t="s">
        <v>680</v>
      </c>
      <c r="B352" s="284" t="s">
        <v>681</v>
      </c>
      <c r="C352" s="286">
        <v>0</v>
      </c>
      <c r="D352" s="286">
        <v>0</v>
      </c>
      <c r="E352" s="287" t="str">
        <f>IF(C352&gt;0,D352/C352-1,IF(C352&lt;0,-(D352/C352-1),""))</f>
        <v/>
      </c>
    </row>
    <row r="353" ht="36" customHeight="1" spans="1:5">
      <c r="A353" s="409" t="s">
        <v>682</v>
      </c>
      <c r="B353" s="284" t="s">
        <v>683</v>
      </c>
      <c r="C353" s="286">
        <v>0</v>
      </c>
      <c r="D353" s="286">
        <v>0</v>
      </c>
      <c r="E353" s="287" t="str">
        <f>IF(C353&gt;0,D353/C353-1,IF(C353&lt;0,-(D353/C353-1),""))</f>
        <v/>
      </c>
    </row>
    <row r="354" ht="36" customHeight="1" spans="1:5">
      <c r="A354" s="409" t="s">
        <v>684</v>
      </c>
      <c r="B354" s="284" t="s">
        <v>155</v>
      </c>
      <c r="C354" s="286"/>
      <c r="D354" s="286"/>
      <c r="E354" s="290"/>
    </row>
    <row r="355" ht="36" customHeight="1" spans="1:5">
      <c r="A355" s="409" t="s">
        <v>685</v>
      </c>
      <c r="B355" s="284" t="s">
        <v>686</v>
      </c>
      <c r="C355" s="286">
        <v>0</v>
      </c>
      <c r="D355" s="286">
        <v>0</v>
      </c>
      <c r="E355" s="287" t="str">
        <f t="shared" ref="E355:E361" si="13">IF(C355&gt;0,D355/C355-1,IF(C355&lt;0,-(D355/C355-1),""))</f>
        <v/>
      </c>
    </row>
    <row r="356" ht="36" customHeight="1" spans="1:5">
      <c r="A356" s="408" t="s">
        <v>687</v>
      </c>
      <c r="B356" s="281" t="s">
        <v>688</v>
      </c>
      <c r="C356" s="289">
        <f>SUM(C357:C361)</f>
        <v>0</v>
      </c>
      <c r="D356" s="289">
        <f>SUM(D357:D361)</f>
        <v>0</v>
      </c>
      <c r="E356" s="290" t="str">
        <f t="shared" si="13"/>
        <v/>
      </c>
    </row>
    <row r="357" ht="36" customHeight="1" spans="1:5">
      <c r="A357" s="409" t="s">
        <v>689</v>
      </c>
      <c r="B357" s="284" t="s">
        <v>137</v>
      </c>
      <c r="C357" s="286">
        <v>0</v>
      </c>
      <c r="D357" s="286">
        <v>0</v>
      </c>
      <c r="E357" s="287" t="str">
        <f t="shared" si="13"/>
        <v/>
      </c>
    </row>
    <row r="358" ht="36" customHeight="1" spans="1:5">
      <c r="A358" s="409" t="s">
        <v>690</v>
      </c>
      <c r="B358" s="284" t="s">
        <v>139</v>
      </c>
      <c r="C358" s="286">
        <v>0</v>
      </c>
      <c r="D358" s="286">
        <v>0</v>
      </c>
      <c r="E358" s="287" t="str">
        <f t="shared" si="13"/>
        <v/>
      </c>
    </row>
    <row r="359" ht="36" customHeight="1" spans="1:5">
      <c r="A359" s="409" t="s">
        <v>691</v>
      </c>
      <c r="B359" s="284" t="s">
        <v>238</v>
      </c>
      <c r="C359" s="286">
        <v>0</v>
      </c>
      <c r="D359" s="286">
        <v>0</v>
      </c>
      <c r="E359" s="287" t="str">
        <f t="shared" si="13"/>
        <v/>
      </c>
    </row>
    <row r="360" ht="36" customHeight="1" spans="1:5">
      <c r="A360" s="409" t="s">
        <v>692</v>
      </c>
      <c r="B360" s="284" t="s">
        <v>693</v>
      </c>
      <c r="C360" s="286">
        <v>0</v>
      </c>
      <c r="D360" s="286">
        <v>0</v>
      </c>
      <c r="E360" s="287" t="str">
        <f t="shared" si="13"/>
        <v/>
      </c>
    </row>
    <row r="361" ht="36" customHeight="1" spans="1:5">
      <c r="A361" s="409" t="s">
        <v>694</v>
      </c>
      <c r="B361" s="284" t="s">
        <v>695</v>
      </c>
      <c r="C361" s="286">
        <v>0</v>
      </c>
      <c r="D361" s="286">
        <v>0</v>
      </c>
      <c r="E361" s="287" t="str">
        <f t="shared" si="13"/>
        <v/>
      </c>
    </row>
    <row r="362" ht="36" customHeight="1" spans="1:5">
      <c r="A362" s="408" t="s">
        <v>696</v>
      </c>
      <c r="B362" s="281" t="s">
        <v>697</v>
      </c>
      <c r="C362" s="289">
        <v>657</v>
      </c>
      <c r="D362" s="289">
        <v>22</v>
      </c>
      <c r="E362" s="290">
        <f>(D362-C362)/C362</f>
        <v>-0.967</v>
      </c>
    </row>
    <row r="363" ht="36" customHeight="1" spans="1:5">
      <c r="A363" s="409">
        <v>2049902</v>
      </c>
      <c r="B363" s="284" t="s">
        <v>698</v>
      </c>
      <c r="C363" s="286">
        <v>0</v>
      </c>
      <c r="D363" s="286"/>
      <c r="E363" s="290"/>
    </row>
    <row r="364" ht="32" customHeight="1" spans="1:5">
      <c r="A364" s="416" t="s">
        <v>699</v>
      </c>
      <c r="B364" s="284" t="s">
        <v>700</v>
      </c>
      <c r="C364" s="286">
        <v>657</v>
      </c>
      <c r="D364" s="286">
        <v>22</v>
      </c>
      <c r="E364" s="290">
        <f>(D364-C364)/C364</f>
        <v>-0.967</v>
      </c>
    </row>
    <row r="365" ht="36" customHeight="1" spans="1:5">
      <c r="A365" s="417" t="s">
        <v>701</v>
      </c>
      <c r="B365" s="418" t="s">
        <v>517</v>
      </c>
      <c r="C365" s="415"/>
      <c r="D365" s="415"/>
      <c r="E365" s="290"/>
    </row>
    <row r="366" ht="36" customHeight="1" spans="1:5">
      <c r="A366" s="417" t="s">
        <v>702</v>
      </c>
      <c r="B366" s="418" t="s">
        <v>703</v>
      </c>
      <c r="C366" s="415"/>
      <c r="D366" s="415"/>
      <c r="E366" s="290"/>
    </row>
    <row r="367" ht="36" customHeight="1" spans="1:5">
      <c r="A367" s="408" t="s">
        <v>76</v>
      </c>
      <c r="B367" s="281" t="s">
        <v>77</v>
      </c>
      <c r="C367" s="289">
        <v>44364</v>
      </c>
      <c r="D367" s="289">
        <v>34063</v>
      </c>
      <c r="E367" s="290">
        <f t="shared" ref="E367:E378" si="14">(D367-C367)/C367</f>
        <v>-0.232</v>
      </c>
    </row>
    <row r="368" ht="36" customHeight="1" spans="1:5">
      <c r="A368" s="408" t="s">
        <v>704</v>
      </c>
      <c r="B368" s="281" t="s">
        <v>705</v>
      </c>
      <c r="C368" s="289">
        <v>778</v>
      </c>
      <c r="D368" s="289">
        <v>765</v>
      </c>
      <c r="E368" s="290">
        <f t="shared" si="14"/>
        <v>-0.017</v>
      </c>
    </row>
    <row r="369" ht="36" customHeight="1" spans="1:5">
      <c r="A369" s="409" t="s">
        <v>706</v>
      </c>
      <c r="B369" s="284" t="s">
        <v>137</v>
      </c>
      <c r="C369" s="286">
        <v>128</v>
      </c>
      <c r="D369" s="286">
        <v>122</v>
      </c>
      <c r="E369" s="290">
        <f t="shared" si="14"/>
        <v>-0.047</v>
      </c>
    </row>
    <row r="370" ht="36" customHeight="1" spans="1:5">
      <c r="A370" s="409" t="s">
        <v>707</v>
      </c>
      <c r="B370" s="284" t="s">
        <v>139</v>
      </c>
      <c r="C370" s="286">
        <v>68</v>
      </c>
      <c r="D370" s="286">
        <v>43</v>
      </c>
      <c r="E370" s="290">
        <f t="shared" si="14"/>
        <v>-0.368</v>
      </c>
    </row>
    <row r="371" ht="36" customHeight="1" spans="1:5">
      <c r="A371" s="409" t="s">
        <v>708</v>
      </c>
      <c r="B371" s="284" t="s">
        <v>141</v>
      </c>
      <c r="C371" s="286">
        <v>0</v>
      </c>
      <c r="D371" s="286">
        <v>0</v>
      </c>
      <c r="E371" s="290"/>
    </row>
    <row r="372" ht="36" customHeight="1" spans="1:5">
      <c r="A372" s="409" t="s">
        <v>709</v>
      </c>
      <c r="B372" s="284" t="s">
        <v>710</v>
      </c>
      <c r="C372" s="286">
        <v>582</v>
      </c>
      <c r="D372" s="286">
        <v>600</v>
      </c>
      <c r="E372" s="290">
        <f t="shared" si="14"/>
        <v>0.031</v>
      </c>
    </row>
    <row r="373" ht="36" customHeight="1" spans="1:5">
      <c r="A373" s="408" t="s">
        <v>711</v>
      </c>
      <c r="B373" s="281" t="s">
        <v>712</v>
      </c>
      <c r="C373" s="289">
        <v>34110</v>
      </c>
      <c r="D373" s="289">
        <v>30388</v>
      </c>
      <c r="E373" s="290">
        <f t="shared" si="14"/>
        <v>-0.109</v>
      </c>
    </row>
    <row r="374" ht="36" customHeight="1" spans="1:5">
      <c r="A374" s="409" t="s">
        <v>713</v>
      </c>
      <c r="B374" s="284" t="s">
        <v>714</v>
      </c>
      <c r="C374" s="286">
        <v>505</v>
      </c>
      <c r="D374" s="286">
        <v>676</v>
      </c>
      <c r="E374" s="290">
        <f t="shared" si="14"/>
        <v>0.339</v>
      </c>
    </row>
    <row r="375" ht="36" customHeight="1" spans="1:5">
      <c r="A375" s="409" t="s">
        <v>715</v>
      </c>
      <c r="B375" s="284" t="s">
        <v>716</v>
      </c>
      <c r="C375" s="286">
        <v>20552</v>
      </c>
      <c r="D375" s="286">
        <v>16898</v>
      </c>
      <c r="E375" s="290">
        <f t="shared" si="14"/>
        <v>-0.178</v>
      </c>
    </row>
    <row r="376" ht="36" customHeight="1" spans="1:5">
      <c r="A376" s="409" t="s">
        <v>717</v>
      </c>
      <c r="B376" s="284" t="s">
        <v>718</v>
      </c>
      <c r="C376" s="286">
        <v>9444</v>
      </c>
      <c r="D376" s="286">
        <v>8814</v>
      </c>
      <c r="E376" s="290">
        <f t="shared" si="14"/>
        <v>-0.067</v>
      </c>
    </row>
    <row r="377" ht="36" customHeight="1" spans="1:5">
      <c r="A377" s="409" t="s">
        <v>719</v>
      </c>
      <c r="B377" s="284" t="s">
        <v>720</v>
      </c>
      <c r="C377" s="286">
        <v>2830</v>
      </c>
      <c r="D377" s="286">
        <v>3597</v>
      </c>
      <c r="E377" s="290">
        <f t="shared" si="14"/>
        <v>0.271</v>
      </c>
    </row>
    <row r="378" ht="36" customHeight="1" spans="1:5">
      <c r="A378" s="409" t="s">
        <v>721</v>
      </c>
      <c r="B378" s="284" t="s">
        <v>722</v>
      </c>
      <c r="C378" s="286">
        <v>0</v>
      </c>
      <c r="D378" s="286">
        <v>0</v>
      </c>
      <c r="E378" s="290"/>
    </row>
    <row r="379" ht="36" customHeight="1" spans="1:5">
      <c r="A379" s="409" t="s">
        <v>723</v>
      </c>
      <c r="B379" s="284" t="s">
        <v>724</v>
      </c>
      <c r="C379" s="286">
        <v>0</v>
      </c>
      <c r="D379" s="286">
        <v>0</v>
      </c>
      <c r="E379" s="287" t="str">
        <f>IF(C379&gt;0,D379/C379-1,IF(C379&lt;0,-(D379/C379-1),""))</f>
        <v/>
      </c>
    </row>
    <row r="380" ht="36" customHeight="1" spans="1:5">
      <c r="A380" s="409" t="s">
        <v>725</v>
      </c>
      <c r="B380" s="284" t="s">
        <v>726</v>
      </c>
      <c r="C380" s="286">
        <v>0</v>
      </c>
      <c r="D380" s="286">
        <v>0</v>
      </c>
      <c r="E380" s="287" t="str">
        <f>IF(C380&gt;0,D380/C380-1,IF(C380&lt;0,-(D380/C380-1),""))</f>
        <v/>
      </c>
    </row>
    <row r="381" ht="36" customHeight="1" spans="1:5">
      <c r="A381" s="409" t="s">
        <v>727</v>
      </c>
      <c r="B381" s="284" t="s">
        <v>728</v>
      </c>
      <c r="C381" s="286">
        <v>779</v>
      </c>
      <c r="D381" s="286">
        <v>403</v>
      </c>
      <c r="E381" s="290">
        <f>(D381-C381)/C381</f>
        <v>-0.483</v>
      </c>
    </row>
    <row r="382" ht="36" customHeight="1" spans="1:5">
      <c r="A382" s="408" t="s">
        <v>729</v>
      </c>
      <c r="B382" s="281" t="s">
        <v>730</v>
      </c>
      <c r="C382" s="289">
        <v>823</v>
      </c>
      <c r="D382" s="289">
        <v>1538</v>
      </c>
      <c r="E382" s="290">
        <f>(D382-C382)/C382</f>
        <v>0.869</v>
      </c>
    </row>
    <row r="383" ht="36" customHeight="1" spans="1:5">
      <c r="A383" s="409" t="s">
        <v>731</v>
      </c>
      <c r="B383" s="284" t="s">
        <v>732</v>
      </c>
      <c r="C383" s="286">
        <v>0</v>
      </c>
      <c r="D383" s="286">
        <v>0</v>
      </c>
      <c r="E383" s="287" t="str">
        <f>IF(C383&gt;0,D383/C383-1,IF(C383&lt;0,-(D383/C383-1),""))</f>
        <v/>
      </c>
    </row>
    <row r="384" ht="36" customHeight="1" spans="1:5">
      <c r="A384" s="409" t="s">
        <v>733</v>
      </c>
      <c r="B384" s="284" t="s">
        <v>734</v>
      </c>
      <c r="C384" s="286">
        <v>287</v>
      </c>
      <c r="D384" s="286">
        <v>1480</v>
      </c>
      <c r="E384" s="290">
        <f>(D384-C384)/C384</f>
        <v>4.157</v>
      </c>
    </row>
    <row r="385" ht="36" customHeight="1" spans="1:5">
      <c r="A385" s="409" t="s">
        <v>735</v>
      </c>
      <c r="B385" s="284" t="s">
        <v>736</v>
      </c>
      <c r="C385" s="286">
        <v>0</v>
      </c>
      <c r="D385" s="286">
        <v>0</v>
      </c>
      <c r="E385" s="290"/>
    </row>
    <row r="386" ht="36" customHeight="1" spans="1:5">
      <c r="A386" s="409" t="s">
        <v>737</v>
      </c>
      <c r="B386" s="284" t="s">
        <v>738</v>
      </c>
      <c r="C386" s="286">
        <v>0</v>
      </c>
      <c r="D386" s="286">
        <v>58</v>
      </c>
      <c r="E386" s="290"/>
    </row>
    <row r="387" ht="36" customHeight="1" spans="1:5">
      <c r="A387" s="409" t="s">
        <v>739</v>
      </c>
      <c r="B387" s="284" t="s">
        <v>740</v>
      </c>
      <c r="C387" s="286">
        <v>536</v>
      </c>
      <c r="D387" s="286"/>
      <c r="E387" s="290">
        <f>(D387-C387)/C387</f>
        <v>-1</v>
      </c>
    </row>
    <row r="388" ht="36" customHeight="1" spans="1:5">
      <c r="A388" s="408" t="s">
        <v>741</v>
      </c>
      <c r="B388" s="281" t="s">
        <v>742</v>
      </c>
      <c r="C388" s="289">
        <v>0</v>
      </c>
      <c r="D388" s="289"/>
      <c r="E388" s="290"/>
    </row>
    <row r="389" ht="36" customHeight="1" spans="1:5">
      <c r="A389" s="409" t="s">
        <v>743</v>
      </c>
      <c r="B389" s="284" t="s">
        <v>744</v>
      </c>
      <c r="C389" s="286">
        <v>0</v>
      </c>
      <c r="D389" s="286">
        <v>0</v>
      </c>
      <c r="E389" s="287" t="str">
        <f>IF(C389&gt;0,D389/C389-1,IF(C389&lt;0,-(D389/C389-1),""))</f>
        <v/>
      </c>
    </row>
    <row r="390" ht="36" customHeight="1" spans="1:5">
      <c r="A390" s="409" t="s">
        <v>745</v>
      </c>
      <c r="B390" s="284" t="s">
        <v>746</v>
      </c>
      <c r="C390" s="286">
        <v>0</v>
      </c>
      <c r="D390" s="286"/>
      <c r="E390" s="290"/>
    </row>
    <row r="391" ht="36" customHeight="1" spans="1:5">
      <c r="A391" s="409" t="s">
        <v>747</v>
      </c>
      <c r="B391" s="284" t="s">
        <v>748</v>
      </c>
      <c r="C391" s="286">
        <v>0</v>
      </c>
      <c r="D391" s="286">
        <v>0</v>
      </c>
      <c r="E391" s="287" t="str">
        <f>IF(C391&gt;0,D391/C391-1,IF(C391&lt;0,-(D391/C391-1),""))</f>
        <v/>
      </c>
    </row>
    <row r="392" ht="36" customHeight="1" spans="1:5">
      <c r="A392" s="409" t="s">
        <v>749</v>
      </c>
      <c r="B392" s="284" t="s">
        <v>750</v>
      </c>
      <c r="C392" s="286">
        <v>0</v>
      </c>
      <c r="D392" s="286">
        <v>0</v>
      </c>
      <c r="E392" s="287" t="str">
        <f>IF(C392&gt;0,D392/C392-1,IF(C392&lt;0,-(D392/C392-1),""))</f>
        <v/>
      </c>
    </row>
    <row r="393" ht="36" customHeight="1" spans="1:5">
      <c r="A393" s="409" t="s">
        <v>751</v>
      </c>
      <c r="B393" s="284" t="s">
        <v>752</v>
      </c>
      <c r="C393" s="286">
        <v>0</v>
      </c>
      <c r="D393" s="286">
        <v>0</v>
      </c>
      <c r="E393" s="287" t="str">
        <f>IF(C393&gt;0,D393/C393-1,IF(C393&lt;0,-(D393/C393-1),""))</f>
        <v/>
      </c>
    </row>
    <row r="394" ht="36" customHeight="1" spans="1:5">
      <c r="A394" s="408" t="s">
        <v>753</v>
      </c>
      <c r="B394" s="281" t="s">
        <v>754</v>
      </c>
      <c r="C394" s="289">
        <v>0</v>
      </c>
      <c r="D394" s="289"/>
      <c r="E394" s="290"/>
    </row>
    <row r="395" ht="36" customHeight="1" spans="1:5">
      <c r="A395" s="409" t="s">
        <v>755</v>
      </c>
      <c r="B395" s="284" t="s">
        <v>756</v>
      </c>
      <c r="C395" s="286">
        <v>0</v>
      </c>
      <c r="D395" s="286"/>
      <c r="E395" s="290"/>
    </row>
    <row r="396" ht="36" customHeight="1" spans="1:5">
      <c r="A396" s="409" t="s">
        <v>757</v>
      </c>
      <c r="B396" s="284" t="s">
        <v>758</v>
      </c>
      <c r="C396" s="286">
        <v>0</v>
      </c>
      <c r="D396" s="286">
        <v>0</v>
      </c>
      <c r="E396" s="287" t="str">
        <f t="shared" ref="E396:E401" si="15">IF(C396&gt;0,D396/C396-1,IF(C396&lt;0,-(D396/C396-1),""))</f>
        <v/>
      </c>
    </row>
    <row r="397" ht="36" customHeight="1" spans="1:5">
      <c r="A397" s="409" t="s">
        <v>759</v>
      </c>
      <c r="B397" s="284" t="s">
        <v>760</v>
      </c>
      <c r="C397" s="286">
        <v>0</v>
      </c>
      <c r="D397" s="286">
        <v>0</v>
      </c>
      <c r="E397" s="287" t="str">
        <f t="shared" si="15"/>
        <v/>
      </c>
    </row>
    <row r="398" ht="36" customHeight="1" spans="1:5">
      <c r="A398" s="408" t="s">
        <v>761</v>
      </c>
      <c r="B398" s="281" t="s">
        <v>762</v>
      </c>
      <c r="C398" s="289">
        <v>0</v>
      </c>
      <c r="D398" s="289">
        <f>SUM(D399:D401)</f>
        <v>0</v>
      </c>
      <c r="E398" s="290" t="str">
        <f t="shared" si="15"/>
        <v/>
      </c>
    </row>
    <row r="399" ht="36" customHeight="1" spans="1:5">
      <c r="A399" s="409" t="s">
        <v>763</v>
      </c>
      <c r="B399" s="284" t="s">
        <v>764</v>
      </c>
      <c r="C399" s="286">
        <v>0</v>
      </c>
      <c r="D399" s="286">
        <v>0</v>
      </c>
      <c r="E399" s="287" t="str">
        <f t="shared" si="15"/>
        <v/>
      </c>
    </row>
    <row r="400" ht="36" customHeight="1" spans="1:5">
      <c r="A400" s="409" t="s">
        <v>765</v>
      </c>
      <c r="B400" s="284" t="s">
        <v>766</v>
      </c>
      <c r="C400" s="286">
        <v>0</v>
      </c>
      <c r="D400" s="286">
        <v>0</v>
      </c>
      <c r="E400" s="287" t="str">
        <f t="shared" si="15"/>
        <v/>
      </c>
    </row>
    <row r="401" ht="36" customHeight="1" spans="1:5">
      <c r="A401" s="409" t="s">
        <v>767</v>
      </c>
      <c r="B401" s="284" t="s">
        <v>768</v>
      </c>
      <c r="C401" s="286">
        <v>0</v>
      </c>
      <c r="D401" s="286">
        <v>0</v>
      </c>
      <c r="E401" s="287" t="str">
        <f t="shared" si="15"/>
        <v/>
      </c>
    </row>
    <row r="402" ht="36" customHeight="1" spans="1:5">
      <c r="A402" s="408" t="s">
        <v>769</v>
      </c>
      <c r="B402" s="281" t="s">
        <v>770</v>
      </c>
      <c r="C402" s="289">
        <v>86</v>
      </c>
      <c r="D402" s="289">
        <v>1</v>
      </c>
      <c r="E402" s="290">
        <f>(D402-C402)/C402</f>
        <v>-0.988</v>
      </c>
    </row>
    <row r="403" ht="36" customHeight="1" spans="1:5">
      <c r="A403" s="409" t="s">
        <v>771</v>
      </c>
      <c r="B403" s="284" t="s">
        <v>772</v>
      </c>
      <c r="C403" s="286">
        <v>86</v>
      </c>
      <c r="D403" s="286">
        <v>1</v>
      </c>
      <c r="E403" s="290">
        <f>(D403-C403)/C403</f>
        <v>-0.988</v>
      </c>
    </row>
    <row r="404" ht="36" customHeight="1" spans="1:5">
      <c r="A404" s="409" t="s">
        <v>773</v>
      </c>
      <c r="B404" s="284" t="s">
        <v>774</v>
      </c>
      <c r="C404" s="286">
        <v>0</v>
      </c>
      <c r="D404" s="286">
        <v>0</v>
      </c>
      <c r="E404" s="287" t="str">
        <f>IF(C404&gt;0,D404/C404-1,IF(C404&lt;0,-(D404/C404-1),""))</f>
        <v/>
      </c>
    </row>
    <row r="405" ht="36" customHeight="1" spans="1:5">
      <c r="A405" s="409" t="s">
        <v>775</v>
      </c>
      <c r="B405" s="284" t="s">
        <v>776</v>
      </c>
      <c r="C405" s="286">
        <v>0</v>
      </c>
      <c r="D405" s="286">
        <v>0</v>
      </c>
      <c r="E405" s="287" t="str">
        <f>IF(C405&gt;0,D405/C405-1,IF(C405&lt;0,-(D405/C405-1),""))</f>
        <v/>
      </c>
    </row>
    <row r="406" ht="36" customHeight="1" spans="1:5">
      <c r="A406" s="408" t="s">
        <v>777</v>
      </c>
      <c r="B406" s="281" t="s">
        <v>778</v>
      </c>
      <c r="C406" s="289">
        <v>194</v>
      </c>
      <c r="D406" s="289">
        <v>189</v>
      </c>
      <c r="E406" s="290">
        <f>(D406-C406)/C406</f>
        <v>-0.026</v>
      </c>
    </row>
    <row r="407" ht="36" customHeight="1" spans="1:5">
      <c r="A407" s="409" t="s">
        <v>779</v>
      </c>
      <c r="B407" s="284" t="s">
        <v>780</v>
      </c>
      <c r="C407" s="286">
        <v>0</v>
      </c>
      <c r="D407" s="286"/>
      <c r="E407" s="290"/>
    </row>
    <row r="408" ht="36" customHeight="1" spans="1:5">
      <c r="A408" s="409" t="s">
        <v>781</v>
      </c>
      <c r="B408" s="284" t="s">
        <v>782</v>
      </c>
      <c r="C408" s="286">
        <v>184</v>
      </c>
      <c r="D408" s="286">
        <v>189</v>
      </c>
      <c r="E408" s="290">
        <f>(D408-C408)/C408</f>
        <v>0.027</v>
      </c>
    </row>
    <row r="409" ht="36" customHeight="1" spans="1:5">
      <c r="A409" s="409" t="s">
        <v>783</v>
      </c>
      <c r="B409" s="284" t="s">
        <v>784</v>
      </c>
      <c r="C409" s="286">
        <v>9</v>
      </c>
      <c r="D409" s="286"/>
      <c r="E409" s="290">
        <f>(D409-C409)/C409</f>
        <v>-1</v>
      </c>
    </row>
    <row r="410" ht="36" customHeight="1" spans="1:5">
      <c r="A410" s="409" t="s">
        <v>785</v>
      </c>
      <c r="B410" s="284" t="s">
        <v>786</v>
      </c>
      <c r="C410" s="286">
        <v>0</v>
      </c>
      <c r="D410" s="286">
        <v>0</v>
      </c>
      <c r="E410" s="287" t="str">
        <f>IF(C410&gt;0,D410/C410-1,IF(C410&lt;0,-(D410/C410-1),""))</f>
        <v/>
      </c>
    </row>
    <row r="411" ht="36" customHeight="1" spans="1:5">
      <c r="A411" s="409" t="s">
        <v>787</v>
      </c>
      <c r="B411" s="284" t="s">
        <v>788</v>
      </c>
      <c r="C411" s="286">
        <v>1</v>
      </c>
      <c r="D411" s="286">
        <v>0</v>
      </c>
      <c r="E411" s="287">
        <f>IF(C411&gt;0,D411/C411-1,IF(C411&lt;0,-(D411/C411-1),""))</f>
        <v>-1</v>
      </c>
    </row>
    <row r="412" ht="17.4" spans="1:5">
      <c r="A412" s="408" t="s">
        <v>789</v>
      </c>
      <c r="B412" s="281" t="s">
        <v>790</v>
      </c>
      <c r="C412" s="289">
        <v>449</v>
      </c>
      <c r="D412" s="289">
        <v>749</v>
      </c>
      <c r="E412" s="290">
        <f t="shared" ref="E412:E420" si="16">(D412-C412)/C412</f>
        <v>0.668</v>
      </c>
    </row>
    <row r="413" s="400" customFormat="1" ht="17.4" spans="1:5">
      <c r="A413" s="409" t="s">
        <v>791</v>
      </c>
      <c r="B413" s="284" t="s">
        <v>792</v>
      </c>
      <c r="C413" s="286">
        <v>0</v>
      </c>
      <c r="D413" s="286">
        <v>0</v>
      </c>
      <c r="E413" s="290"/>
    </row>
    <row r="414" ht="17.4" spans="1:5">
      <c r="A414" s="409" t="s">
        <v>793</v>
      </c>
      <c r="B414" s="284" t="s">
        <v>794</v>
      </c>
      <c r="C414" s="286">
        <v>0</v>
      </c>
      <c r="D414" s="286">
        <v>675</v>
      </c>
      <c r="E414" s="290"/>
    </row>
    <row r="415" ht="17.4" spans="1:5">
      <c r="A415" s="409" t="s">
        <v>795</v>
      </c>
      <c r="B415" s="284" t="s">
        <v>796</v>
      </c>
      <c r="C415" s="286">
        <v>0</v>
      </c>
      <c r="D415" s="286">
        <v>0</v>
      </c>
      <c r="E415" s="290"/>
    </row>
    <row r="416" s="400" customFormat="1" ht="17.4" spans="1:5">
      <c r="A416" s="409" t="s">
        <v>797</v>
      </c>
      <c r="B416" s="284" t="s">
        <v>798</v>
      </c>
      <c r="C416" s="286">
        <v>0</v>
      </c>
      <c r="D416" s="286">
        <v>0</v>
      </c>
      <c r="E416" s="290"/>
    </row>
    <row r="417" ht="17.4" spans="1:5">
      <c r="A417" s="409" t="s">
        <v>799</v>
      </c>
      <c r="B417" s="284" t="s">
        <v>800</v>
      </c>
      <c r="C417" s="286">
        <v>0</v>
      </c>
      <c r="D417" s="286">
        <v>0</v>
      </c>
      <c r="E417" s="290"/>
    </row>
    <row r="418" ht="34.8" spans="1:5">
      <c r="A418" s="409" t="s">
        <v>801</v>
      </c>
      <c r="B418" s="284" t="s">
        <v>802</v>
      </c>
      <c r="C418" s="286">
        <v>449</v>
      </c>
      <c r="D418" s="286">
        <v>74</v>
      </c>
      <c r="E418" s="290">
        <f t="shared" si="16"/>
        <v>-0.835</v>
      </c>
    </row>
    <row r="419" ht="36" customHeight="1" spans="1:5">
      <c r="A419" s="408" t="s">
        <v>803</v>
      </c>
      <c r="B419" s="281" t="s">
        <v>804</v>
      </c>
      <c r="C419" s="289">
        <v>7924</v>
      </c>
      <c r="D419" s="289">
        <v>433</v>
      </c>
      <c r="E419" s="290">
        <f t="shared" si="16"/>
        <v>-0.945</v>
      </c>
    </row>
    <row r="420" ht="33" customHeight="1" spans="1:5">
      <c r="A420" s="284">
        <v>2059999</v>
      </c>
      <c r="B420" s="284" t="s">
        <v>805</v>
      </c>
      <c r="C420" s="286">
        <v>7924</v>
      </c>
      <c r="D420" s="286">
        <v>433</v>
      </c>
      <c r="E420" s="290">
        <f t="shared" si="16"/>
        <v>-0.945</v>
      </c>
    </row>
    <row r="421" ht="36" customHeight="1" spans="1:5">
      <c r="A421" s="413" t="s">
        <v>806</v>
      </c>
      <c r="B421" s="414" t="s">
        <v>517</v>
      </c>
      <c r="C421" s="415"/>
      <c r="D421" s="415"/>
      <c r="E421" s="290"/>
    </row>
    <row r="422" ht="36" customHeight="1" spans="1:5">
      <c r="A422" s="413" t="s">
        <v>807</v>
      </c>
      <c r="B422" s="414" t="s">
        <v>808</v>
      </c>
      <c r="C422" s="415"/>
      <c r="D422" s="415"/>
      <c r="E422" s="290"/>
    </row>
    <row r="423" ht="36" customHeight="1" spans="1:5">
      <c r="A423" s="408" t="s">
        <v>78</v>
      </c>
      <c r="B423" s="281" t="s">
        <v>79</v>
      </c>
      <c r="C423" s="289"/>
      <c r="D423" s="289">
        <v>134</v>
      </c>
      <c r="E423" s="290"/>
    </row>
    <row r="424" ht="36" customHeight="1" spans="1:5">
      <c r="A424" s="408" t="s">
        <v>809</v>
      </c>
      <c r="B424" s="281" t="s">
        <v>810</v>
      </c>
      <c r="C424" s="289">
        <v>130</v>
      </c>
      <c r="D424" s="289">
        <v>96</v>
      </c>
      <c r="E424" s="290">
        <f>(D424-C424)/C424</f>
        <v>-0.262</v>
      </c>
    </row>
    <row r="425" ht="36" customHeight="1" spans="1:5">
      <c r="A425" s="409" t="s">
        <v>811</v>
      </c>
      <c r="B425" s="284" t="s">
        <v>137</v>
      </c>
      <c r="C425" s="286">
        <v>20</v>
      </c>
      <c r="D425" s="286">
        <v>96</v>
      </c>
      <c r="E425" s="290">
        <f>(D425-C425)/C425</f>
        <v>3.8</v>
      </c>
    </row>
    <row r="426" ht="31" customHeight="1" spans="1:5">
      <c r="A426" s="409" t="s">
        <v>812</v>
      </c>
      <c r="B426" s="284" t="s">
        <v>139</v>
      </c>
      <c r="C426" s="286">
        <v>20</v>
      </c>
      <c r="D426" s="286">
        <v>0</v>
      </c>
      <c r="E426" s="290">
        <f>(D426-C426)/C426</f>
        <v>-1</v>
      </c>
    </row>
    <row r="427" ht="36" customHeight="1" spans="1:5">
      <c r="A427" s="409" t="s">
        <v>813</v>
      </c>
      <c r="B427" s="284" t="s">
        <v>141</v>
      </c>
      <c r="C427" s="286"/>
      <c r="D427" s="286"/>
      <c r="E427" s="290"/>
    </row>
    <row r="428" ht="36" customHeight="1" spans="1:5">
      <c r="A428" s="409" t="s">
        <v>814</v>
      </c>
      <c r="B428" s="284" t="s">
        <v>815</v>
      </c>
      <c r="C428" s="286"/>
      <c r="D428" s="286"/>
      <c r="E428" s="290"/>
    </row>
    <row r="429" ht="36" customHeight="1" spans="1:5">
      <c r="A429" s="408" t="s">
        <v>816</v>
      </c>
      <c r="B429" s="281" t="s">
        <v>817</v>
      </c>
      <c r="C429" s="289"/>
      <c r="D429" s="289"/>
      <c r="E429" s="290"/>
    </row>
    <row r="430" ht="36" customHeight="1" spans="1:5">
      <c r="A430" s="409" t="s">
        <v>818</v>
      </c>
      <c r="B430" s="284" t="s">
        <v>819</v>
      </c>
      <c r="C430" s="286"/>
      <c r="D430" s="286"/>
      <c r="E430" s="290"/>
    </row>
    <row r="431" ht="36" customHeight="1" spans="1:5">
      <c r="A431" s="409" t="s">
        <v>820</v>
      </c>
      <c r="B431" s="284" t="s">
        <v>821</v>
      </c>
      <c r="C431" s="286">
        <v>0</v>
      </c>
      <c r="D431" s="286">
        <v>0</v>
      </c>
      <c r="E431" s="287" t="str">
        <f>IF(C431&gt;0,D431/C431-1,IF(C431&lt;0,-(D431/C431-1),""))</f>
        <v/>
      </c>
    </row>
    <row r="432" ht="36" customHeight="1" spans="1:5">
      <c r="A432" s="409" t="s">
        <v>822</v>
      </c>
      <c r="B432" s="284" t="s">
        <v>823</v>
      </c>
      <c r="C432" s="286">
        <v>0</v>
      </c>
      <c r="D432" s="286">
        <v>0</v>
      </c>
      <c r="E432" s="287" t="str">
        <f>IF(C432&gt;0,D432/C432-1,IF(C432&lt;0,-(D432/C432-1),""))</f>
        <v/>
      </c>
    </row>
    <row r="433" ht="36" customHeight="1" spans="1:5">
      <c r="A433" s="409" t="s">
        <v>824</v>
      </c>
      <c r="B433" s="284" t="s">
        <v>825</v>
      </c>
      <c r="C433" s="286">
        <v>0</v>
      </c>
      <c r="D433" s="286">
        <v>0</v>
      </c>
      <c r="E433" s="287" t="str">
        <f>IF(C433&gt;0,D433/C433-1,IF(C433&lt;0,-(D433/C433-1),""))</f>
        <v/>
      </c>
    </row>
    <row r="434" ht="36" customHeight="1" spans="1:5">
      <c r="A434" s="409" t="s">
        <v>826</v>
      </c>
      <c r="B434" s="284" t="s">
        <v>827</v>
      </c>
      <c r="C434" s="286"/>
      <c r="D434" s="286"/>
      <c r="E434" s="290"/>
    </row>
    <row r="435" ht="36" customHeight="1" spans="1:5">
      <c r="A435" s="409" t="s">
        <v>828</v>
      </c>
      <c r="B435" s="284" t="s">
        <v>829</v>
      </c>
      <c r="C435" s="286">
        <v>0</v>
      </c>
      <c r="D435" s="286">
        <v>0</v>
      </c>
      <c r="E435" s="287" t="str">
        <f>IF(C435&gt;0,D435/C435-1,IF(C435&lt;0,-(D435/C435-1),""))</f>
        <v/>
      </c>
    </row>
    <row r="436" ht="36" customHeight="1" spans="1:5">
      <c r="A436" s="412">
        <v>2060208</v>
      </c>
      <c r="B436" s="419" t="s">
        <v>830</v>
      </c>
      <c r="C436" s="286">
        <v>0</v>
      </c>
      <c r="D436" s="286">
        <v>0</v>
      </c>
      <c r="E436" s="287" t="str">
        <f>IF(C436&gt;0,D436/C436-1,IF(C436&lt;0,-(D436/C436-1),""))</f>
        <v/>
      </c>
    </row>
    <row r="437" ht="36" customHeight="1" spans="1:5">
      <c r="A437" s="409" t="s">
        <v>831</v>
      </c>
      <c r="B437" s="284" t="s">
        <v>832</v>
      </c>
      <c r="C437" s="286"/>
      <c r="D437" s="286"/>
      <c r="E437" s="290"/>
    </row>
    <row r="438" ht="36" customHeight="1" spans="1:5">
      <c r="A438" s="408" t="s">
        <v>833</v>
      </c>
      <c r="B438" s="281" t="s">
        <v>834</v>
      </c>
      <c r="C438" s="289"/>
      <c r="D438" s="289"/>
      <c r="E438" s="290"/>
    </row>
    <row r="439" ht="36" customHeight="1" spans="1:5">
      <c r="A439" s="409" t="s">
        <v>835</v>
      </c>
      <c r="B439" s="284" t="s">
        <v>819</v>
      </c>
      <c r="C439" s="286"/>
      <c r="D439" s="286"/>
      <c r="E439" s="290"/>
    </row>
    <row r="440" ht="36" customHeight="1" spans="1:5">
      <c r="A440" s="409" t="s">
        <v>836</v>
      </c>
      <c r="B440" s="284" t="s">
        <v>837</v>
      </c>
      <c r="C440" s="286"/>
      <c r="D440" s="286"/>
      <c r="E440" s="290"/>
    </row>
    <row r="441" ht="36" customHeight="1" spans="1:5">
      <c r="A441" s="409" t="s">
        <v>838</v>
      </c>
      <c r="B441" s="284" t="s">
        <v>839</v>
      </c>
      <c r="C441" s="286">
        <v>0</v>
      </c>
      <c r="D441" s="286">
        <v>0</v>
      </c>
      <c r="E441" s="287" t="str">
        <f>IF(C441&gt;0,D441/C441-1,IF(C441&lt;0,-(D441/C441-1),""))</f>
        <v/>
      </c>
    </row>
    <row r="442" ht="36" customHeight="1" spans="1:5">
      <c r="A442" s="409" t="s">
        <v>840</v>
      </c>
      <c r="B442" s="284" t="s">
        <v>841</v>
      </c>
      <c r="C442" s="286">
        <v>0</v>
      </c>
      <c r="D442" s="286">
        <v>0</v>
      </c>
      <c r="E442" s="287" t="str">
        <f>IF(C442&gt;0,D442/C442-1,IF(C442&lt;0,-(D442/C442-1),""))</f>
        <v/>
      </c>
    </row>
    <row r="443" ht="36" customHeight="1" spans="1:5">
      <c r="A443" s="409" t="s">
        <v>842</v>
      </c>
      <c r="B443" s="284" t="s">
        <v>843</v>
      </c>
      <c r="C443" s="286">
        <v>0</v>
      </c>
      <c r="D443" s="286">
        <v>0</v>
      </c>
      <c r="E443" s="287" t="str">
        <f>IF(C443&gt;0,D443/C443-1,IF(C443&lt;0,-(D443/C443-1),""))</f>
        <v/>
      </c>
    </row>
    <row r="444" ht="36" customHeight="1" spans="1:5">
      <c r="A444" s="408" t="s">
        <v>844</v>
      </c>
      <c r="B444" s="281" t="s">
        <v>845</v>
      </c>
      <c r="C444" s="289">
        <v>40</v>
      </c>
      <c r="D444" s="289"/>
      <c r="E444" s="290">
        <f>(D444-C444)/C444</f>
        <v>-1</v>
      </c>
    </row>
    <row r="445" ht="36" customHeight="1" spans="1:5">
      <c r="A445" s="409" t="s">
        <v>846</v>
      </c>
      <c r="B445" s="284" t="s">
        <v>819</v>
      </c>
      <c r="C445" s="286"/>
      <c r="D445" s="286"/>
      <c r="E445" s="290"/>
    </row>
    <row r="446" ht="36" customHeight="1" spans="1:5">
      <c r="A446" s="409" t="s">
        <v>847</v>
      </c>
      <c r="B446" s="284" t="s">
        <v>848</v>
      </c>
      <c r="C446" s="286"/>
      <c r="D446" s="286"/>
      <c r="E446" s="290"/>
    </row>
    <row r="447" ht="36" customHeight="1" spans="1:5">
      <c r="A447" s="420">
        <v>2060405</v>
      </c>
      <c r="B447" s="284" t="s">
        <v>849</v>
      </c>
      <c r="C447" s="286"/>
      <c r="D447" s="286"/>
      <c r="E447" s="290"/>
    </row>
    <row r="448" ht="36" customHeight="1" spans="1:5">
      <c r="A448" s="409" t="s">
        <v>850</v>
      </c>
      <c r="B448" s="284" t="s">
        <v>851</v>
      </c>
      <c r="C448" s="286">
        <v>40</v>
      </c>
      <c r="D448" s="286"/>
      <c r="E448" s="290">
        <f>(D448-C448)/C448</f>
        <v>-1</v>
      </c>
    </row>
    <row r="449" ht="36" customHeight="1" spans="1:5">
      <c r="A449" s="408" t="s">
        <v>852</v>
      </c>
      <c r="B449" s="281" t="s">
        <v>853</v>
      </c>
      <c r="C449" s="289"/>
      <c r="D449" s="289"/>
      <c r="E449" s="290"/>
    </row>
    <row r="450" ht="36" customHeight="1" spans="1:5">
      <c r="A450" s="409" t="s">
        <v>854</v>
      </c>
      <c r="B450" s="284" t="s">
        <v>819</v>
      </c>
      <c r="C450" s="286"/>
      <c r="D450" s="286"/>
      <c r="E450" s="290"/>
    </row>
    <row r="451" ht="36" customHeight="1" spans="1:5">
      <c r="A451" s="409" t="s">
        <v>855</v>
      </c>
      <c r="B451" s="284" t="s">
        <v>856</v>
      </c>
      <c r="C451" s="286">
        <v>0</v>
      </c>
      <c r="D451" s="286">
        <v>0</v>
      </c>
      <c r="E451" s="287" t="str">
        <f>IF(C451&gt;0,D451/C451-1,IF(C451&lt;0,-(D451/C451-1),""))</f>
        <v/>
      </c>
    </row>
    <row r="452" ht="36" customHeight="1" spans="1:5">
      <c r="A452" s="409" t="s">
        <v>857</v>
      </c>
      <c r="B452" s="284" t="s">
        <v>858</v>
      </c>
      <c r="C452" s="286"/>
      <c r="D452" s="286"/>
      <c r="E452" s="290"/>
    </row>
    <row r="453" ht="36" customHeight="1" spans="1:5">
      <c r="A453" s="409" t="s">
        <v>859</v>
      </c>
      <c r="B453" s="284" t="s">
        <v>860</v>
      </c>
      <c r="C453" s="286"/>
      <c r="D453" s="286"/>
      <c r="E453" s="290"/>
    </row>
    <row r="454" ht="36" customHeight="1" spans="1:5">
      <c r="A454" s="408" t="s">
        <v>861</v>
      </c>
      <c r="B454" s="281" t="s">
        <v>862</v>
      </c>
      <c r="C454" s="289"/>
      <c r="D454" s="289"/>
      <c r="E454" s="290"/>
    </row>
    <row r="455" ht="36" customHeight="1" spans="1:5">
      <c r="A455" s="409" t="s">
        <v>863</v>
      </c>
      <c r="B455" s="284" t="s">
        <v>864</v>
      </c>
      <c r="C455" s="286"/>
      <c r="D455" s="286"/>
      <c r="E455" s="290"/>
    </row>
    <row r="456" ht="36" customHeight="1" spans="1:5">
      <c r="A456" s="409" t="s">
        <v>865</v>
      </c>
      <c r="B456" s="284" t="s">
        <v>866</v>
      </c>
      <c r="C456" s="286"/>
      <c r="D456" s="286"/>
      <c r="E456" s="290"/>
    </row>
    <row r="457" ht="36" customHeight="1" spans="1:5">
      <c r="A457" s="409" t="s">
        <v>867</v>
      </c>
      <c r="B457" s="284" t="s">
        <v>868</v>
      </c>
      <c r="C457" s="286">
        <v>0</v>
      </c>
      <c r="D457" s="286">
        <v>0</v>
      </c>
      <c r="E457" s="287" t="str">
        <f>IF(C457&gt;0,D457/C457-1,IF(C457&lt;0,-(D457/C457-1),""))</f>
        <v/>
      </c>
    </row>
    <row r="458" ht="36" customHeight="1" spans="1:5">
      <c r="A458" s="409" t="s">
        <v>869</v>
      </c>
      <c r="B458" s="284" t="s">
        <v>870</v>
      </c>
      <c r="C458" s="286"/>
      <c r="D458" s="286"/>
      <c r="E458" s="290"/>
    </row>
    <row r="459" ht="36" customHeight="1" spans="1:5">
      <c r="A459" s="408" t="s">
        <v>871</v>
      </c>
      <c r="B459" s="281" t="s">
        <v>872</v>
      </c>
      <c r="C459" s="289">
        <v>70</v>
      </c>
      <c r="D459" s="289">
        <v>38</v>
      </c>
      <c r="E459" s="290">
        <f>(D459-C459)/C459</f>
        <v>-0.457</v>
      </c>
    </row>
    <row r="460" ht="36" customHeight="1" spans="1:5">
      <c r="A460" s="409" t="s">
        <v>873</v>
      </c>
      <c r="B460" s="284" t="s">
        <v>819</v>
      </c>
      <c r="C460" s="286">
        <v>0</v>
      </c>
      <c r="D460" s="286"/>
      <c r="E460" s="290"/>
    </row>
    <row r="461" ht="36" customHeight="1" spans="1:5">
      <c r="A461" s="409" t="s">
        <v>874</v>
      </c>
      <c r="B461" s="284" t="s">
        <v>875</v>
      </c>
      <c r="C461" s="286">
        <v>0</v>
      </c>
      <c r="D461" s="286">
        <v>29</v>
      </c>
      <c r="E461" s="290"/>
    </row>
    <row r="462" ht="36" customHeight="1" spans="1:5">
      <c r="A462" s="409" t="s">
        <v>876</v>
      </c>
      <c r="B462" s="284" t="s">
        <v>877</v>
      </c>
      <c r="C462" s="286">
        <v>49</v>
      </c>
      <c r="D462" s="286"/>
      <c r="E462" s="290">
        <f>(D462-C462)/C462</f>
        <v>-1</v>
      </c>
    </row>
    <row r="463" ht="36" customHeight="1" spans="1:5">
      <c r="A463" s="409" t="s">
        <v>878</v>
      </c>
      <c r="B463" s="284" t="s">
        <v>879</v>
      </c>
      <c r="C463" s="286">
        <v>0</v>
      </c>
      <c r="D463" s="286"/>
      <c r="E463" s="290"/>
    </row>
    <row r="464" ht="36" customHeight="1" spans="1:5">
      <c r="A464" s="409" t="s">
        <v>880</v>
      </c>
      <c r="B464" s="284" t="s">
        <v>881</v>
      </c>
      <c r="C464" s="286">
        <v>0</v>
      </c>
      <c r="D464" s="286">
        <v>0</v>
      </c>
      <c r="E464" s="287" t="str">
        <f>IF(C464&gt;0,D464/C464-1,IF(C464&lt;0,-(D464/C464-1),""))</f>
        <v/>
      </c>
    </row>
    <row r="465" ht="36" customHeight="1" spans="1:5">
      <c r="A465" s="409" t="s">
        <v>882</v>
      </c>
      <c r="B465" s="284" t="s">
        <v>883</v>
      </c>
      <c r="C465" s="286">
        <v>21</v>
      </c>
      <c r="D465" s="286">
        <v>9</v>
      </c>
      <c r="E465" s="290">
        <f>(D465-C465)/C465</f>
        <v>-0.571</v>
      </c>
    </row>
    <row r="466" ht="36" customHeight="1" spans="1:5">
      <c r="A466" s="408" t="s">
        <v>884</v>
      </c>
      <c r="B466" s="281" t="s">
        <v>885</v>
      </c>
      <c r="C466" s="289"/>
      <c r="D466" s="289"/>
      <c r="E466" s="290"/>
    </row>
    <row r="467" ht="36" customHeight="1" spans="1:5">
      <c r="A467" s="409" t="s">
        <v>886</v>
      </c>
      <c r="B467" s="284" t="s">
        <v>887</v>
      </c>
      <c r="C467" s="286"/>
      <c r="D467" s="286"/>
      <c r="E467" s="290"/>
    </row>
    <row r="468" ht="36" customHeight="1" spans="1:5">
      <c r="A468" s="409" t="s">
        <v>888</v>
      </c>
      <c r="B468" s="284" t="s">
        <v>889</v>
      </c>
      <c r="C468" s="286"/>
      <c r="D468" s="286"/>
      <c r="E468" s="290"/>
    </row>
    <row r="469" ht="36" customHeight="1" spans="1:5">
      <c r="A469" s="409" t="s">
        <v>890</v>
      </c>
      <c r="B469" s="284" t="s">
        <v>891</v>
      </c>
      <c r="C469" s="286">
        <v>0</v>
      </c>
      <c r="D469" s="286">
        <v>0</v>
      </c>
      <c r="E469" s="287" t="str">
        <f>IF(C469&gt;0,D469/C469-1,IF(C469&lt;0,-(D469/C469-1),""))</f>
        <v/>
      </c>
    </row>
    <row r="470" ht="36" customHeight="1" spans="1:5">
      <c r="A470" s="408" t="s">
        <v>892</v>
      </c>
      <c r="B470" s="281" t="s">
        <v>893</v>
      </c>
      <c r="C470" s="289"/>
      <c r="D470" s="289"/>
      <c r="E470" s="290"/>
    </row>
    <row r="471" ht="36" customHeight="1" spans="1:5">
      <c r="A471" s="409" t="s">
        <v>894</v>
      </c>
      <c r="B471" s="284" t="s">
        <v>895</v>
      </c>
      <c r="C471" s="286"/>
      <c r="D471" s="286"/>
      <c r="E471" s="290"/>
    </row>
    <row r="472" ht="36" customHeight="1" spans="1:5">
      <c r="A472" s="409" t="s">
        <v>896</v>
      </c>
      <c r="B472" s="284" t="s">
        <v>897</v>
      </c>
      <c r="C472" s="286"/>
      <c r="D472" s="286"/>
      <c r="E472" s="290"/>
    </row>
    <row r="473" ht="36" customHeight="1" spans="1:5">
      <c r="A473" s="409" t="s">
        <v>898</v>
      </c>
      <c r="B473" s="284" t="s">
        <v>899</v>
      </c>
      <c r="C473" s="286">
        <v>0</v>
      </c>
      <c r="D473" s="286">
        <v>0</v>
      </c>
      <c r="E473" s="287" t="str">
        <f>IF(C473&gt;0,D473/C473-1,IF(C473&lt;0,-(D473/C473-1),""))</f>
        <v/>
      </c>
    </row>
    <row r="474" ht="36" customHeight="1" spans="1:5">
      <c r="A474" s="408" t="s">
        <v>900</v>
      </c>
      <c r="B474" s="281" t="s">
        <v>901</v>
      </c>
      <c r="C474" s="289"/>
      <c r="D474" s="289"/>
      <c r="E474" s="290"/>
    </row>
    <row r="475" ht="36" customHeight="1" spans="1:5">
      <c r="A475" s="409" t="s">
        <v>902</v>
      </c>
      <c r="B475" s="284" t="s">
        <v>903</v>
      </c>
      <c r="C475" s="286"/>
      <c r="D475" s="286"/>
      <c r="E475" s="290"/>
    </row>
    <row r="476" ht="36" customHeight="1" spans="1:5">
      <c r="A476" s="409" t="s">
        <v>904</v>
      </c>
      <c r="B476" s="284" t="s">
        <v>905</v>
      </c>
      <c r="C476" s="286">
        <v>0</v>
      </c>
      <c r="D476" s="286">
        <v>0</v>
      </c>
      <c r="E476" s="287" t="str">
        <f>IF(C476&gt;0,D476/C476-1,IF(C476&lt;0,-(D476/C476-1),""))</f>
        <v/>
      </c>
    </row>
    <row r="477" ht="36" customHeight="1" spans="1:5">
      <c r="A477" s="409" t="s">
        <v>906</v>
      </c>
      <c r="B477" s="284" t="s">
        <v>907</v>
      </c>
      <c r="C477" s="286"/>
      <c r="D477" s="286"/>
      <c r="E477" s="290"/>
    </row>
    <row r="478" ht="35" customHeight="1" spans="1:5">
      <c r="A478" s="409" t="s">
        <v>908</v>
      </c>
      <c r="B478" s="284" t="s">
        <v>909</v>
      </c>
      <c r="C478" s="286"/>
      <c r="D478" s="286"/>
      <c r="E478" s="290"/>
    </row>
    <row r="479" ht="36" customHeight="1" spans="1:5">
      <c r="A479" s="408" t="s">
        <v>910</v>
      </c>
      <c r="B479" s="418" t="s">
        <v>517</v>
      </c>
      <c r="C479" s="415"/>
      <c r="D479" s="415"/>
      <c r="E479" s="290"/>
    </row>
    <row r="480" ht="36" customHeight="1" spans="1:5">
      <c r="A480" s="408" t="s">
        <v>80</v>
      </c>
      <c r="B480" s="281" t="s">
        <v>81</v>
      </c>
      <c r="C480" s="289">
        <v>1655</v>
      </c>
      <c r="D480" s="289">
        <v>2599</v>
      </c>
      <c r="E480" s="290">
        <f t="shared" ref="E480:E486" si="17">(D480-C480)/C480</f>
        <v>0.57</v>
      </c>
    </row>
    <row r="481" ht="36" customHeight="1" spans="1:5">
      <c r="A481" s="408" t="s">
        <v>911</v>
      </c>
      <c r="B481" s="281" t="s">
        <v>912</v>
      </c>
      <c r="C481" s="289">
        <v>871</v>
      </c>
      <c r="D481" s="289">
        <v>1229</v>
      </c>
      <c r="E481" s="290">
        <f t="shared" si="17"/>
        <v>0.411</v>
      </c>
    </row>
    <row r="482" ht="36" customHeight="1" spans="1:5">
      <c r="A482" s="409" t="s">
        <v>913</v>
      </c>
      <c r="B482" s="284" t="s">
        <v>137</v>
      </c>
      <c r="C482" s="286">
        <v>125</v>
      </c>
      <c r="D482" s="286">
        <v>224</v>
      </c>
      <c r="E482" s="290">
        <f t="shared" si="17"/>
        <v>0.792</v>
      </c>
    </row>
    <row r="483" ht="24" customHeight="1" spans="1:5">
      <c r="A483" s="409" t="s">
        <v>914</v>
      </c>
      <c r="B483" s="284" t="s">
        <v>139</v>
      </c>
      <c r="C483" s="286">
        <v>34</v>
      </c>
      <c r="D483" s="286">
        <v>0</v>
      </c>
      <c r="E483" s="290">
        <f t="shared" si="17"/>
        <v>-1</v>
      </c>
    </row>
    <row r="484" ht="36" customHeight="1" spans="1:5">
      <c r="A484" s="409" t="s">
        <v>915</v>
      </c>
      <c r="B484" s="284" t="s">
        <v>141</v>
      </c>
      <c r="C484" s="286">
        <v>0</v>
      </c>
      <c r="D484" s="286">
        <v>0</v>
      </c>
      <c r="E484" s="290"/>
    </row>
    <row r="485" ht="36" customHeight="1" spans="1:5">
      <c r="A485" s="409" t="s">
        <v>916</v>
      </c>
      <c r="B485" s="284" t="s">
        <v>917</v>
      </c>
      <c r="C485" s="286">
        <v>84</v>
      </c>
      <c r="D485" s="286">
        <v>97</v>
      </c>
      <c r="E485" s="290">
        <f t="shared" si="17"/>
        <v>0.155</v>
      </c>
    </row>
    <row r="486" ht="36" customHeight="1" spans="1:5">
      <c r="A486" s="409" t="s">
        <v>918</v>
      </c>
      <c r="B486" s="284" t="s">
        <v>919</v>
      </c>
      <c r="C486" s="286">
        <v>0</v>
      </c>
      <c r="D486" s="286">
        <v>0</v>
      </c>
      <c r="E486" s="290"/>
    </row>
    <row r="487" ht="36" customHeight="1" spans="1:5">
      <c r="A487" s="409" t="s">
        <v>920</v>
      </c>
      <c r="B487" s="284" t="s">
        <v>921</v>
      </c>
      <c r="C487" s="286">
        <v>0</v>
      </c>
      <c r="D487" s="286">
        <v>0</v>
      </c>
      <c r="E487" s="287" t="str">
        <f>IF(C487&gt;0,D487/C487-1,IF(C487&lt;0,-(D487/C487-1),""))</f>
        <v/>
      </c>
    </row>
    <row r="488" ht="36" customHeight="1" spans="1:5">
      <c r="A488" s="409" t="s">
        <v>922</v>
      </c>
      <c r="B488" s="284" t="s">
        <v>923</v>
      </c>
      <c r="C488" s="286">
        <v>0</v>
      </c>
      <c r="D488" s="286">
        <v>0</v>
      </c>
      <c r="E488" s="290"/>
    </row>
    <row r="489" ht="36" customHeight="1" spans="1:5">
      <c r="A489" s="409" t="s">
        <v>924</v>
      </c>
      <c r="B489" s="284" t="s">
        <v>925</v>
      </c>
      <c r="C489" s="286">
        <v>124</v>
      </c>
      <c r="D489" s="286">
        <v>57</v>
      </c>
      <c r="E489" s="290">
        <f t="shared" ref="E488:E497" si="18">(D489-C489)/C489</f>
        <v>-0.54</v>
      </c>
    </row>
    <row r="490" ht="36" customHeight="1" spans="1:5">
      <c r="A490" s="409" t="s">
        <v>926</v>
      </c>
      <c r="B490" s="284" t="s">
        <v>927</v>
      </c>
      <c r="C490" s="286">
        <v>402</v>
      </c>
      <c r="D490" s="286">
        <v>576</v>
      </c>
      <c r="E490" s="290">
        <f t="shared" si="18"/>
        <v>0.433</v>
      </c>
    </row>
    <row r="491" ht="36" customHeight="1" spans="1:5">
      <c r="A491" s="409" t="s">
        <v>928</v>
      </c>
      <c r="B491" s="284" t="s">
        <v>929</v>
      </c>
      <c r="C491" s="286">
        <v>0</v>
      </c>
      <c r="D491" s="286">
        <v>0</v>
      </c>
      <c r="E491" s="290"/>
    </row>
    <row r="492" ht="36" customHeight="1" spans="1:5">
      <c r="A492" s="409" t="s">
        <v>930</v>
      </c>
      <c r="B492" s="284" t="s">
        <v>931</v>
      </c>
      <c r="C492" s="286">
        <v>14</v>
      </c>
      <c r="D492" s="286">
        <v>21</v>
      </c>
      <c r="E492" s="290">
        <f t="shared" si="18"/>
        <v>0.5</v>
      </c>
    </row>
    <row r="493" ht="36" customHeight="1" spans="1:5">
      <c r="A493" s="409" t="s">
        <v>932</v>
      </c>
      <c r="B493" s="284" t="s">
        <v>933</v>
      </c>
      <c r="C493" s="286">
        <v>2</v>
      </c>
      <c r="D493" s="286">
        <v>3</v>
      </c>
      <c r="E493" s="290">
        <f t="shared" si="18"/>
        <v>0.5</v>
      </c>
    </row>
    <row r="494" ht="36" customHeight="1" spans="1:5">
      <c r="A494" s="409" t="s">
        <v>934</v>
      </c>
      <c r="B494" s="284" t="s">
        <v>935</v>
      </c>
      <c r="C494" s="286">
        <v>20</v>
      </c>
      <c r="D494" s="286">
        <v>1</v>
      </c>
      <c r="E494" s="290">
        <f t="shared" si="18"/>
        <v>-0.95</v>
      </c>
    </row>
    <row r="495" ht="36" customHeight="1" spans="1:5">
      <c r="A495" s="409" t="s">
        <v>936</v>
      </c>
      <c r="B495" s="284" t="s">
        <v>937</v>
      </c>
      <c r="C495" s="286">
        <v>0</v>
      </c>
      <c r="D495" s="286">
        <v>0</v>
      </c>
      <c r="E495" s="290"/>
    </row>
    <row r="496" ht="36" customHeight="1" spans="1:5">
      <c r="A496" s="409" t="s">
        <v>938</v>
      </c>
      <c r="B496" s="284" t="s">
        <v>939</v>
      </c>
      <c r="C496" s="286">
        <v>66</v>
      </c>
      <c r="D496" s="286">
        <v>250</v>
      </c>
      <c r="E496" s="290">
        <f t="shared" si="18"/>
        <v>2.788</v>
      </c>
    </row>
    <row r="497" ht="36" customHeight="1" spans="1:5">
      <c r="A497" s="408" t="s">
        <v>940</v>
      </c>
      <c r="B497" s="281" t="s">
        <v>941</v>
      </c>
      <c r="C497" s="289">
        <v>168</v>
      </c>
      <c r="D497" s="289">
        <v>827</v>
      </c>
      <c r="E497" s="290">
        <f t="shared" si="18"/>
        <v>3.923</v>
      </c>
    </row>
    <row r="498" ht="36" customHeight="1" spans="1:5">
      <c r="A498" s="409" t="s">
        <v>942</v>
      </c>
      <c r="B498" s="284" t="s">
        <v>137</v>
      </c>
      <c r="C498" s="286">
        <v>0</v>
      </c>
      <c r="D498" s="286">
        <v>0</v>
      </c>
      <c r="E498" s="287" t="str">
        <f>IF(C498&gt;0,D498/C498-1,IF(C498&lt;0,-(D498/C498-1),""))</f>
        <v/>
      </c>
    </row>
    <row r="499" ht="36" customHeight="1" spans="1:5">
      <c r="A499" s="409" t="s">
        <v>943</v>
      </c>
      <c r="B499" s="284" t="s">
        <v>139</v>
      </c>
      <c r="C499" s="286">
        <v>0</v>
      </c>
      <c r="D499" s="286">
        <v>0</v>
      </c>
      <c r="E499" s="287" t="str">
        <f>IF(C499&gt;0,D499/C499-1,IF(C499&lt;0,-(D499/C499-1),""))</f>
        <v/>
      </c>
    </row>
    <row r="500" ht="36" customHeight="1" spans="1:5">
      <c r="A500" s="409" t="s">
        <v>944</v>
      </c>
      <c r="B500" s="284" t="s">
        <v>141</v>
      </c>
      <c r="C500" s="286">
        <v>0</v>
      </c>
      <c r="D500" s="286">
        <v>0</v>
      </c>
      <c r="E500" s="287" t="str">
        <f>IF(C500&gt;0,D500/C500-1,IF(C500&lt;0,-(D500/C500-1),""))</f>
        <v/>
      </c>
    </row>
    <row r="501" ht="36" customHeight="1" spans="1:5">
      <c r="A501" s="409" t="s">
        <v>945</v>
      </c>
      <c r="B501" s="284" t="s">
        <v>946</v>
      </c>
      <c r="C501" s="286">
        <v>164</v>
      </c>
      <c r="D501" s="286">
        <v>827</v>
      </c>
      <c r="E501" s="290">
        <f>(D501-C501)/C501</f>
        <v>4.043</v>
      </c>
    </row>
    <row r="502" ht="36" customHeight="1" spans="1:5">
      <c r="A502" s="409" t="s">
        <v>947</v>
      </c>
      <c r="B502" s="284" t="s">
        <v>948</v>
      </c>
      <c r="C502" s="286">
        <v>4</v>
      </c>
      <c r="D502" s="286">
        <v>0</v>
      </c>
      <c r="E502" s="290">
        <f>(D502-C502)/C502</f>
        <v>-1</v>
      </c>
    </row>
    <row r="503" ht="36" customHeight="1" spans="1:5">
      <c r="A503" s="409" t="s">
        <v>949</v>
      </c>
      <c r="B503" s="284" t="s">
        <v>950</v>
      </c>
      <c r="C503" s="286">
        <v>0</v>
      </c>
      <c r="D503" s="286">
        <v>0</v>
      </c>
      <c r="E503" s="287" t="str">
        <f>IF(C503&gt;0,D503/C503-1,IF(C503&lt;0,-(D503/C503-1),""))</f>
        <v/>
      </c>
    </row>
    <row r="504" ht="36" customHeight="1" spans="1:5">
      <c r="A504" s="409" t="s">
        <v>951</v>
      </c>
      <c r="B504" s="284" t="s">
        <v>952</v>
      </c>
      <c r="C504" s="286"/>
      <c r="D504" s="286">
        <v>0</v>
      </c>
      <c r="E504" s="290"/>
    </row>
    <row r="505" ht="36" customHeight="1" spans="1:5">
      <c r="A505" s="408" t="s">
        <v>953</v>
      </c>
      <c r="B505" s="281" t="s">
        <v>954</v>
      </c>
      <c r="C505" s="289">
        <v>40</v>
      </c>
      <c r="D505" s="289">
        <v>22</v>
      </c>
      <c r="E505" s="290">
        <f>(D505-C505)/C505</f>
        <v>-0.45</v>
      </c>
    </row>
    <row r="506" ht="36" customHeight="1" spans="1:5">
      <c r="A506" s="409" t="s">
        <v>955</v>
      </c>
      <c r="B506" s="284" t="s">
        <v>137</v>
      </c>
      <c r="C506" s="286"/>
      <c r="D506" s="286"/>
      <c r="E506" s="290"/>
    </row>
    <row r="507" ht="36" customHeight="1" spans="1:5">
      <c r="A507" s="409" t="s">
        <v>956</v>
      </c>
      <c r="B507" s="284" t="s">
        <v>139</v>
      </c>
      <c r="C507" s="286">
        <v>0</v>
      </c>
      <c r="D507" s="286">
        <v>0</v>
      </c>
      <c r="E507" s="287" t="str">
        <f>IF(C507&gt;0,D507/C507-1,IF(C507&lt;0,-(D507/C507-1),""))</f>
        <v/>
      </c>
    </row>
    <row r="508" ht="36" customHeight="1" spans="1:5">
      <c r="A508" s="409" t="s">
        <v>957</v>
      </c>
      <c r="B508" s="284" t="s">
        <v>141</v>
      </c>
      <c r="C508" s="286"/>
      <c r="D508" s="286"/>
      <c r="E508" s="290"/>
    </row>
    <row r="509" ht="36" customHeight="1" spans="1:5">
      <c r="A509" s="409" t="s">
        <v>958</v>
      </c>
      <c r="B509" s="284" t="s">
        <v>959</v>
      </c>
      <c r="C509" s="286"/>
      <c r="D509" s="286"/>
      <c r="E509" s="290"/>
    </row>
    <row r="510" ht="36" customHeight="1" spans="1:5">
      <c r="A510" s="409" t="s">
        <v>960</v>
      </c>
      <c r="B510" s="284" t="s">
        <v>961</v>
      </c>
      <c r="C510" s="286">
        <v>0</v>
      </c>
      <c r="D510" s="286">
        <v>0</v>
      </c>
      <c r="E510" s="287" t="str">
        <f>IF(C510&gt;0,D510/C510-1,IF(C510&lt;0,-(D510/C510-1),""))</f>
        <v/>
      </c>
    </row>
    <row r="511" ht="36" customHeight="1" spans="1:5">
      <c r="A511" s="409" t="s">
        <v>962</v>
      </c>
      <c r="B511" s="284" t="s">
        <v>963</v>
      </c>
      <c r="C511" s="286"/>
      <c r="D511" s="286"/>
      <c r="E511" s="290"/>
    </row>
    <row r="512" ht="36" customHeight="1" spans="1:5">
      <c r="A512" s="409" t="s">
        <v>964</v>
      </c>
      <c r="B512" s="284" t="s">
        <v>965</v>
      </c>
      <c r="C512" s="286"/>
      <c r="D512" s="286">
        <v>20</v>
      </c>
      <c r="E512" s="290"/>
    </row>
    <row r="513" ht="36" customHeight="1" spans="1:5">
      <c r="A513" s="409" t="s">
        <v>966</v>
      </c>
      <c r="B513" s="284" t="s">
        <v>967</v>
      </c>
      <c r="C513" s="286">
        <v>37</v>
      </c>
      <c r="D513" s="286">
        <v>2</v>
      </c>
      <c r="E513" s="290">
        <f t="shared" ref="E511:E526" si="19">(D513-C513)/C513</f>
        <v>-0.946</v>
      </c>
    </row>
    <row r="514" ht="36" customHeight="1" spans="1:5">
      <c r="A514" s="409" t="s">
        <v>968</v>
      </c>
      <c r="B514" s="284" t="s">
        <v>969</v>
      </c>
      <c r="C514" s="286"/>
      <c r="D514" s="286"/>
      <c r="E514" s="290"/>
    </row>
    <row r="515" ht="36" customHeight="1" spans="1:5">
      <c r="A515" s="409" t="s">
        <v>970</v>
      </c>
      <c r="B515" s="284" t="s">
        <v>971</v>
      </c>
      <c r="C515" s="286">
        <v>3</v>
      </c>
      <c r="D515" s="286"/>
      <c r="E515" s="290">
        <f t="shared" si="19"/>
        <v>-1</v>
      </c>
    </row>
    <row r="516" ht="17.4" spans="1:5">
      <c r="A516" s="408" t="s">
        <v>972</v>
      </c>
      <c r="B516" s="281" t="s">
        <v>973</v>
      </c>
      <c r="C516" s="289">
        <v>310</v>
      </c>
      <c r="D516" s="289">
        <v>309</v>
      </c>
      <c r="E516" s="290">
        <f t="shared" si="19"/>
        <v>-0.003</v>
      </c>
    </row>
    <row r="517" ht="17.4" spans="1:5">
      <c r="A517" s="409" t="s">
        <v>974</v>
      </c>
      <c r="B517" s="284" t="s">
        <v>137</v>
      </c>
      <c r="C517" s="286">
        <v>0</v>
      </c>
      <c r="D517" s="286">
        <v>0</v>
      </c>
      <c r="E517" s="290"/>
    </row>
    <row r="518" ht="17.4" spans="1:5">
      <c r="A518" s="409" t="s">
        <v>975</v>
      </c>
      <c r="B518" s="284" t="s">
        <v>139</v>
      </c>
      <c r="C518" s="286">
        <v>0</v>
      </c>
      <c r="D518" s="286">
        <v>4</v>
      </c>
      <c r="E518" s="290"/>
    </row>
    <row r="519" ht="17.4" spans="1:5">
      <c r="A519" s="409" t="s">
        <v>976</v>
      </c>
      <c r="B519" s="284" t="s">
        <v>141</v>
      </c>
      <c r="C519" s="286">
        <v>0</v>
      </c>
      <c r="D519" s="286">
        <v>0</v>
      </c>
      <c r="E519" s="290"/>
    </row>
    <row r="520" ht="17.4" spans="1:5">
      <c r="A520" s="409" t="s">
        <v>977</v>
      </c>
      <c r="B520" s="284" t="s">
        <v>978</v>
      </c>
      <c r="C520" s="286">
        <v>153</v>
      </c>
      <c r="D520" s="286">
        <v>298</v>
      </c>
      <c r="E520" s="290">
        <f t="shared" si="19"/>
        <v>0.948</v>
      </c>
    </row>
    <row r="521" ht="36" customHeight="1" spans="1:5">
      <c r="A521" s="409" t="s">
        <v>979</v>
      </c>
      <c r="B521" s="284" t="s">
        <v>980</v>
      </c>
      <c r="C521" s="286">
        <v>0</v>
      </c>
      <c r="D521" s="286">
        <v>0</v>
      </c>
      <c r="E521" s="290"/>
    </row>
    <row r="522" ht="24" customHeight="1" spans="1:5">
      <c r="A522" s="409" t="s">
        <v>981</v>
      </c>
      <c r="B522" s="284" t="s">
        <v>982</v>
      </c>
      <c r="C522" s="286">
        <v>0</v>
      </c>
      <c r="D522" s="286">
        <v>0</v>
      </c>
      <c r="E522" s="290"/>
    </row>
    <row r="523" ht="36" customHeight="1" spans="1:5">
      <c r="A523" s="409" t="s">
        <v>983</v>
      </c>
      <c r="B523" s="284" t="s">
        <v>984</v>
      </c>
      <c r="C523" s="286">
        <v>3</v>
      </c>
      <c r="D523" s="286">
        <v>2</v>
      </c>
      <c r="E523" s="290">
        <f t="shared" si="19"/>
        <v>-0.333</v>
      </c>
    </row>
    <row r="524" ht="29" customHeight="1" spans="1:5">
      <c r="A524" s="409" t="s">
        <v>985</v>
      </c>
      <c r="B524" s="284" t="s">
        <v>986</v>
      </c>
      <c r="C524" s="286">
        <v>154</v>
      </c>
      <c r="D524" s="286">
        <v>5</v>
      </c>
      <c r="E524" s="290">
        <f t="shared" si="19"/>
        <v>-0.968</v>
      </c>
    </row>
    <row r="525" ht="36" customHeight="1" spans="1:5">
      <c r="A525" s="408" t="s">
        <v>987</v>
      </c>
      <c r="B525" s="281" t="s">
        <v>988</v>
      </c>
      <c r="C525" s="289">
        <v>172</v>
      </c>
      <c r="D525" s="289">
        <v>73</v>
      </c>
      <c r="E525" s="290">
        <f t="shared" si="19"/>
        <v>-0.576</v>
      </c>
    </row>
    <row r="526" ht="36" customHeight="1" spans="1:5">
      <c r="A526" s="409" t="s">
        <v>989</v>
      </c>
      <c r="B526" s="284" t="s">
        <v>137</v>
      </c>
      <c r="C526" s="286">
        <v>3</v>
      </c>
      <c r="D526" s="286"/>
      <c r="E526" s="290">
        <f t="shared" si="19"/>
        <v>-1</v>
      </c>
    </row>
    <row r="527" ht="36" customHeight="1" spans="1:5">
      <c r="A527" s="409" t="s">
        <v>990</v>
      </c>
      <c r="B527" s="284" t="s">
        <v>139</v>
      </c>
      <c r="C527" s="286">
        <v>0</v>
      </c>
      <c r="D527" s="286">
        <v>0</v>
      </c>
      <c r="E527" s="287" t="str">
        <f>IF(C527&gt;0,D527/C527-1,IF(C527&lt;0,-(D527/C527-1),""))</f>
        <v/>
      </c>
    </row>
    <row r="528" ht="36" customHeight="1" spans="1:5">
      <c r="A528" s="409" t="s">
        <v>991</v>
      </c>
      <c r="B528" s="284" t="s">
        <v>141</v>
      </c>
      <c r="C528" s="286">
        <v>0</v>
      </c>
      <c r="D528" s="286"/>
      <c r="E528" s="290"/>
    </row>
    <row r="529" ht="36" customHeight="1" spans="1:5">
      <c r="A529" s="409" t="s">
        <v>992</v>
      </c>
      <c r="B529" s="284" t="s">
        <v>993</v>
      </c>
      <c r="C529" s="286">
        <v>139</v>
      </c>
      <c r="D529" s="286">
        <v>4</v>
      </c>
      <c r="E529" s="290">
        <f t="shared" ref="E528:E538" si="20">(D529-C529)/C529</f>
        <v>-0.971</v>
      </c>
    </row>
    <row r="530" ht="36" customHeight="1" spans="1:5">
      <c r="A530" s="409" t="s">
        <v>994</v>
      </c>
      <c r="B530" s="284" t="s">
        <v>995</v>
      </c>
      <c r="C530" s="286">
        <v>8</v>
      </c>
      <c r="D530" s="286">
        <v>1</v>
      </c>
      <c r="E530" s="290">
        <f t="shared" si="20"/>
        <v>-0.875</v>
      </c>
    </row>
    <row r="531" ht="36" customHeight="1" spans="1:5">
      <c r="A531" s="409" t="s">
        <v>996</v>
      </c>
      <c r="B531" s="284" t="s">
        <v>997</v>
      </c>
      <c r="C531" s="286">
        <v>0</v>
      </c>
      <c r="D531" s="286"/>
      <c r="E531" s="290"/>
    </row>
    <row r="532" ht="36" customHeight="1" spans="1:5">
      <c r="A532" s="420" t="s">
        <v>998</v>
      </c>
      <c r="B532" s="284" t="s">
        <v>999</v>
      </c>
      <c r="C532" s="286">
        <v>0</v>
      </c>
      <c r="D532" s="286"/>
      <c r="E532" s="290"/>
    </row>
    <row r="533" ht="36" customHeight="1" spans="1:5">
      <c r="A533" s="420" t="s">
        <v>1000</v>
      </c>
      <c r="B533" s="284" t="s">
        <v>1001</v>
      </c>
      <c r="C533" s="286">
        <v>0</v>
      </c>
      <c r="D533" s="286"/>
      <c r="E533" s="290"/>
    </row>
    <row r="534" ht="36" customHeight="1" spans="1:5">
      <c r="A534" s="409" t="s">
        <v>1002</v>
      </c>
      <c r="B534" s="284" t="s">
        <v>1003</v>
      </c>
      <c r="C534" s="286">
        <v>22</v>
      </c>
      <c r="D534" s="286">
        <v>68</v>
      </c>
      <c r="E534" s="290">
        <f t="shared" si="20"/>
        <v>2.091</v>
      </c>
    </row>
    <row r="535" ht="36" customHeight="1" spans="1:5">
      <c r="A535" s="408" t="s">
        <v>1004</v>
      </c>
      <c r="B535" s="281" t="s">
        <v>1005</v>
      </c>
      <c r="C535" s="289">
        <v>94</v>
      </c>
      <c r="D535" s="289">
        <v>139</v>
      </c>
      <c r="E535" s="290">
        <f t="shared" si="20"/>
        <v>0.479</v>
      </c>
    </row>
    <row r="536" ht="36" customHeight="1" spans="1:5">
      <c r="A536" s="409" t="s">
        <v>1006</v>
      </c>
      <c r="B536" s="284" t="s">
        <v>1007</v>
      </c>
      <c r="C536" s="286">
        <v>4</v>
      </c>
      <c r="D536" s="286">
        <v>11</v>
      </c>
      <c r="E536" s="290">
        <f t="shared" si="20"/>
        <v>1.75</v>
      </c>
    </row>
    <row r="537" ht="36" customHeight="1" spans="1:5">
      <c r="A537" s="409" t="s">
        <v>1008</v>
      </c>
      <c r="B537" s="284" t="s">
        <v>1009</v>
      </c>
      <c r="C537" s="286">
        <v>22</v>
      </c>
      <c r="D537" s="286">
        <v>0</v>
      </c>
      <c r="E537" s="290">
        <f t="shared" si="20"/>
        <v>-1</v>
      </c>
    </row>
    <row r="538" ht="36" customHeight="1" spans="1:5">
      <c r="A538" s="409" t="s">
        <v>1010</v>
      </c>
      <c r="B538" s="284" t="s">
        <v>1011</v>
      </c>
      <c r="C538" s="286">
        <v>68</v>
      </c>
      <c r="D538" s="286">
        <v>128</v>
      </c>
      <c r="E538" s="290">
        <f t="shared" si="20"/>
        <v>0.882</v>
      </c>
    </row>
    <row r="539" ht="36" customHeight="1" spans="1:5">
      <c r="A539" s="413" t="s">
        <v>1012</v>
      </c>
      <c r="B539" s="414" t="s">
        <v>517</v>
      </c>
      <c r="C539" s="415"/>
      <c r="D539" s="415"/>
      <c r="E539" s="290"/>
    </row>
    <row r="540" ht="36" customHeight="1" spans="1:5">
      <c r="A540" s="408" t="s">
        <v>82</v>
      </c>
      <c r="B540" s="281" t="s">
        <v>83</v>
      </c>
      <c r="C540" s="289">
        <v>32103</v>
      </c>
      <c r="D540" s="289">
        <v>32079</v>
      </c>
      <c r="E540" s="290">
        <f>(D540-C540)/C540</f>
        <v>-0.001</v>
      </c>
    </row>
    <row r="541" ht="36" customHeight="1" spans="1:5">
      <c r="A541" s="408" t="s">
        <v>1013</v>
      </c>
      <c r="B541" s="281" t="s">
        <v>1014</v>
      </c>
      <c r="C541" s="289">
        <v>1722</v>
      </c>
      <c r="D541" s="289">
        <v>2111</v>
      </c>
      <c r="E541" s="290">
        <f>(D541-C541)/C541</f>
        <v>0.226</v>
      </c>
    </row>
    <row r="542" ht="36" customHeight="1" spans="1:5">
      <c r="A542" s="409" t="s">
        <v>1015</v>
      </c>
      <c r="B542" s="284" t="s">
        <v>137</v>
      </c>
      <c r="C542" s="286">
        <v>691</v>
      </c>
      <c r="D542" s="286">
        <v>548</v>
      </c>
      <c r="E542" s="290">
        <f>(D542-C542)/C542</f>
        <v>-0.207</v>
      </c>
    </row>
    <row r="543" ht="36" customHeight="1" spans="1:5">
      <c r="A543" s="409" t="s">
        <v>1016</v>
      </c>
      <c r="B543" s="284" t="s">
        <v>139</v>
      </c>
      <c r="C543" s="286">
        <v>18</v>
      </c>
      <c r="D543" s="286">
        <v>10</v>
      </c>
      <c r="E543" s="290">
        <f>(D543-C543)/C543</f>
        <v>-0.444</v>
      </c>
    </row>
    <row r="544" ht="36" customHeight="1" spans="1:5">
      <c r="A544" s="409" t="s">
        <v>1017</v>
      </c>
      <c r="B544" s="284" t="s">
        <v>141</v>
      </c>
      <c r="C544" s="286">
        <v>0</v>
      </c>
      <c r="D544" s="286">
        <v>0</v>
      </c>
      <c r="E544" s="290"/>
    </row>
    <row r="545" ht="36" customHeight="1" spans="1:5">
      <c r="A545" s="409" t="s">
        <v>1018</v>
      </c>
      <c r="B545" s="284" t="s">
        <v>1019</v>
      </c>
      <c r="C545" s="286">
        <v>0</v>
      </c>
      <c r="D545" s="286">
        <v>0</v>
      </c>
      <c r="E545" s="287" t="str">
        <f>IF(C545&gt;0,D545/C545-1,IF(C545&lt;0,-(D545/C545-1),""))</f>
        <v/>
      </c>
    </row>
    <row r="546" ht="36" customHeight="1" spans="1:5">
      <c r="A546" s="409" t="s">
        <v>1020</v>
      </c>
      <c r="B546" s="284" t="s">
        <v>1021</v>
      </c>
      <c r="C546" s="286">
        <v>0</v>
      </c>
      <c r="D546" s="286">
        <v>0</v>
      </c>
      <c r="E546" s="287" t="str">
        <f>IF(C546&gt;0,D546/C546-1,IF(C546&lt;0,-(D546/C546-1),""))</f>
        <v/>
      </c>
    </row>
    <row r="547" ht="21" customHeight="1" spans="1:5">
      <c r="A547" s="409" t="s">
        <v>1022</v>
      </c>
      <c r="B547" s="284" t="s">
        <v>1023</v>
      </c>
      <c r="C547" s="286">
        <v>7</v>
      </c>
      <c r="D547" s="286">
        <v>10</v>
      </c>
      <c r="E547" s="290">
        <f>(D547-C547)/C547</f>
        <v>0.429</v>
      </c>
    </row>
    <row r="548" ht="36" customHeight="1" spans="1:5">
      <c r="A548" s="409" t="s">
        <v>1024</v>
      </c>
      <c r="B548" s="284" t="s">
        <v>1025</v>
      </c>
      <c r="C548" s="286">
        <v>2</v>
      </c>
      <c r="D548" s="286">
        <v>232</v>
      </c>
      <c r="E548" s="290">
        <f>(D548-C548)/C548</f>
        <v>115</v>
      </c>
    </row>
    <row r="549" ht="36" customHeight="1" spans="1:5">
      <c r="A549" s="409" t="s">
        <v>1026</v>
      </c>
      <c r="B549" s="284" t="s">
        <v>238</v>
      </c>
      <c r="C549" s="286">
        <v>0</v>
      </c>
      <c r="D549" s="286">
        <v>0</v>
      </c>
      <c r="E549" s="290"/>
    </row>
    <row r="550" ht="36" customHeight="1" spans="1:5">
      <c r="A550" s="409" t="s">
        <v>1027</v>
      </c>
      <c r="B550" s="284" t="s">
        <v>1028</v>
      </c>
      <c r="C550" s="286">
        <v>0</v>
      </c>
      <c r="D550" s="286">
        <v>0</v>
      </c>
      <c r="E550" s="290"/>
    </row>
    <row r="551" ht="36" customHeight="1" spans="1:5">
      <c r="A551" s="409" t="s">
        <v>1029</v>
      </c>
      <c r="B551" s="284" t="s">
        <v>1030</v>
      </c>
      <c r="C551" s="286">
        <v>0</v>
      </c>
      <c r="D551" s="286">
        <v>0</v>
      </c>
      <c r="E551" s="290"/>
    </row>
    <row r="552" ht="34.8" spans="1:5">
      <c r="A552" s="409" t="s">
        <v>1031</v>
      </c>
      <c r="B552" s="284" t="s">
        <v>1032</v>
      </c>
      <c r="C552" s="286">
        <v>0</v>
      </c>
      <c r="D552" s="286">
        <v>0</v>
      </c>
      <c r="E552" s="290"/>
    </row>
    <row r="553" ht="17.4" spans="1:5">
      <c r="A553" s="409" t="s">
        <v>1033</v>
      </c>
      <c r="B553" s="284" t="s">
        <v>1034</v>
      </c>
      <c r="C553" s="286">
        <v>0</v>
      </c>
      <c r="D553" s="286">
        <v>1</v>
      </c>
      <c r="E553" s="290"/>
    </row>
    <row r="554" ht="17.4" spans="1:5">
      <c r="A554" s="412">
        <v>2080113</v>
      </c>
      <c r="B554" s="419" t="s">
        <v>304</v>
      </c>
      <c r="C554" s="286">
        <v>0</v>
      </c>
      <c r="D554" s="286">
        <v>0</v>
      </c>
      <c r="E554" s="290"/>
    </row>
    <row r="555" ht="17.4" spans="1:5">
      <c r="A555" s="412">
        <v>2080114</v>
      </c>
      <c r="B555" s="419" t="s">
        <v>306</v>
      </c>
      <c r="C555" s="286">
        <v>0</v>
      </c>
      <c r="D555" s="286">
        <v>0</v>
      </c>
      <c r="E555" s="290"/>
    </row>
    <row r="556" ht="17.4" spans="1:5">
      <c r="A556" s="412">
        <v>2080115</v>
      </c>
      <c r="B556" s="419" t="s">
        <v>308</v>
      </c>
      <c r="C556" s="286">
        <v>0</v>
      </c>
      <c r="D556" s="286">
        <v>0</v>
      </c>
      <c r="E556" s="290"/>
    </row>
    <row r="557" ht="17.4" spans="1:5">
      <c r="A557" s="412">
        <v>2080116</v>
      </c>
      <c r="B557" s="419" t="s">
        <v>310</v>
      </c>
      <c r="C557" s="286">
        <v>0</v>
      </c>
      <c r="D557" s="286">
        <v>0</v>
      </c>
      <c r="E557" s="290"/>
    </row>
    <row r="558" ht="36" customHeight="1" spans="1:5">
      <c r="A558" s="412">
        <v>2080150</v>
      </c>
      <c r="B558" s="419" t="s">
        <v>155</v>
      </c>
      <c r="C558" s="286">
        <v>0</v>
      </c>
      <c r="D558" s="286">
        <v>0</v>
      </c>
      <c r="E558" s="287" t="str">
        <f>IF(C558&gt;0,D558/C558-1,IF(C558&lt;0,-(D558/C558-1),""))</f>
        <v/>
      </c>
    </row>
    <row r="559" ht="36" customHeight="1" spans="1:5">
      <c r="A559" s="409" t="s">
        <v>1035</v>
      </c>
      <c r="B559" s="284" t="s">
        <v>1036</v>
      </c>
      <c r="C559" s="286">
        <v>1004</v>
      </c>
      <c r="D559" s="286">
        <v>1310</v>
      </c>
      <c r="E559" s="290">
        <f>(D559-C559)/C559</f>
        <v>0.305</v>
      </c>
    </row>
    <row r="560" ht="36" customHeight="1" spans="1:5">
      <c r="A560" s="408" t="s">
        <v>1037</v>
      </c>
      <c r="B560" s="281" t="s">
        <v>1038</v>
      </c>
      <c r="C560" s="289">
        <v>1109</v>
      </c>
      <c r="D560" s="289">
        <v>1128</v>
      </c>
      <c r="E560" s="290">
        <f>(D560-C560)/C560</f>
        <v>0.017</v>
      </c>
    </row>
    <row r="561" ht="36" customHeight="1" spans="1:5">
      <c r="A561" s="409" t="s">
        <v>1039</v>
      </c>
      <c r="B561" s="284" t="s">
        <v>137</v>
      </c>
      <c r="C561" s="286">
        <v>455</v>
      </c>
      <c r="D561" s="286">
        <v>432</v>
      </c>
      <c r="E561" s="290">
        <f>(D561-C561)/C561</f>
        <v>-0.051</v>
      </c>
    </row>
    <row r="562" ht="36" customHeight="1" spans="1:5">
      <c r="A562" s="409" t="s">
        <v>1040</v>
      </c>
      <c r="B562" s="284" t="s">
        <v>139</v>
      </c>
      <c r="C562" s="286">
        <v>0</v>
      </c>
      <c r="D562" s="286">
        <v>0</v>
      </c>
      <c r="E562" s="287" t="str">
        <f>IF(C562&gt;0,D562/C562-1,IF(C562&lt;0,-(D562/C562-1),""))</f>
        <v/>
      </c>
    </row>
    <row r="563" ht="36" customHeight="1" spans="1:5">
      <c r="A563" s="409" t="s">
        <v>1041</v>
      </c>
      <c r="B563" s="284" t="s">
        <v>141</v>
      </c>
      <c r="C563" s="286">
        <v>0</v>
      </c>
      <c r="D563" s="286">
        <v>0</v>
      </c>
      <c r="E563" s="290"/>
    </row>
    <row r="564" ht="36" customHeight="1" spans="1:5">
      <c r="A564" s="409" t="s">
        <v>1042</v>
      </c>
      <c r="B564" s="284" t="s">
        <v>1043</v>
      </c>
      <c r="C564" s="286">
        <v>0</v>
      </c>
      <c r="D564" s="286">
        <v>0</v>
      </c>
      <c r="E564" s="290"/>
    </row>
    <row r="565" ht="36" customHeight="1" spans="1:5">
      <c r="A565" s="409" t="s">
        <v>1044</v>
      </c>
      <c r="B565" s="284" t="s">
        <v>1045</v>
      </c>
      <c r="C565" s="286">
        <v>10</v>
      </c>
      <c r="D565" s="286">
        <v>6</v>
      </c>
      <c r="E565" s="290">
        <f>(D565-C565)/C565</f>
        <v>-0.4</v>
      </c>
    </row>
    <row r="566" ht="36" customHeight="1" spans="1:5">
      <c r="A566" s="409" t="s">
        <v>1046</v>
      </c>
      <c r="B566" s="284" t="s">
        <v>1047</v>
      </c>
      <c r="C566" s="286">
        <v>0</v>
      </c>
      <c r="D566" s="286">
        <v>0</v>
      </c>
      <c r="E566" s="290"/>
    </row>
    <row r="567" ht="36" customHeight="1" spans="1:5">
      <c r="A567" s="409" t="s">
        <v>1048</v>
      </c>
      <c r="B567" s="284" t="s">
        <v>1049</v>
      </c>
      <c r="C567" s="286">
        <v>644</v>
      </c>
      <c r="D567" s="286">
        <v>690</v>
      </c>
      <c r="E567" s="290">
        <f>(D567-C567)/C567</f>
        <v>0.071</v>
      </c>
    </row>
    <row r="568" ht="36" customHeight="1" spans="1:5">
      <c r="A568" s="408" t="s">
        <v>1050</v>
      </c>
      <c r="B568" s="281" t="s">
        <v>1051</v>
      </c>
      <c r="C568" s="289">
        <v>0</v>
      </c>
      <c r="D568" s="289">
        <v>0</v>
      </c>
      <c r="E568" s="290" t="str">
        <f>IF(C568&gt;0,D568/C568-1,IF(C568&lt;0,-(D568/C568-1),""))</f>
        <v/>
      </c>
    </row>
    <row r="569" ht="36" customHeight="1" spans="1:5">
      <c r="A569" s="409" t="s">
        <v>1052</v>
      </c>
      <c r="B569" s="284" t="s">
        <v>1053</v>
      </c>
      <c r="C569" s="286">
        <v>0</v>
      </c>
      <c r="D569" s="286">
        <v>0</v>
      </c>
      <c r="E569" s="287" t="str">
        <f>IF(C569&gt;0,D569/C569-1,IF(C569&lt;0,-(D569/C569-1),""))</f>
        <v/>
      </c>
    </row>
    <row r="570" ht="36" customHeight="1" spans="1:5">
      <c r="A570" s="408" t="s">
        <v>1054</v>
      </c>
      <c r="B570" s="281" t="s">
        <v>1055</v>
      </c>
      <c r="C570" s="289">
        <v>16165</v>
      </c>
      <c r="D570" s="289">
        <v>15229</v>
      </c>
      <c r="E570" s="290">
        <f t="shared" ref="E570:E576" si="21">(D570-C570)/C570</f>
        <v>-0.058</v>
      </c>
    </row>
    <row r="571" ht="36" customHeight="1" spans="1:5">
      <c r="A571" s="409" t="s">
        <v>1056</v>
      </c>
      <c r="B571" s="284" t="s">
        <v>1057</v>
      </c>
      <c r="C571" s="286">
        <v>180</v>
      </c>
      <c r="D571" s="286">
        <v>240</v>
      </c>
      <c r="E571" s="290">
        <f t="shared" si="21"/>
        <v>0.333</v>
      </c>
    </row>
    <row r="572" ht="36" customHeight="1" spans="1:5">
      <c r="A572" s="409" t="s">
        <v>1058</v>
      </c>
      <c r="B572" s="284" t="s">
        <v>1059</v>
      </c>
      <c r="C572" s="286">
        <v>76</v>
      </c>
      <c r="D572" s="286">
        <v>36</v>
      </c>
      <c r="E572" s="290">
        <f t="shared" si="21"/>
        <v>-0.526</v>
      </c>
    </row>
    <row r="573" ht="36" customHeight="1" spans="1:5">
      <c r="A573" s="409" t="s">
        <v>1060</v>
      </c>
      <c r="B573" s="284" t="s">
        <v>1061</v>
      </c>
      <c r="C573" s="286">
        <v>95</v>
      </c>
      <c r="D573" s="286">
        <v>97</v>
      </c>
      <c r="E573" s="290">
        <f t="shared" si="21"/>
        <v>0.021</v>
      </c>
    </row>
    <row r="574" ht="36" customHeight="1" spans="1:5">
      <c r="A574" s="409" t="s">
        <v>1062</v>
      </c>
      <c r="B574" s="284" t="s">
        <v>1063</v>
      </c>
      <c r="C574" s="286">
        <v>12321</v>
      </c>
      <c r="D574" s="286">
        <v>12234</v>
      </c>
      <c r="E574" s="290">
        <f t="shared" si="21"/>
        <v>-0.007</v>
      </c>
    </row>
    <row r="575" ht="36" customHeight="1" spans="1:5">
      <c r="A575" s="409" t="s">
        <v>1064</v>
      </c>
      <c r="B575" s="284" t="s">
        <v>1065</v>
      </c>
      <c r="C575" s="286">
        <v>279</v>
      </c>
      <c r="D575" s="286">
        <v>204</v>
      </c>
      <c r="E575" s="290">
        <f t="shared" si="21"/>
        <v>-0.269</v>
      </c>
    </row>
    <row r="576" ht="36" customHeight="1" spans="1:5">
      <c r="A576" s="409" t="s">
        <v>1066</v>
      </c>
      <c r="B576" s="284" t="s">
        <v>1067</v>
      </c>
      <c r="C576" s="286">
        <v>3194</v>
      </c>
      <c r="D576" s="286">
        <v>2372</v>
      </c>
      <c r="E576" s="290">
        <f t="shared" si="21"/>
        <v>-0.257</v>
      </c>
    </row>
    <row r="577" ht="36" customHeight="1" spans="1:5">
      <c r="A577" s="412">
        <v>2080508</v>
      </c>
      <c r="B577" s="419" t="s">
        <v>1068</v>
      </c>
      <c r="C577" s="286">
        <v>0</v>
      </c>
      <c r="D577" s="286">
        <v>0</v>
      </c>
      <c r="E577" s="287" t="str">
        <f>IF(C577&gt;0,D577/C577-1,IF(C577&lt;0,-(D577/C577-1),""))</f>
        <v/>
      </c>
    </row>
    <row r="578" ht="36" customHeight="1" spans="1:5">
      <c r="A578" s="409" t="s">
        <v>1069</v>
      </c>
      <c r="B578" s="284" t="s">
        <v>1070</v>
      </c>
      <c r="C578" s="286">
        <v>20</v>
      </c>
      <c r="D578" s="286">
        <v>46</v>
      </c>
      <c r="E578" s="290">
        <f>(D578-C578)/C578</f>
        <v>1.3</v>
      </c>
    </row>
    <row r="579" ht="36" customHeight="1" spans="1:5">
      <c r="A579" s="408" t="s">
        <v>1071</v>
      </c>
      <c r="B579" s="281" t="s">
        <v>1072</v>
      </c>
      <c r="C579" s="289">
        <f>SUM(C580:C582)</f>
        <v>0</v>
      </c>
      <c r="D579" s="289">
        <f>SUM(D580:D582)</f>
        <v>0</v>
      </c>
      <c r="E579" s="290" t="str">
        <f>IF(C579&gt;0,D579/C579-1,IF(C579&lt;0,-(D579/C579-1),""))</f>
        <v/>
      </c>
    </row>
    <row r="580" ht="36" customHeight="1" spans="1:5">
      <c r="A580" s="409" t="s">
        <v>1073</v>
      </c>
      <c r="B580" s="284" t="s">
        <v>1074</v>
      </c>
      <c r="C580" s="286">
        <v>0</v>
      </c>
      <c r="D580" s="286">
        <v>0</v>
      </c>
      <c r="E580" s="287" t="str">
        <f>IF(C580&gt;0,D580/C580-1,IF(C580&lt;0,-(D580/C580-1),""))</f>
        <v/>
      </c>
    </row>
    <row r="581" ht="36" customHeight="1" spans="1:5">
      <c r="A581" s="409" t="s">
        <v>1075</v>
      </c>
      <c r="B581" s="284" t="s">
        <v>1076</v>
      </c>
      <c r="C581" s="286">
        <v>0</v>
      </c>
      <c r="D581" s="286">
        <v>0</v>
      </c>
      <c r="E581" s="287" t="str">
        <f>IF(C581&gt;0,D581/C581-1,IF(C581&lt;0,-(D581/C581-1),""))</f>
        <v/>
      </c>
    </row>
    <row r="582" ht="36" customHeight="1" spans="1:5">
      <c r="A582" s="409" t="s">
        <v>1077</v>
      </c>
      <c r="B582" s="284" t="s">
        <v>1078</v>
      </c>
      <c r="C582" s="286">
        <v>0</v>
      </c>
      <c r="D582" s="286">
        <v>0</v>
      </c>
      <c r="E582" s="287" t="str">
        <f>IF(C582&gt;0,D582/C582-1,IF(C582&lt;0,-(D582/C582-1),""))</f>
        <v/>
      </c>
    </row>
    <row r="583" ht="36" customHeight="1" spans="1:5">
      <c r="A583" s="408" t="s">
        <v>1079</v>
      </c>
      <c r="B583" s="281" t="s">
        <v>1080</v>
      </c>
      <c r="C583" s="289">
        <v>893</v>
      </c>
      <c r="D583" s="289">
        <v>540</v>
      </c>
      <c r="E583" s="290">
        <f t="shared" ref="E583:E612" si="22">(D583-C583)/C583</f>
        <v>-0.395</v>
      </c>
    </row>
    <row r="584" ht="17.4" spans="1:5">
      <c r="A584" s="409" t="s">
        <v>1081</v>
      </c>
      <c r="B584" s="284" t="s">
        <v>1082</v>
      </c>
      <c r="C584" s="286">
        <v>0</v>
      </c>
      <c r="D584" s="286">
        <v>11</v>
      </c>
      <c r="E584" s="290"/>
    </row>
    <row r="585" ht="17.4" spans="1:5">
      <c r="A585" s="409" t="s">
        <v>1083</v>
      </c>
      <c r="B585" s="284" t="s">
        <v>1084</v>
      </c>
      <c r="C585" s="286">
        <v>0</v>
      </c>
      <c r="D585" s="286">
        <v>300</v>
      </c>
      <c r="E585" s="290"/>
    </row>
    <row r="586" ht="17.4" spans="1:5">
      <c r="A586" s="409" t="s">
        <v>1085</v>
      </c>
      <c r="B586" s="284" t="s">
        <v>1086</v>
      </c>
      <c r="C586" s="286">
        <v>0</v>
      </c>
      <c r="D586" s="286">
        <v>95</v>
      </c>
      <c r="E586" s="290"/>
    </row>
    <row r="587" ht="17.4" spans="1:5">
      <c r="A587" s="409" t="s">
        <v>1087</v>
      </c>
      <c r="B587" s="284" t="s">
        <v>1088</v>
      </c>
      <c r="C587" s="286">
        <v>0</v>
      </c>
      <c r="D587" s="286">
        <v>94</v>
      </c>
      <c r="E587" s="290"/>
    </row>
    <row r="588" ht="17.4" spans="1:5">
      <c r="A588" s="409" t="s">
        <v>1089</v>
      </c>
      <c r="B588" s="284" t="s">
        <v>1090</v>
      </c>
      <c r="C588" s="286">
        <v>0</v>
      </c>
      <c r="D588" s="286">
        <v>0</v>
      </c>
      <c r="E588" s="290"/>
    </row>
    <row r="589" ht="17.4" spans="1:5">
      <c r="A589" s="409" t="s">
        <v>1091</v>
      </c>
      <c r="B589" s="284" t="s">
        <v>1092</v>
      </c>
      <c r="C589" s="286">
        <v>7</v>
      </c>
      <c r="D589" s="286">
        <v>0</v>
      </c>
      <c r="E589" s="290"/>
    </row>
    <row r="590" ht="25" customHeight="1" spans="1:5">
      <c r="A590" s="409" t="s">
        <v>1093</v>
      </c>
      <c r="B590" s="284" t="s">
        <v>1094</v>
      </c>
      <c r="C590" s="286">
        <v>0</v>
      </c>
      <c r="D590" s="286">
        <v>0</v>
      </c>
      <c r="E590" s="290"/>
    </row>
    <row r="591" ht="25" customHeight="1" spans="1:5">
      <c r="A591" s="409" t="s">
        <v>1095</v>
      </c>
      <c r="B591" s="284" t="s">
        <v>1096</v>
      </c>
      <c r="C591" s="286">
        <v>0</v>
      </c>
      <c r="D591" s="286">
        <v>34</v>
      </c>
      <c r="E591" s="290"/>
    </row>
    <row r="592" ht="36" customHeight="1" spans="1:5">
      <c r="A592" s="409" t="s">
        <v>1097</v>
      </c>
      <c r="B592" s="284" t="s">
        <v>1098</v>
      </c>
      <c r="C592" s="286">
        <v>886</v>
      </c>
      <c r="D592" s="286">
        <v>6</v>
      </c>
      <c r="E592" s="290">
        <f t="shared" si="22"/>
        <v>-0.993</v>
      </c>
    </row>
    <row r="593" ht="36" customHeight="1" spans="1:5">
      <c r="A593" s="408" t="s">
        <v>1099</v>
      </c>
      <c r="B593" s="281" t="s">
        <v>1100</v>
      </c>
      <c r="C593" s="289">
        <v>1585</v>
      </c>
      <c r="D593" s="289">
        <v>1421</v>
      </c>
      <c r="E593" s="290">
        <f t="shared" si="22"/>
        <v>-0.103</v>
      </c>
    </row>
    <row r="594" ht="36" customHeight="1" spans="1:5">
      <c r="A594" s="409" t="s">
        <v>1101</v>
      </c>
      <c r="B594" s="284" t="s">
        <v>1102</v>
      </c>
      <c r="C594" s="286">
        <v>909</v>
      </c>
      <c r="D594" s="286">
        <v>752</v>
      </c>
      <c r="E594" s="290">
        <f t="shared" si="22"/>
        <v>-0.173</v>
      </c>
    </row>
    <row r="595" ht="36" customHeight="1" spans="1:5">
      <c r="A595" s="409" t="s">
        <v>1103</v>
      </c>
      <c r="B595" s="284" t="s">
        <v>1104</v>
      </c>
      <c r="C595" s="286">
        <v>142</v>
      </c>
      <c r="D595" s="286">
        <v>55</v>
      </c>
      <c r="E595" s="290">
        <f t="shared" si="22"/>
        <v>-0.613</v>
      </c>
    </row>
    <row r="596" ht="36" customHeight="1" spans="1:5">
      <c r="A596" s="409" t="s">
        <v>1105</v>
      </c>
      <c r="B596" s="284" t="s">
        <v>1106</v>
      </c>
      <c r="C596" s="286">
        <v>211</v>
      </c>
      <c r="D596" s="286">
        <v>204</v>
      </c>
      <c r="E596" s="290">
        <f t="shared" si="22"/>
        <v>-0.033</v>
      </c>
    </row>
    <row r="597" s="379" customFormat="1" ht="36" customHeight="1" spans="1:5">
      <c r="A597" s="409" t="s">
        <v>1107</v>
      </c>
      <c r="B597" s="284" t="s">
        <v>1108</v>
      </c>
      <c r="C597" s="286">
        <v>0</v>
      </c>
      <c r="D597" s="286">
        <v>5</v>
      </c>
      <c r="E597" s="290"/>
    </row>
    <row r="598" ht="30" customHeight="1" spans="1:5">
      <c r="A598" s="409" t="s">
        <v>1109</v>
      </c>
      <c r="B598" s="284" t="s">
        <v>1110</v>
      </c>
      <c r="C598" s="286">
        <v>99</v>
      </c>
      <c r="D598" s="286">
        <v>101</v>
      </c>
      <c r="E598" s="290">
        <f t="shared" si="22"/>
        <v>0.02</v>
      </c>
    </row>
    <row r="599" ht="37" customHeight="1" spans="1:5">
      <c r="A599" s="409" t="s">
        <v>1111</v>
      </c>
      <c r="B599" s="284" t="s">
        <v>1112</v>
      </c>
      <c r="C599" s="286">
        <v>0</v>
      </c>
      <c r="D599" s="286">
        <v>0</v>
      </c>
      <c r="E599" s="290"/>
    </row>
    <row r="600" ht="36" customHeight="1" spans="1:5">
      <c r="A600" s="409" t="s">
        <v>1113</v>
      </c>
      <c r="B600" s="284" t="s">
        <v>1114</v>
      </c>
      <c r="C600" s="286">
        <v>224</v>
      </c>
      <c r="D600" s="286">
        <v>304</v>
      </c>
      <c r="E600" s="290">
        <f t="shared" si="22"/>
        <v>0.357</v>
      </c>
    </row>
    <row r="601" ht="36" customHeight="1" spans="1:5">
      <c r="A601" s="408" t="s">
        <v>1115</v>
      </c>
      <c r="B601" s="281" t="s">
        <v>1116</v>
      </c>
      <c r="C601" s="286">
        <f>SUM(C602:C607)</f>
        <v>115</v>
      </c>
      <c r="D601" s="289">
        <v>113</v>
      </c>
      <c r="E601" s="290">
        <f t="shared" si="22"/>
        <v>-0.017</v>
      </c>
    </row>
    <row r="602" s="379" customFormat="1" ht="36" customHeight="1" spans="1:5">
      <c r="A602" s="409" t="s">
        <v>1117</v>
      </c>
      <c r="B602" s="284" t="s">
        <v>1118</v>
      </c>
      <c r="C602" s="286">
        <v>44</v>
      </c>
      <c r="D602" s="286">
        <v>18</v>
      </c>
      <c r="E602" s="290">
        <f t="shared" si="22"/>
        <v>-0.591</v>
      </c>
    </row>
    <row r="603" ht="36" customHeight="1" spans="1:5">
      <c r="A603" s="409" t="s">
        <v>1119</v>
      </c>
      <c r="B603" s="284" t="s">
        <v>1120</v>
      </c>
      <c r="C603" s="286">
        <v>34</v>
      </c>
      <c r="D603" s="286">
        <v>28</v>
      </c>
      <c r="E603" s="290">
        <f t="shared" si="22"/>
        <v>-0.176</v>
      </c>
    </row>
    <row r="604" ht="34.8" spans="1:5">
      <c r="A604" s="409" t="s">
        <v>1121</v>
      </c>
      <c r="B604" s="284" t="s">
        <v>1122</v>
      </c>
      <c r="C604" s="286">
        <v>9</v>
      </c>
      <c r="D604" s="286">
        <v>11</v>
      </c>
      <c r="E604" s="290">
        <f t="shared" si="22"/>
        <v>0.222</v>
      </c>
    </row>
    <row r="605" ht="17.4" spans="1:5">
      <c r="A605" s="409" t="s">
        <v>1123</v>
      </c>
      <c r="B605" s="284" t="s">
        <v>1124</v>
      </c>
      <c r="C605" s="286">
        <v>0</v>
      </c>
      <c r="D605" s="286">
        <v>10</v>
      </c>
      <c r="E605" s="290"/>
    </row>
    <row r="606" ht="17.4" spans="1:5">
      <c r="A606" s="409" t="s">
        <v>1125</v>
      </c>
      <c r="B606" s="284" t="s">
        <v>1126</v>
      </c>
      <c r="C606" s="286">
        <v>7</v>
      </c>
      <c r="D606" s="286">
        <v>0</v>
      </c>
      <c r="E606" s="290">
        <f t="shared" si="22"/>
        <v>-1</v>
      </c>
    </row>
    <row r="607" ht="36" customHeight="1" spans="1:5">
      <c r="A607" s="409" t="s">
        <v>1127</v>
      </c>
      <c r="B607" s="284" t="s">
        <v>1128</v>
      </c>
      <c r="C607" s="286">
        <v>21</v>
      </c>
      <c r="D607" s="286">
        <v>46</v>
      </c>
      <c r="E607" s="290">
        <f t="shared" si="22"/>
        <v>1.19</v>
      </c>
    </row>
    <row r="608" ht="36" customHeight="1" spans="1:5">
      <c r="A608" s="408" t="s">
        <v>1129</v>
      </c>
      <c r="B608" s="281" t="s">
        <v>1130</v>
      </c>
      <c r="C608" s="289">
        <v>2372</v>
      </c>
      <c r="D608" s="289">
        <v>589</v>
      </c>
      <c r="E608" s="290">
        <f t="shared" si="22"/>
        <v>-0.752</v>
      </c>
    </row>
    <row r="609" ht="36" customHeight="1" spans="1:5">
      <c r="A609" s="409" t="s">
        <v>1131</v>
      </c>
      <c r="B609" s="284" t="s">
        <v>1132</v>
      </c>
      <c r="C609" s="286">
        <v>78</v>
      </c>
      <c r="D609" s="286">
        <v>74</v>
      </c>
      <c r="E609" s="290">
        <f t="shared" si="22"/>
        <v>-0.051</v>
      </c>
    </row>
    <row r="610" ht="53" customHeight="1" spans="1:5">
      <c r="A610" s="409" t="s">
        <v>1133</v>
      </c>
      <c r="B610" s="284" t="s">
        <v>1134</v>
      </c>
      <c r="C610" s="286">
        <v>114</v>
      </c>
      <c r="D610" s="286">
        <v>149</v>
      </c>
      <c r="E610" s="290">
        <f t="shared" si="22"/>
        <v>0.307</v>
      </c>
    </row>
    <row r="611" ht="36" customHeight="1" spans="1:5">
      <c r="A611" s="409" t="s">
        <v>1135</v>
      </c>
      <c r="B611" s="284" t="s">
        <v>1136</v>
      </c>
      <c r="C611" s="286">
        <v>0</v>
      </c>
      <c r="D611" s="286">
        <v>0</v>
      </c>
      <c r="E611" s="290"/>
    </row>
    <row r="612" ht="36" customHeight="1" spans="1:5">
      <c r="A612" s="409" t="s">
        <v>1137</v>
      </c>
      <c r="B612" s="284" t="s">
        <v>1138</v>
      </c>
      <c r="C612" s="286">
        <v>36</v>
      </c>
      <c r="D612" s="286">
        <v>366</v>
      </c>
      <c r="E612" s="290">
        <f t="shared" si="22"/>
        <v>9.167</v>
      </c>
    </row>
    <row r="613" ht="36" customHeight="1" spans="1:5">
      <c r="A613" s="409" t="s">
        <v>1139</v>
      </c>
      <c r="B613" s="284" t="s">
        <v>1140</v>
      </c>
      <c r="C613" s="286">
        <v>0</v>
      </c>
      <c r="D613" s="286">
        <v>0</v>
      </c>
      <c r="E613" s="287" t="str">
        <f>IF(C613&gt;0,D613/C613-1,IF(C613&lt;0,-(D613/C613-1),""))</f>
        <v/>
      </c>
    </row>
    <row r="614" ht="36" customHeight="1" spans="1:5">
      <c r="A614" s="409" t="s">
        <v>1141</v>
      </c>
      <c r="B614" s="284" t="s">
        <v>1142</v>
      </c>
      <c r="C614" s="286">
        <v>0</v>
      </c>
      <c r="D614" s="286">
        <v>0</v>
      </c>
      <c r="E614" s="287" t="str">
        <f>IF(C614&gt;0,D614/C614-1,IF(C614&lt;0,-(D614/C614-1),""))</f>
        <v/>
      </c>
    </row>
    <row r="615" ht="32" customHeight="1" spans="1:5">
      <c r="A615" s="409" t="s">
        <v>1143</v>
      </c>
      <c r="B615" s="284" t="s">
        <v>1144</v>
      </c>
      <c r="C615" s="286">
        <v>2144</v>
      </c>
      <c r="D615" s="286">
        <v>0</v>
      </c>
      <c r="E615" s="290">
        <f t="shared" ref="E615:E656" si="23">(D615-C615)/C615</f>
        <v>-1</v>
      </c>
    </row>
    <row r="616" ht="36" customHeight="1" spans="1:5">
      <c r="A616" s="408" t="s">
        <v>1145</v>
      </c>
      <c r="B616" s="281" t="s">
        <v>1146</v>
      </c>
      <c r="C616" s="289">
        <v>566</v>
      </c>
      <c r="D616" s="289">
        <v>548</v>
      </c>
      <c r="E616" s="290">
        <f t="shared" si="23"/>
        <v>-0.032</v>
      </c>
    </row>
    <row r="617" ht="36" customHeight="1" spans="1:5">
      <c r="A617" s="409" t="s">
        <v>1147</v>
      </c>
      <c r="B617" s="284" t="s">
        <v>137</v>
      </c>
      <c r="C617" s="286">
        <v>114</v>
      </c>
      <c r="D617" s="286">
        <v>105</v>
      </c>
      <c r="E617" s="290">
        <f t="shared" si="23"/>
        <v>-0.079</v>
      </c>
    </row>
    <row r="618" ht="21" customHeight="1" spans="1:5">
      <c r="A618" s="409" t="s">
        <v>1148</v>
      </c>
      <c r="B618" s="284" t="s">
        <v>139</v>
      </c>
      <c r="C618" s="286">
        <v>18</v>
      </c>
      <c r="D618" s="286">
        <v>18</v>
      </c>
      <c r="E618" s="290">
        <f t="shared" si="23"/>
        <v>0</v>
      </c>
    </row>
    <row r="619" ht="36" customHeight="1" spans="1:5">
      <c r="A619" s="409" t="s">
        <v>1149</v>
      </c>
      <c r="B619" s="284" t="s">
        <v>141</v>
      </c>
      <c r="C619" s="286">
        <v>0</v>
      </c>
      <c r="D619" s="286">
        <v>0</v>
      </c>
      <c r="E619" s="290"/>
    </row>
    <row r="620" ht="36" customHeight="1" spans="1:5">
      <c r="A620" s="409" t="s">
        <v>1150</v>
      </c>
      <c r="B620" s="284" t="s">
        <v>1151</v>
      </c>
      <c r="C620" s="286">
        <v>30</v>
      </c>
      <c r="D620" s="286">
        <v>4</v>
      </c>
      <c r="E620" s="290">
        <f t="shared" si="23"/>
        <v>-0.867</v>
      </c>
    </row>
    <row r="621" ht="36" customHeight="1" spans="1:5">
      <c r="A621" s="409" t="s">
        <v>1152</v>
      </c>
      <c r="B621" s="284" t="s">
        <v>1153</v>
      </c>
      <c r="C621" s="286">
        <v>20</v>
      </c>
      <c r="D621" s="286">
        <v>43</v>
      </c>
      <c r="E621" s="290">
        <f t="shared" si="23"/>
        <v>1.15</v>
      </c>
    </row>
    <row r="622" ht="36" customHeight="1" spans="1:5">
      <c r="A622" s="409" t="s">
        <v>1154</v>
      </c>
      <c r="B622" s="284" t="s">
        <v>1155</v>
      </c>
      <c r="C622" s="286">
        <v>0</v>
      </c>
      <c r="D622" s="286">
        <v>0</v>
      </c>
      <c r="E622" s="290"/>
    </row>
    <row r="623" ht="27" customHeight="1" spans="1:5">
      <c r="A623" s="409" t="s">
        <v>1156</v>
      </c>
      <c r="B623" s="284" t="s">
        <v>1157</v>
      </c>
      <c r="C623" s="286">
        <v>273</v>
      </c>
      <c r="D623" s="286">
        <v>205</v>
      </c>
      <c r="E623" s="290">
        <f t="shared" si="23"/>
        <v>-0.249</v>
      </c>
    </row>
    <row r="624" ht="36" customHeight="1" spans="1:5">
      <c r="A624" s="409" t="s">
        <v>1158</v>
      </c>
      <c r="B624" s="284" t="s">
        <v>1159</v>
      </c>
      <c r="C624" s="286">
        <v>111</v>
      </c>
      <c r="D624" s="286">
        <v>173</v>
      </c>
      <c r="E624" s="290">
        <f t="shared" si="23"/>
        <v>0.559</v>
      </c>
    </row>
    <row r="625" ht="36" customHeight="1" spans="1:5">
      <c r="A625" s="408" t="s">
        <v>1160</v>
      </c>
      <c r="B625" s="281" t="s">
        <v>1161</v>
      </c>
      <c r="C625" s="289">
        <v>91</v>
      </c>
      <c r="D625" s="289">
        <v>90</v>
      </c>
      <c r="E625" s="290">
        <f t="shared" si="23"/>
        <v>-0.011</v>
      </c>
    </row>
    <row r="626" ht="36" customHeight="1" spans="1:5">
      <c r="A626" s="409" t="s">
        <v>1162</v>
      </c>
      <c r="B626" s="284" t="s">
        <v>137</v>
      </c>
      <c r="C626" s="286">
        <v>77</v>
      </c>
      <c r="D626" s="286">
        <v>77</v>
      </c>
      <c r="E626" s="290">
        <f t="shared" si="23"/>
        <v>0</v>
      </c>
    </row>
    <row r="627" ht="36" customHeight="1" spans="1:5">
      <c r="A627" s="409" t="s">
        <v>1163</v>
      </c>
      <c r="B627" s="284" t="s">
        <v>139</v>
      </c>
      <c r="C627" s="286">
        <v>11</v>
      </c>
      <c r="D627" s="286">
        <v>8</v>
      </c>
      <c r="E627" s="290">
        <f t="shared" si="23"/>
        <v>-0.273</v>
      </c>
    </row>
    <row r="628" ht="26" customHeight="1" spans="1:5">
      <c r="A628" s="409" t="s">
        <v>1164</v>
      </c>
      <c r="B628" s="284" t="s">
        <v>141</v>
      </c>
      <c r="C628" s="286">
        <v>0</v>
      </c>
      <c r="D628" s="286">
        <v>0</v>
      </c>
      <c r="E628" s="290"/>
    </row>
    <row r="629" ht="36" customHeight="1" spans="1:5">
      <c r="A629" s="409" t="s">
        <v>1165</v>
      </c>
      <c r="B629" s="284" t="s">
        <v>1166</v>
      </c>
      <c r="C629" s="286">
        <v>3</v>
      </c>
      <c r="D629" s="286">
        <v>5</v>
      </c>
      <c r="E629" s="290">
        <f t="shared" si="23"/>
        <v>0.667</v>
      </c>
    </row>
    <row r="630" ht="21" customHeight="1" spans="1:5">
      <c r="A630" s="408" t="s">
        <v>1167</v>
      </c>
      <c r="B630" s="281" t="s">
        <v>1168</v>
      </c>
      <c r="C630" s="289">
        <v>3915</v>
      </c>
      <c r="D630" s="289">
        <v>4741</v>
      </c>
      <c r="E630" s="290">
        <f t="shared" si="23"/>
        <v>0.211</v>
      </c>
    </row>
    <row r="631" ht="19" customHeight="1" spans="1:5">
      <c r="A631" s="409" t="s">
        <v>1169</v>
      </c>
      <c r="B631" s="284" t="s">
        <v>1170</v>
      </c>
      <c r="C631" s="286">
        <v>840</v>
      </c>
      <c r="D631" s="286">
        <v>792</v>
      </c>
      <c r="E631" s="290">
        <f t="shared" si="23"/>
        <v>-0.057</v>
      </c>
    </row>
    <row r="632" ht="34" customHeight="1" spans="1:5">
      <c r="A632" s="409" t="s">
        <v>1171</v>
      </c>
      <c r="B632" s="284" t="s">
        <v>1172</v>
      </c>
      <c r="C632" s="286">
        <v>3075</v>
      </c>
      <c r="D632" s="286">
        <v>3949</v>
      </c>
      <c r="E632" s="290">
        <f t="shared" si="23"/>
        <v>0.284</v>
      </c>
    </row>
    <row r="633" ht="36" customHeight="1" spans="1:5">
      <c r="A633" s="408" t="s">
        <v>1173</v>
      </c>
      <c r="B633" s="281" t="s">
        <v>1174</v>
      </c>
      <c r="C633" s="289">
        <v>234</v>
      </c>
      <c r="D633" s="289">
        <v>401</v>
      </c>
      <c r="E633" s="290">
        <f t="shared" si="23"/>
        <v>0.714</v>
      </c>
    </row>
    <row r="634" ht="31" customHeight="1" spans="1:5">
      <c r="A634" s="409" t="s">
        <v>1175</v>
      </c>
      <c r="B634" s="284" t="s">
        <v>1176</v>
      </c>
      <c r="C634" s="286">
        <v>194</v>
      </c>
      <c r="D634" s="286">
        <v>369</v>
      </c>
      <c r="E634" s="290">
        <f t="shared" si="23"/>
        <v>0.902</v>
      </c>
    </row>
    <row r="635" ht="36" customHeight="1" spans="1:5">
      <c r="A635" s="409" t="s">
        <v>1177</v>
      </c>
      <c r="B635" s="284" t="s">
        <v>1178</v>
      </c>
      <c r="C635" s="286">
        <v>40</v>
      </c>
      <c r="D635" s="286">
        <v>32</v>
      </c>
      <c r="E635" s="290">
        <f t="shared" si="23"/>
        <v>-0.2</v>
      </c>
    </row>
    <row r="636" ht="39" customHeight="1" spans="1:5">
      <c r="A636" s="408" t="s">
        <v>1179</v>
      </c>
      <c r="B636" s="281" t="s">
        <v>1180</v>
      </c>
      <c r="C636" s="289">
        <v>517</v>
      </c>
      <c r="D636" s="289">
        <v>644</v>
      </c>
      <c r="E636" s="290">
        <f t="shared" si="23"/>
        <v>0.246</v>
      </c>
    </row>
    <row r="637" ht="24" customHeight="1" spans="1:5">
      <c r="A637" s="409" t="s">
        <v>1181</v>
      </c>
      <c r="B637" s="284" t="s">
        <v>1182</v>
      </c>
      <c r="C637" s="286">
        <v>0</v>
      </c>
      <c r="D637" s="286">
        <v>0</v>
      </c>
      <c r="E637" s="290"/>
    </row>
    <row r="638" ht="35" customHeight="1" spans="1:5">
      <c r="A638" s="409" t="s">
        <v>1183</v>
      </c>
      <c r="B638" s="284" t="s">
        <v>1184</v>
      </c>
      <c r="C638" s="286">
        <v>517</v>
      </c>
      <c r="D638" s="286">
        <v>644</v>
      </c>
      <c r="E638" s="290">
        <f t="shared" si="23"/>
        <v>0.246</v>
      </c>
    </row>
    <row r="639" ht="29" customHeight="1" spans="1:5">
      <c r="A639" s="408" t="s">
        <v>1185</v>
      </c>
      <c r="B639" s="281" t="s">
        <v>1186</v>
      </c>
      <c r="C639" s="289">
        <v>0</v>
      </c>
      <c r="D639" s="289">
        <v>0</v>
      </c>
      <c r="E639" s="290"/>
    </row>
    <row r="640" ht="27" customHeight="1" spans="1:5">
      <c r="A640" s="409" t="s">
        <v>1187</v>
      </c>
      <c r="B640" s="284" t="s">
        <v>1188</v>
      </c>
      <c r="C640" s="286">
        <v>0</v>
      </c>
      <c r="D640" s="286">
        <v>0</v>
      </c>
      <c r="E640" s="290"/>
    </row>
    <row r="641" ht="34" customHeight="1" spans="1:5">
      <c r="A641" s="409" t="s">
        <v>1189</v>
      </c>
      <c r="B641" s="284" t="s">
        <v>1190</v>
      </c>
      <c r="C641" s="286">
        <v>0</v>
      </c>
      <c r="D641" s="286">
        <v>0</v>
      </c>
      <c r="E641" s="290"/>
    </row>
    <row r="642" ht="20" customHeight="1" spans="1:5">
      <c r="A642" s="408" t="s">
        <v>1191</v>
      </c>
      <c r="B642" s="281" t="s">
        <v>1192</v>
      </c>
      <c r="C642" s="289">
        <v>177</v>
      </c>
      <c r="D642" s="289">
        <v>171</v>
      </c>
      <c r="E642" s="290">
        <f t="shared" si="23"/>
        <v>-0.034</v>
      </c>
    </row>
    <row r="643" ht="26" customHeight="1" spans="1:5">
      <c r="A643" s="409" t="s">
        <v>1193</v>
      </c>
      <c r="B643" s="284" t="s">
        <v>1194</v>
      </c>
      <c r="C643" s="286">
        <v>0</v>
      </c>
      <c r="D643" s="286">
        <v>0</v>
      </c>
      <c r="E643" s="290"/>
    </row>
    <row r="644" ht="27" customHeight="1" spans="1:5">
      <c r="A644" s="409" t="s">
        <v>1195</v>
      </c>
      <c r="B644" s="284" t="s">
        <v>1196</v>
      </c>
      <c r="C644" s="286">
        <v>177</v>
      </c>
      <c r="D644" s="286">
        <v>171</v>
      </c>
      <c r="E644" s="290">
        <f t="shared" si="23"/>
        <v>-0.034</v>
      </c>
    </row>
    <row r="645" ht="36" customHeight="1" spans="1:5">
      <c r="A645" s="408" t="s">
        <v>1197</v>
      </c>
      <c r="B645" s="281" t="s">
        <v>1198</v>
      </c>
      <c r="C645" s="289">
        <v>1176</v>
      </c>
      <c r="D645" s="289">
        <v>3638</v>
      </c>
      <c r="E645" s="290">
        <f t="shared" si="23"/>
        <v>2.094</v>
      </c>
    </row>
    <row r="646" ht="34" customHeight="1" spans="1:5">
      <c r="A646" s="409" t="s">
        <v>1199</v>
      </c>
      <c r="B646" s="284" t="s">
        <v>1200</v>
      </c>
      <c r="C646" s="286">
        <v>18</v>
      </c>
      <c r="D646" s="286">
        <v>0</v>
      </c>
      <c r="E646" s="290">
        <f t="shared" si="23"/>
        <v>-1</v>
      </c>
    </row>
    <row r="647" ht="24" customHeight="1" spans="1:5">
      <c r="A647" s="409" t="s">
        <v>1201</v>
      </c>
      <c r="B647" s="284" t="s">
        <v>1202</v>
      </c>
      <c r="C647" s="286">
        <v>1158</v>
      </c>
      <c r="D647" s="286">
        <v>3638</v>
      </c>
      <c r="E647" s="290">
        <f t="shared" si="23"/>
        <v>2.142</v>
      </c>
    </row>
    <row r="648" ht="43" customHeight="1" spans="1:5">
      <c r="A648" s="409" t="s">
        <v>1203</v>
      </c>
      <c r="B648" s="284" t="s">
        <v>1204</v>
      </c>
      <c r="C648" s="286">
        <v>0</v>
      </c>
      <c r="D648" s="286">
        <v>0</v>
      </c>
      <c r="E648" s="290"/>
    </row>
    <row r="649" ht="29" customHeight="1" spans="1:5">
      <c r="A649" s="408" t="s">
        <v>1205</v>
      </c>
      <c r="B649" s="281" t="s">
        <v>1206</v>
      </c>
      <c r="C649" s="289">
        <v>161</v>
      </c>
      <c r="D649" s="289">
        <v>204</v>
      </c>
      <c r="E649" s="290">
        <f t="shared" si="23"/>
        <v>0.267</v>
      </c>
    </row>
    <row r="650" ht="28" customHeight="1" spans="1:5">
      <c r="A650" s="409" t="s">
        <v>1207</v>
      </c>
      <c r="B650" s="284" t="s">
        <v>1208</v>
      </c>
      <c r="C650" s="286">
        <v>0</v>
      </c>
      <c r="D650" s="286">
        <v>0</v>
      </c>
      <c r="E650" s="290"/>
    </row>
    <row r="651" ht="34" customHeight="1" spans="1:5">
      <c r="A651" s="409" t="s">
        <v>1209</v>
      </c>
      <c r="B651" s="284" t="s">
        <v>1210</v>
      </c>
      <c r="C651" s="286">
        <v>0</v>
      </c>
      <c r="D651" s="286">
        <v>0</v>
      </c>
      <c r="E651" s="290"/>
    </row>
    <row r="652" ht="28" customHeight="1" spans="1:5">
      <c r="A652" s="409" t="s">
        <v>1211</v>
      </c>
      <c r="B652" s="284" t="s">
        <v>1212</v>
      </c>
      <c r="C652" s="286">
        <v>161</v>
      </c>
      <c r="D652" s="286">
        <v>204</v>
      </c>
      <c r="E652" s="290">
        <f t="shared" si="23"/>
        <v>0.267</v>
      </c>
    </row>
    <row r="653" ht="26" customHeight="1" spans="1:5">
      <c r="A653" s="409" t="s">
        <v>1213</v>
      </c>
      <c r="B653" s="284" t="s">
        <v>1214</v>
      </c>
      <c r="C653" s="286">
        <v>0</v>
      </c>
      <c r="D653" s="286">
        <v>0</v>
      </c>
      <c r="E653" s="290"/>
    </row>
    <row r="654" ht="36" customHeight="1" spans="1:5">
      <c r="A654" s="408" t="s">
        <v>1215</v>
      </c>
      <c r="B654" s="281" t="s">
        <v>1216</v>
      </c>
      <c r="C654" s="289">
        <v>76</v>
      </c>
      <c r="D654" s="289">
        <v>171</v>
      </c>
      <c r="E654" s="290">
        <f t="shared" si="23"/>
        <v>1.25</v>
      </c>
    </row>
    <row r="655" ht="36" customHeight="1" spans="1:5">
      <c r="A655" s="409" t="s">
        <v>1217</v>
      </c>
      <c r="B655" s="284" t="s">
        <v>137</v>
      </c>
      <c r="C655" s="286">
        <v>34</v>
      </c>
      <c r="D655" s="286">
        <v>78</v>
      </c>
      <c r="E655" s="290">
        <f t="shared" si="23"/>
        <v>1.294</v>
      </c>
    </row>
    <row r="656" ht="36" customHeight="1" spans="1:5">
      <c r="A656" s="409" t="s">
        <v>1218</v>
      </c>
      <c r="B656" s="284" t="s">
        <v>139</v>
      </c>
      <c r="C656" s="286">
        <v>0</v>
      </c>
      <c r="D656" s="286">
        <v>0</v>
      </c>
      <c r="E656" s="290"/>
    </row>
    <row r="657" ht="36" customHeight="1" spans="1:5">
      <c r="A657" s="409" t="s">
        <v>1219</v>
      </c>
      <c r="B657" s="284" t="s">
        <v>141</v>
      </c>
      <c r="C657" s="286">
        <v>0</v>
      </c>
      <c r="D657" s="286">
        <v>0</v>
      </c>
      <c r="E657" s="287" t="str">
        <f>IF(C657&gt;0,D657/C657-1,IF(C657&lt;0,-(D657/C657-1),""))</f>
        <v/>
      </c>
    </row>
    <row r="658" ht="36" customHeight="1" spans="1:5">
      <c r="A658" s="409" t="s">
        <v>1220</v>
      </c>
      <c r="B658" s="284" t="s">
        <v>1221</v>
      </c>
      <c r="C658" s="286">
        <v>20</v>
      </c>
      <c r="D658" s="286">
        <v>18</v>
      </c>
      <c r="E658" s="290">
        <f>(D658-C658)/C658</f>
        <v>-0.1</v>
      </c>
    </row>
    <row r="659" ht="36" customHeight="1" spans="1:5">
      <c r="A659" s="409" t="s">
        <v>1222</v>
      </c>
      <c r="B659" s="284" t="s">
        <v>1223</v>
      </c>
      <c r="C659" s="286">
        <v>0</v>
      </c>
      <c r="D659" s="286">
        <v>0</v>
      </c>
      <c r="E659" s="290"/>
    </row>
    <row r="660" ht="36" customHeight="1" spans="1:5">
      <c r="A660" s="409" t="s">
        <v>1224</v>
      </c>
      <c r="B660" s="284" t="s">
        <v>155</v>
      </c>
      <c r="C660" s="286">
        <v>22</v>
      </c>
      <c r="D660" s="286">
        <v>67</v>
      </c>
      <c r="E660" s="290">
        <f>(D660-C660)/C660</f>
        <v>2.045</v>
      </c>
    </row>
    <row r="661" ht="36" customHeight="1" spans="1:5">
      <c r="A661" s="409" t="s">
        <v>1225</v>
      </c>
      <c r="B661" s="284" t="s">
        <v>1226</v>
      </c>
      <c r="C661" s="286">
        <v>0</v>
      </c>
      <c r="D661" s="286">
        <v>8</v>
      </c>
      <c r="E661" s="290"/>
    </row>
    <row r="662" ht="36" customHeight="1" spans="1:5">
      <c r="A662" s="408" t="s">
        <v>1227</v>
      </c>
      <c r="B662" s="281" t="s">
        <v>1228</v>
      </c>
      <c r="C662" s="289">
        <v>0</v>
      </c>
      <c r="D662" s="289">
        <v>0</v>
      </c>
      <c r="E662" s="290" t="str">
        <f>IF(C662&gt;0,D662/C662-1,IF(C662&lt;0,-(D662/C662-1),""))</f>
        <v/>
      </c>
    </row>
    <row r="663" ht="36" customHeight="1" spans="1:5">
      <c r="A663" s="409" t="s">
        <v>1229</v>
      </c>
      <c r="B663" s="284" t="s">
        <v>1230</v>
      </c>
      <c r="C663" s="286">
        <v>0</v>
      </c>
      <c r="D663" s="286">
        <v>0</v>
      </c>
      <c r="E663" s="287" t="str">
        <f>IF(C663&gt;0,D663/C663-1,IF(C663&lt;0,-(D663/C663-1),""))</f>
        <v/>
      </c>
    </row>
    <row r="664" ht="36" customHeight="1" spans="1:5">
      <c r="A664" s="409" t="s">
        <v>1231</v>
      </c>
      <c r="B664" s="284" t="s">
        <v>1232</v>
      </c>
      <c r="C664" s="286">
        <v>0</v>
      </c>
      <c r="D664" s="286">
        <v>0</v>
      </c>
      <c r="E664" s="287" t="str">
        <f>IF(C664&gt;0,D664/C664-1,IF(C664&lt;0,-(D664/C664-1),""))</f>
        <v/>
      </c>
    </row>
    <row r="665" ht="36" customHeight="1" spans="1:5">
      <c r="A665" s="408" t="s">
        <v>1233</v>
      </c>
      <c r="B665" s="281" t="s">
        <v>1234</v>
      </c>
      <c r="C665" s="289">
        <v>1229</v>
      </c>
      <c r="D665" s="289">
        <v>340</v>
      </c>
      <c r="E665" s="290">
        <f>(D665-C665)/C665</f>
        <v>-0.723</v>
      </c>
    </row>
    <row r="666" ht="35" customHeight="1" spans="1:5">
      <c r="A666" s="284">
        <v>2089999</v>
      </c>
      <c r="B666" s="284" t="s">
        <v>1235</v>
      </c>
      <c r="C666" s="286">
        <v>1229</v>
      </c>
      <c r="D666" s="286">
        <v>340</v>
      </c>
      <c r="E666" s="290">
        <f>(D666-C666)/C666</f>
        <v>-0.723</v>
      </c>
    </row>
    <row r="667" ht="36" customHeight="1" spans="1:5">
      <c r="A667" s="281" t="s">
        <v>1236</v>
      </c>
      <c r="B667" s="414" t="s">
        <v>517</v>
      </c>
      <c r="C667" s="421"/>
      <c r="D667" s="421"/>
      <c r="E667" s="290"/>
    </row>
    <row r="668" ht="36" customHeight="1" spans="1:5">
      <c r="A668" s="281" t="s">
        <v>1237</v>
      </c>
      <c r="B668" s="414" t="s">
        <v>1238</v>
      </c>
      <c r="C668" s="421"/>
      <c r="D668" s="421"/>
      <c r="E668" s="290"/>
    </row>
    <row r="669" ht="36" customHeight="1" spans="1:5">
      <c r="A669" s="408" t="s">
        <v>84</v>
      </c>
      <c r="B669" s="281" t="s">
        <v>85</v>
      </c>
      <c r="C669" s="289">
        <v>14237</v>
      </c>
      <c r="D669" s="289">
        <v>17337</v>
      </c>
      <c r="E669" s="290">
        <f t="shared" ref="E669:E678" si="24">(D669-C669)/C669</f>
        <v>0.218</v>
      </c>
    </row>
    <row r="670" ht="36" customHeight="1" spans="1:5">
      <c r="A670" s="408" t="s">
        <v>1239</v>
      </c>
      <c r="B670" s="281" t="s">
        <v>1240</v>
      </c>
      <c r="C670" s="289">
        <v>327</v>
      </c>
      <c r="D670" s="289">
        <v>683</v>
      </c>
      <c r="E670" s="290">
        <f t="shared" si="24"/>
        <v>1.089</v>
      </c>
    </row>
    <row r="671" ht="36" customHeight="1" spans="1:5">
      <c r="A671" s="409" t="s">
        <v>1241</v>
      </c>
      <c r="B671" s="284" t="s">
        <v>137</v>
      </c>
      <c r="C671" s="286">
        <v>272</v>
      </c>
      <c r="D671" s="286">
        <v>415</v>
      </c>
      <c r="E671" s="290">
        <f t="shared" si="24"/>
        <v>0.526</v>
      </c>
    </row>
    <row r="672" ht="36" customHeight="1" spans="1:5">
      <c r="A672" s="409" t="s">
        <v>1242</v>
      </c>
      <c r="B672" s="284" t="s">
        <v>139</v>
      </c>
      <c r="C672" s="286">
        <v>0</v>
      </c>
      <c r="D672" s="286">
        <v>15</v>
      </c>
      <c r="E672" s="290"/>
    </row>
    <row r="673" ht="36" customHeight="1" spans="1:5">
      <c r="A673" s="409" t="s">
        <v>1243</v>
      </c>
      <c r="B673" s="284" t="s">
        <v>141</v>
      </c>
      <c r="C673" s="286">
        <v>0</v>
      </c>
      <c r="D673" s="286">
        <v>0</v>
      </c>
      <c r="E673" s="290"/>
    </row>
    <row r="674" ht="36" customHeight="1" spans="1:5">
      <c r="A674" s="409" t="s">
        <v>1244</v>
      </c>
      <c r="B674" s="284" t="s">
        <v>1245</v>
      </c>
      <c r="C674" s="286">
        <v>55</v>
      </c>
      <c r="D674" s="286">
        <v>253</v>
      </c>
      <c r="E674" s="290">
        <f t="shared" si="24"/>
        <v>3.6</v>
      </c>
    </row>
    <row r="675" ht="36" customHeight="1" spans="1:5">
      <c r="A675" s="408" t="s">
        <v>1246</v>
      </c>
      <c r="B675" s="281" t="s">
        <v>1247</v>
      </c>
      <c r="C675" s="289">
        <v>2500</v>
      </c>
      <c r="D675" s="289">
        <v>2668</v>
      </c>
      <c r="E675" s="290">
        <f t="shared" si="24"/>
        <v>0.067</v>
      </c>
    </row>
    <row r="676" ht="36" customHeight="1" spans="1:5">
      <c r="A676" s="409" t="s">
        <v>1248</v>
      </c>
      <c r="B676" s="284" t="s">
        <v>1249</v>
      </c>
      <c r="C676" s="286">
        <v>2447</v>
      </c>
      <c r="D676" s="286">
        <v>2052</v>
      </c>
      <c r="E676" s="290">
        <f t="shared" si="24"/>
        <v>-0.161</v>
      </c>
    </row>
    <row r="677" ht="36" customHeight="1" spans="1:5">
      <c r="A677" s="409" t="s">
        <v>1250</v>
      </c>
      <c r="B677" s="284" t="s">
        <v>1251</v>
      </c>
      <c r="C677" s="286">
        <v>0</v>
      </c>
      <c r="D677" s="286">
        <v>500</v>
      </c>
      <c r="E677" s="290"/>
    </row>
    <row r="678" ht="36" customHeight="1" spans="1:5">
      <c r="A678" s="409" t="s">
        <v>1252</v>
      </c>
      <c r="B678" s="284" t="s">
        <v>1253</v>
      </c>
      <c r="C678" s="286">
        <v>0</v>
      </c>
      <c r="D678" s="286">
        <v>0</v>
      </c>
      <c r="E678" s="290"/>
    </row>
    <row r="679" ht="36" customHeight="1" spans="1:5">
      <c r="A679" s="409" t="s">
        <v>1254</v>
      </c>
      <c r="B679" s="284" t="s">
        <v>1255</v>
      </c>
      <c r="C679" s="286">
        <v>0</v>
      </c>
      <c r="D679" s="286">
        <v>0</v>
      </c>
      <c r="E679" s="287" t="str">
        <f>IF(C679&gt;0,D679/C679-1,IF(C679&lt;0,-(D679/C679-1),""))</f>
        <v/>
      </c>
    </row>
    <row r="680" ht="36" customHeight="1" spans="1:5">
      <c r="A680" s="409" t="s">
        <v>1256</v>
      </c>
      <c r="B680" s="284" t="s">
        <v>1257</v>
      </c>
      <c r="C680" s="286">
        <v>0</v>
      </c>
      <c r="D680" s="286">
        <v>0</v>
      </c>
      <c r="E680" s="287" t="str">
        <f>IF(C680&gt;0,D680/C680-1,IF(C680&lt;0,-(D680/C680-1),""))</f>
        <v/>
      </c>
    </row>
    <row r="681" ht="36" customHeight="1" spans="1:5">
      <c r="A681" s="409" t="s">
        <v>1258</v>
      </c>
      <c r="B681" s="284" t="s">
        <v>1259</v>
      </c>
      <c r="C681" s="286">
        <v>0</v>
      </c>
      <c r="D681" s="286">
        <v>0</v>
      </c>
      <c r="E681" s="287" t="str">
        <f>IF(C681&gt;0,D681/C681-1,IF(C681&lt;0,-(D681/C681-1),""))</f>
        <v/>
      </c>
    </row>
    <row r="682" ht="36" customHeight="1" spans="1:5">
      <c r="A682" s="409" t="s">
        <v>1260</v>
      </c>
      <c r="B682" s="284" t="s">
        <v>1261</v>
      </c>
      <c r="C682" s="286">
        <v>0</v>
      </c>
      <c r="D682" s="286">
        <v>0</v>
      </c>
      <c r="E682" s="287" t="str">
        <f>IF(C682&gt;0,D682/C682-1,IF(C682&lt;0,-(D682/C682-1),""))</f>
        <v/>
      </c>
    </row>
    <row r="683" ht="36" customHeight="1" spans="1:5">
      <c r="A683" s="409" t="s">
        <v>1262</v>
      </c>
      <c r="B683" s="284" t="s">
        <v>1263</v>
      </c>
      <c r="C683" s="286">
        <v>53</v>
      </c>
      <c r="D683" s="286">
        <v>0</v>
      </c>
      <c r="E683" s="290">
        <f>(D683-C683)/C683</f>
        <v>-1</v>
      </c>
    </row>
    <row r="684" ht="36" customHeight="1" spans="1:5">
      <c r="A684" s="409" t="s">
        <v>1264</v>
      </c>
      <c r="B684" s="284" t="s">
        <v>1265</v>
      </c>
      <c r="C684" s="286">
        <v>0</v>
      </c>
      <c r="D684" s="286">
        <v>0</v>
      </c>
      <c r="E684" s="287" t="str">
        <f>IF(C684&gt;0,D684/C684-1,IF(C684&lt;0,-(D684/C684-1),""))</f>
        <v/>
      </c>
    </row>
    <row r="685" ht="36" customHeight="1" spans="1:5">
      <c r="A685" s="409" t="s">
        <v>1266</v>
      </c>
      <c r="B685" s="284" t="s">
        <v>1267</v>
      </c>
      <c r="C685" s="286">
        <v>0</v>
      </c>
      <c r="D685" s="286">
        <v>0</v>
      </c>
      <c r="E685" s="290"/>
    </row>
    <row r="686" ht="36" customHeight="1" spans="1:5">
      <c r="A686" s="409" t="s">
        <v>1268</v>
      </c>
      <c r="B686" s="284" t="s">
        <v>1269</v>
      </c>
      <c r="C686" s="286">
        <v>0</v>
      </c>
      <c r="D686" s="286">
        <v>0</v>
      </c>
      <c r="E686" s="287" t="str">
        <f>IF(C686&gt;0,D686/C686-1,IF(C686&lt;0,-(D686/C686-1),""))</f>
        <v/>
      </c>
    </row>
    <row r="687" ht="36" customHeight="1" spans="1:5">
      <c r="A687" s="409" t="s">
        <v>1270</v>
      </c>
      <c r="B687" s="284" t="s">
        <v>1271</v>
      </c>
      <c r="C687" s="286">
        <v>0</v>
      </c>
      <c r="D687" s="286">
        <v>0</v>
      </c>
      <c r="E687" s="290"/>
    </row>
    <row r="688" ht="36" customHeight="1" spans="1:5">
      <c r="A688" s="409" t="s">
        <v>1272</v>
      </c>
      <c r="B688" s="284" t="s">
        <v>1273</v>
      </c>
      <c r="C688" s="286">
        <v>0</v>
      </c>
      <c r="D688" s="286">
        <v>116</v>
      </c>
      <c r="E688" s="290"/>
    </row>
    <row r="689" ht="47" customHeight="1" spans="1:5">
      <c r="A689" s="408" t="s">
        <v>1274</v>
      </c>
      <c r="B689" s="281" t="s">
        <v>1275</v>
      </c>
      <c r="C689" s="289">
        <v>2220</v>
      </c>
      <c r="D689" s="289">
        <v>2802</v>
      </c>
      <c r="E689" s="290">
        <f t="shared" ref="E687:E696" si="25">(D689-C689)/C689</f>
        <v>0.262</v>
      </c>
    </row>
    <row r="690" ht="35" customHeight="1" spans="1:5">
      <c r="A690" s="409" t="s">
        <v>1276</v>
      </c>
      <c r="B690" s="284" t="s">
        <v>1277</v>
      </c>
      <c r="C690" s="286">
        <v>0</v>
      </c>
      <c r="D690" s="286">
        <v>0</v>
      </c>
      <c r="E690" s="290"/>
    </row>
    <row r="691" ht="30" customHeight="1" spans="1:5">
      <c r="A691" s="409" t="s">
        <v>1278</v>
      </c>
      <c r="B691" s="284" t="s">
        <v>1279</v>
      </c>
      <c r="C691" s="286">
        <v>2032</v>
      </c>
      <c r="D691" s="286">
        <v>2715</v>
      </c>
      <c r="E691" s="290">
        <f t="shared" si="25"/>
        <v>0.336</v>
      </c>
    </row>
    <row r="692" ht="49" customHeight="1" spans="1:5">
      <c r="A692" s="409" t="s">
        <v>1280</v>
      </c>
      <c r="B692" s="284" t="s">
        <v>1281</v>
      </c>
      <c r="C692" s="286">
        <v>188</v>
      </c>
      <c r="D692" s="286">
        <v>87</v>
      </c>
      <c r="E692" s="290">
        <f t="shared" si="25"/>
        <v>-0.537</v>
      </c>
    </row>
    <row r="693" ht="36" customHeight="1" spans="1:5">
      <c r="A693" s="408" t="s">
        <v>1282</v>
      </c>
      <c r="B693" s="281" t="s">
        <v>1283</v>
      </c>
      <c r="C693" s="289">
        <v>2037</v>
      </c>
      <c r="D693" s="289">
        <v>2395</v>
      </c>
      <c r="E693" s="290">
        <f t="shared" si="25"/>
        <v>0.176</v>
      </c>
    </row>
    <row r="694" ht="36" customHeight="1" spans="1:5">
      <c r="A694" s="409" t="s">
        <v>1284</v>
      </c>
      <c r="B694" s="284" t="s">
        <v>1285</v>
      </c>
      <c r="C694" s="286">
        <v>562</v>
      </c>
      <c r="D694" s="286">
        <v>558</v>
      </c>
      <c r="E694" s="290">
        <f t="shared" si="25"/>
        <v>-0.007</v>
      </c>
    </row>
    <row r="695" ht="36" customHeight="1" spans="1:5">
      <c r="A695" s="409" t="s">
        <v>1286</v>
      </c>
      <c r="B695" s="284" t="s">
        <v>1287</v>
      </c>
      <c r="C695" s="286">
        <v>105</v>
      </c>
      <c r="D695" s="286">
        <v>109</v>
      </c>
      <c r="E695" s="290">
        <f t="shared" si="25"/>
        <v>0.038</v>
      </c>
    </row>
    <row r="696" ht="36" customHeight="1" spans="1:5">
      <c r="A696" s="409" t="s">
        <v>1288</v>
      </c>
      <c r="B696" s="284" t="s">
        <v>1289</v>
      </c>
      <c r="C696" s="286">
        <v>510</v>
      </c>
      <c r="D696" s="286">
        <v>512</v>
      </c>
      <c r="E696" s="290">
        <f t="shared" si="25"/>
        <v>0.004</v>
      </c>
    </row>
    <row r="697" ht="36" customHeight="1" spans="1:5">
      <c r="A697" s="409" t="s">
        <v>1290</v>
      </c>
      <c r="B697" s="284" t="s">
        <v>1291</v>
      </c>
      <c r="C697" s="286">
        <v>0</v>
      </c>
      <c r="D697" s="286">
        <v>0</v>
      </c>
      <c r="E697" s="287" t="str">
        <f>IF(C697&gt;0,D697/C697-1,IF(C697&lt;0,-(D697/C697-1),""))</f>
        <v/>
      </c>
    </row>
    <row r="698" ht="36" customHeight="1" spans="1:5">
      <c r="A698" s="409" t="s">
        <v>1292</v>
      </c>
      <c r="B698" s="284" t="s">
        <v>1293</v>
      </c>
      <c r="C698" s="286">
        <v>0</v>
      </c>
      <c r="D698" s="286">
        <v>0</v>
      </c>
      <c r="E698" s="290"/>
    </row>
    <row r="699" ht="36" customHeight="1" spans="1:5">
      <c r="A699" s="409" t="s">
        <v>1294</v>
      </c>
      <c r="B699" s="284" t="s">
        <v>1295</v>
      </c>
      <c r="C699" s="286">
        <v>0</v>
      </c>
      <c r="D699" s="286">
        <v>0</v>
      </c>
      <c r="E699" s="287" t="str">
        <f>IF(C699&gt;0,D699/C699-1,IF(C699&lt;0,-(D699/C699-1),""))</f>
        <v/>
      </c>
    </row>
    <row r="700" ht="36" customHeight="1" spans="1:5">
      <c r="A700" s="409" t="s">
        <v>1296</v>
      </c>
      <c r="B700" s="284" t="s">
        <v>1297</v>
      </c>
      <c r="C700" s="286">
        <v>0</v>
      </c>
      <c r="D700" s="286">
        <v>0</v>
      </c>
      <c r="E700" s="287" t="str">
        <f>IF(C700&gt;0,D700/C700-1,IF(C700&lt;0,-(D700/C700-1),""))</f>
        <v/>
      </c>
    </row>
    <row r="701" ht="36" customHeight="1" spans="1:5">
      <c r="A701" s="409" t="s">
        <v>1298</v>
      </c>
      <c r="B701" s="284" t="s">
        <v>1299</v>
      </c>
      <c r="C701" s="286">
        <v>598</v>
      </c>
      <c r="D701" s="286">
        <v>617</v>
      </c>
      <c r="E701" s="290">
        <f t="shared" ref="E701:E740" si="26">(D701-C701)/C701</f>
        <v>0.032</v>
      </c>
    </row>
    <row r="702" ht="36" customHeight="1" spans="1:5">
      <c r="A702" s="409" t="s">
        <v>1300</v>
      </c>
      <c r="B702" s="284" t="s">
        <v>1301</v>
      </c>
      <c r="C702" s="286">
        <v>255</v>
      </c>
      <c r="D702" s="286">
        <v>228</v>
      </c>
      <c r="E702" s="290">
        <f t="shared" si="26"/>
        <v>-0.106</v>
      </c>
    </row>
    <row r="703" ht="36" customHeight="1" spans="1:5">
      <c r="A703" s="409" t="s">
        <v>1302</v>
      </c>
      <c r="B703" s="284" t="s">
        <v>1303</v>
      </c>
      <c r="C703" s="286">
        <v>0</v>
      </c>
      <c r="D703" s="286">
        <v>369</v>
      </c>
      <c r="E703" s="290"/>
    </row>
    <row r="704" ht="31" customHeight="1" spans="1:5">
      <c r="A704" s="409" t="s">
        <v>1304</v>
      </c>
      <c r="B704" s="284" t="s">
        <v>1305</v>
      </c>
      <c r="C704" s="286">
        <v>7</v>
      </c>
      <c r="D704" s="286">
        <v>2</v>
      </c>
      <c r="E704" s="290">
        <f t="shared" si="26"/>
        <v>-0.714</v>
      </c>
    </row>
    <row r="705" ht="36" customHeight="1" spans="1:5">
      <c r="A705" s="408" t="s">
        <v>1306</v>
      </c>
      <c r="B705" s="281" t="s">
        <v>1307</v>
      </c>
      <c r="C705" s="289">
        <v>10</v>
      </c>
      <c r="D705" s="289">
        <v>2</v>
      </c>
      <c r="E705" s="290">
        <f t="shared" si="26"/>
        <v>-0.8</v>
      </c>
    </row>
    <row r="706" ht="36" customHeight="1" spans="1:5">
      <c r="A706" s="409" t="s">
        <v>1308</v>
      </c>
      <c r="B706" s="284" t="s">
        <v>1309</v>
      </c>
      <c r="C706" s="286">
        <v>2</v>
      </c>
      <c r="D706" s="286">
        <v>0</v>
      </c>
      <c r="E706" s="290">
        <f t="shared" si="26"/>
        <v>-1</v>
      </c>
    </row>
    <row r="707" ht="28" customHeight="1" spans="1:5">
      <c r="A707" s="409" t="s">
        <v>1310</v>
      </c>
      <c r="B707" s="284" t="s">
        <v>1311</v>
      </c>
      <c r="C707" s="286">
        <v>8</v>
      </c>
      <c r="D707" s="286">
        <v>2</v>
      </c>
      <c r="E707" s="290">
        <f t="shared" si="26"/>
        <v>-0.75</v>
      </c>
    </row>
    <row r="708" ht="36" customHeight="1" spans="1:5">
      <c r="A708" s="408" t="s">
        <v>1312</v>
      </c>
      <c r="B708" s="281" t="s">
        <v>1313</v>
      </c>
      <c r="C708" s="289">
        <v>270</v>
      </c>
      <c r="D708" s="289">
        <v>523</v>
      </c>
      <c r="E708" s="290">
        <f t="shared" si="26"/>
        <v>0.937</v>
      </c>
    </row>
    <row r="709" ht="36" customHeight="1" spans="1:5">
      <c r="A709" s="409" t="s">
        <v>1314</v>
      </c>
      <c r="B709" s="284" t="s">
        <v>1315</v>
      </c>
      <c r="C709" s="286">
        <v>151</v>
      </c>
      <c r="D709" s="286">
        <v>360</v>
      </c>
      <c r="E709" s="290">
        <f t="shared" si="26"/>
        <v>1.384</v>
      </c>
    </row>
    <row r="710" ht="36" customHeight="1" spans="1:5">
      <c r="A710" s="409" t="s">
        <v>1316</v>
      </c>
      <c r="B710" s="284" t="s">
        <v>1317</v>
      </c>
      <c r="C710" s="286">
        <v>33</v>
      </c>
      <c r="D710" s="286">
        <v>19</v>
      </c>
      <c r="E710" s="290">
        <f t="shared" si="26"/>
        <v>-0.424</v>
      </c>
    </row>
    <row r="711" ht="36" customHeight="1" spans="1:5">
      <c r="A711" s="409" t="s">
        <v>1318</v>
      </c>
      <c r="B711" s="284" t="s">
        <v>1319</v>
      </c>
      <c r="C711" s="286">
        <v>86</v>
      </c>
      <c r="D711" s="286">
        <v>144</v>
      </c>
      <c r="E711" s="290">
        <f t="shared" si="26"/>
        <v>0.674</v>
      </c>
    </row>
    <row r="712" ht="36" customHeight="1" spans="1:5">
      <c r="A712" s="408" t="s">
        <v>1320</v>
      </c>
      <c r="B712" s="281" t="s">
        <v>1321</v>
      </c>
      <c r="C712" s="289">
        <v>2976</v>
      </c>
      <c r="D712" s="289">
        <v>3988</v>
      </c>
      <c r="E712" s="290">
        <f t="shared" si="26"/>
        <v>0.34</v>
      </c>
    </row>
    <row r="713" ht="36" customHeight="1" spans="1:5">
      <c r="A713" s="409" t="s">
        <v>1322</v>
      </c>
      <c r="B713" s="284" t="s">
        <v>1323</v>
      </c>
      <c r="C713" s="286">
        <v>2976</v>
      </c>
      <c r="D713" s="286">
        <v>3988</v>
      </c>
      <c r="E713" s="290">
        <f t="shared" si="26"/>
        <v>0.34</v>
      </c>
    </row>
    <row r="714" ht="36" customHeight="1" spans="1:5">
      <c r="A714" s="409" t="s">
        <v>1324</v>
      </c>
      <c r="B714" s="284" t="s">
        <v>1325</v>
      </c>
      <c r="C714" s="286">
        <v>0</v>
      </c>
      <c r="D714" s="286">
        <v>0</v>
      </c>
      <c r="E714" s="290"/>
    </row>
    <row r="715" ht="36" customHeight="1" spans="1:5">
      <c r="A715" s="409" t="s">
        <v>1326</v>
      </c>
      <c r="B715" s="284" t="s">
        <v>1327</v>
      </c>
      <c r="C715" s="286">
        <v>0</v>
      </c>
      <c r="D715" s="286">
        <v>0</v>
      </c>
      <c r="E715" s="290"/>
    </row>
    <row r="716" ht="36" customHeight="1" spans="1:5">
      <c r="A716" s="409" t="s">
        <v>1328</v>
      </c>
      <c r="B716" s="284" t="s">
        <v>1329</v>
      </c>
      <c r="C716" s="286">
        <v>0</v>
      </c>
      <c r="D716" s="286">
        <v>0</v>
      </c>
      <c r="E716" s="290"/>
    </row>
    <row r="717" ht="36" customHeight="1" spans="1:5">
      <c r="A717" s="408" t="s">
        <v>1330</v>
      </c>
      <c r="B717" s="281" t="s">
        <v>1331</v>
      </c>
      <c r="C717" s="289">
        <v>183</v>
      </c>
      <c r="D717" s="289">
        <v>2067</v>
      </c>
      <c r="E717" s="290">
        <f t="shared" si="26"/>
        <v>10.295</v>
      </c>
    </row>
    <row r="718" ht="36" customHeight="1" spans="1:5">
      <c r="A718" s="409" t="s">
        <v>1332</v>
      </c>
      <c r="B718" s="284" t="s">
        <v>1333</v>
      </c>
      <c r="C718" s="286">
        <v>0</v>
      </c>
      <c r="D718" s="286">
        <v>0</v>
      </c>
      <c r="E718" s="290"/>
    </row>
    <row r="719" ht="36" customHeight="1" spans="1:5">
      <c r="A719" s="409" t="s">
        <v>1334</v>
      </c>
      <c r="B719" s="284" t="s">
        <v>1335</v>
      </c>
      <c r="C719" s="286">
        <v>132</v>
      </c>
      <c r="D719" s="286">
        <v>2036</v>
      </c>
      <c r="E719" s="290">
        <f t="shared" si="26"/>
        <v>14.424</v>
      </c>
    </row>
    <row r="720" ht="24" customHeight="1" spans="1:5">
      <c r="A720" s="409" t="s">
        <v>1336</v>
      </c>
      <c r="B720" s="284" t="s">
        <v>1337</v>
      </c>
      <c r="C720" s="286">
        <v>51</v>
      </c>
      <c r="D720" s="286">
        <v>31</v>
      </c>
      <c r="E720" s="290">
        <f t="shared" si="26"/>
        <v>-0.392</v>
      </c>
    </row>
    <row r="721" ht="33" customHeight="1" spans="1:5">
      <c r="A721" s="408" t="s">
        <v>1338</v>
      </c>
      <c r="B721" s="281" t="s">
        <v>1339</v>
      </c>
      <c r="C721" s="289">
        <v>1398</v>
      </c>
      <c r="D721" s="289">
        <v>1511</v>
      </c>
      <c r="E721" s="290">
        <f t="shared" si="26"/>
        <v>0.081</v>
      </c>
    </row>
    <row r="722" ht="27" customHeight="1" spans="1:5">
      <c r="A722" s="409" t="s">
        <v>1340</v>
      </c>
      <c r="B722" s="284" t="s">
        <v>1341</v>
      </c>
      <c r="C722" s="286">
        <v>1002</v>
      </c>
      <c r="D722" s="286">
        <v>1300</v>
      </c>
      <c r="E722" s="290">
        <f t="shared" si="26"/>
        <v>0.297</v>
      </c>
    </row>
    <row r="723" ht="32" customHeight="1" spans="1:5">
      <c r="A723" s="409" t="s">
        <v>1342</v>
      </c>
      <c r="B723" s="284" t="s">
        <v>1343</v>
      </c>
      <c r="C723" s="286">
        <v>0</v>
      </c>
      <c r="D723" s="286">
        <v>0</v>
      </c>
      <c r="E723" s="290"/>
    </row>
    <row r="724" ht="32" customHeight="1" spans="1:5">
      <c r="A724" s="409" t="s">
        <v>1344</v>
      </c>
      <c r="B724" s="284" t="s">
        <v>1345</v>
      </c>
      <c r="C724" s="286">
        <v>396</v>
      </c>
      <c r="D724" s="286">
        <v>211</v>
      </c>
      <c r="E724" s="290">
        <f t="shared" si="26"/>
        <v>-0.467</v>
      </c>
    </row>
    <row r="725" ht="32" customHeight="1" spans="1:5">
      <c r="A725" s="408" t="s">
        <v>1346</v>
      </c>
      <c r="B725" s="281" t="s">
        <v>1347</v>
      </c>
      <c r="C725" s="289">
        <v>40</v>
      </c>
      <c r="D725" s="289">
        <v>15</v>
      </c>
      <c r="E725" s="290">
        <f t="shared" si="26"/>
        <v>-0.625</v>
      </c>
    </row>
    <row r="726" ht="21" customHeight="1" spans="1:5">
      <c r="A726" s="409" t="s">
        <v>1348</v>
      </c>
      <c r="B726" s="284" t="s">
        <v>1349</v>
      </c>
      <c r="C726" s="286">
        <v>40</v>
      </c>
      <c r="D726" s="286">
        <v>15</v>
      </c>
      <c r="E726" s="290">
        <f t="shared" si="26"/>
        <v>-0.625</v>
      </c>
    </row>
    <row r="727" ht="29" customHeight="1" spans="1:5">
      <c r="A727" s="409" t="s">
        <v>1350</v>
      </c>
      <c r="B727" s="284" t="s">
        <v>1351</v>
      </c>
      <c r="C727" s="286">
        <v>0</v>
      </c>
      <c r="D727" s="286">
        <v>0</v>
      </c>
      <c r="E727" s="290"/>
    </row>
    <row r="728" ht="36" customHeight="1" spans="1:5">
      <c r="A728" s="408" t="s">
        <v>1352</v>
      </c>
      <c r="B728" s="281" t="s">
        <v>1353</v>
      </c>
      <c r="C728" s="289">
        <v>264</v>
      </c>
      <c r="D728" s="289">
        <v>503</v>
      </c>
      <c r="E728" s="290">
        <f t="shared" si="26"/>
        <v>0.905</v>
      </c>
    </row>
    <row r="729" ht="36" customHeight="1" spans="1:5">
      <c r="A729" s="409" t="s">
        <v>1354</v>
      </c>
      <c r="B729" s="284" t="s">
        <v>137</v>
      </c>
      <c r="C729" s="286">
        <v>75</v>
      </c>
      <c r="D729" s="286">
        <v>0</v>
      </c>
      <c r="E729" s="290">
        <f t="shared" si="26"/>
        <v>-1</v>
      </c>
    </row>
    <row r="730" ht="18" customHeight="1" spans="1:5">
      <c r="A730" s="409" t="s">
        <v>1355</v>
      </c>
      <c r="B730" s="284" t="s">
        <v>139</v>
      </c>
      <c r="C730" s="286">
        <v>11</v>
      </c>
      <c r="D730" s="286">
        <v>13</v>
      </c>
      <c r="E730" s="290">
        <f t="shared" si="26"/>
        <v>0.182</v>
      </c>
    </row>
    <row r="731" ht="24" customHeight="1" spans="1:5">
      <c r="A731" s="409" t="s">
        <v>1356</v>
      </c>
      <c r="B731" s="284" t="s">
        <v>141</v>
      </c>
      <c r="C731" s="286">
        <v>0</v>
      </c>
      <c r="D731" s="286">
        <v>0</v>
      </c>
      <c r="E731" s="290"/>
    </row>
    <row r="732" ht="35" customHeight="1" spans="1:5">
      <c r="A732" s="409" t="s">
        <v>1357</v>
      </c>
      <c r="B732" s="284" t="s">
        <v>238</v>
      </c>
      <c r="C732" s="286">
        <v>0</v>
      </c>
      <c r="D732" s="286">
        <v>0</v>
      </c>
      <c r="E732" s="290"/>
    </row>
    <row r="733" ht="36" customHeight="1" spans="1:5">
      <c r="A733" s="409" t="s">
        <v>1358</v>
      </c>
      <c r="B733" s="284" t="s">
        <v>1359</v>
      </c>
      <c r="C733" s="286">
        <v>0</v>
      </c>
      <c r="D733" s="286">
        <v>0</v>
      </c>
      <c r="E733" s="290"/>
    </row>
    <row r="734" ht="36" customHeight="1" spans="1:5">
      <c r="A734" s="409" t="s">
        <v>1360</v>
      </c>
      <c r="B734" s="284" t="s">
        <v>1361</v>
      </c>
      <c r="C734" s="286">
        <v>0</v>
      </c>
      <c r="D734" s="286">
        <v>0</v>
      </c>
      <c r="E734" s="290"/>
    </row>
    <row r="735" ht="36" customHeight="1" spans="1:5">
      <c r="A735" s="409" t="s">
        <v>1362</v>
      </c>
      <c r="B735" s="284" t="s">
        <v>155</v>
      </c>
      <c r="C735" s="286">
        <v>0</v>
      </c>
      <c r="D735" s="286">
        <v>0</v>
      </c>
      <c r="E735" s="290"/>
    </row>
    <row r="736" ht="36" customHeight="1" spans="1:5">
      <c r="A736" s="409" t="s">
        <v>1363</v>
      </c>
      <c r="B736" s="284" t="s">
        <v>1364</v>
      </c>
      <c r="C736" s="286">
        <v>178</v>
      </c>
      <c r="D736" s="286">
        <v>490</v>
      </c>
      <c r="E736" s="290">
        <f t="shared" si="26"/>
        <v>1.753</v>
      </c>
    </row>
    <row r="737" ht="39" customHeight="1" spans="1:5">
      <c r="A737" s="408" t="s">
        <v>1365</v>
      </c>
      <c r="B737" s="281" t="s">
        <v>1366</v>
      </c>
      <c r="C737" s="289">
        <v>230</v>
      </c>
      <c r="D737" s="289">
        <v>180</v>
      </c>
      <c r="E737" s="290">
        <f t="shared" si="26"/>
        <v>-0.217</v>
      </c>
    </row>
    <row r="738" ht="32" customHeight="1" spans="1:5">
      <c r="A738" s="409" t="s">
        <v>1367</v>
      </c>
      <c r="B738" s="284" t="s">
        <v>1368</v>
      </c>
      <c r="C738" s="286">
        <v>230</v>
      </c>
      <c r="D738" s="286">
        <v>180</v>
      </c>
      <c r="E738" s="290">
        <f t="shared" si="26"/>
        <v>-0.217</v>
      </c>
    </row>
    <row r="739" ht="36" customHeight="1" spans="1:5">
      <c r="A739" s="408" t="s">
        <v>1369</v>
      </c>
      <c r="B739" s="281" t="s">
        <v>1370</v>
      </c>
      <c r="C739" s="289">
        <v>1782</v>
      </c>
      <c r="D739" s="289"/>
      <c r="E739" s="290">
        <f t="shared" si="26"/>
        <v>-1</v>
      </c>
    </row>
    <row r="740" ht="33" customHeight="1" spans="1:5">
      <c r="A740" s="409">
        <v>2109999</v>
      </c>
      <c r="B740" s="284" t="s">
        <v>1371</v>
      </c>
      <c r="C740" s="286">
        <v>1782</v>
      </c>
      <c r="D740" s="286"/>
      <c r="E740" s="290">
        <f t="shared" si="26"/>
        <v>-1</v>
      </c>
    </row>
    <row r="741" ht="36" customHeight="1" spans="1:5">
      <c r="A741" s="413" t="s">
        <v>1372</v>
      </c>
      <c r="B741" s="414" t="s">
        <v>517</v>
      </c>
      <c r="C741" s="415"/>
      <c r="D741" s="415"/>
      <c r="E741" s="290"/>
    </row>
    <row r="742" ht="36" customHeight="1" spans="1:5">
      <c r="A742" s="413" t="s">
        <v>1373</v>
      </c>
      <c r="B742" s="414" t="s">
        <v>703</v>
      </c>
      <c r="C742" s="415"/>
      <c r="D742" s="415"/>
      <c r="E742" s="290"/>
    </row>
    <row r="743" ht="36" customHeight="1" spans="1:5">
      <c r="A743" s="408" t="s">
        <v>86</v>
      </c>
      <c r="B743" s="281" t="s">
        <v>87</v>
      </c>
      <c r="C743" s="289">
        <v>2975</v>
      </c>
      <c r="D743" s="289">
        <v>1670</v>
      </c>
      <c r="E743" s="290">
        <f t="shared" ref="E743:E760" si="27">(D743-C743)/C743</f>
        <v>-0.439</v>
      </c>
    </row>
    <row r="744" ht="36" customHeight="1" spans="1:5">
      <c r="A744" s="408" t="s">
        <v>1374</v>
      </c>
      <c r="B744" s="281" t="s">
        <v>1375</v>
      </c>
      <c r="C744" s="289">
        <v>272</v>
      </c>
      <c r="D744" s="289">
        <v>33</v>
      </c>
      <c r="E744" s="290">
        <f t="shared" si="27"/>
        <v>-0.879</v>
      </c>
    </row>
    <row r="745" ht="36" customHeight="1" spans="1:5">
      <c r="A745" s="409" t="s">
        <v>1376</v>
      </c>
      <c r="B745" s="284" t="s">
        <v>137</v>
      </c>
      <c r="C745" s="286">
        <v>240</v>
      </c>
      <c r="D745" s="286">
        <v>20</v>
      </c>
      <c r="E745" s="290">
        <f t="shared" si="27"/>
        <v>-0.917</v>
      </c>
    </row>
    <row r="746" ht="36" customHeight="1" spans="1:5">
      <c r="A746" s="409" t="s">
        <v>1377</v>
      </c>
      <c r="B746" s="284" t="s">
        <v>139</v>
      </c>
      <c r="C746" s="286">
        <v>26</v>
      </c>
      <c r="D746" s="286">
        <v>13</v>
      </c>
      <c r="E746" s="290">
        <f t="shared" si="27"/>
        <v>-0.5</v>
      </c>
    </row>
    <row r="747" ht="36" customHeight="1" spans="1:5">
      <c r="A747" s="409" t="s">
        <v>1378</v>
      </c>
      <c r="B747" s="284" t="s">
        <v>141</v>
      </c>
      <c r="C747" s="286"/>
      <c r="D747" s="286"/>
      <c r="E747" s="290"/>
    </row>
    <row r="748" ht="36" customHeight="1" spans="1:5">
      <c r="A748" s="409" t="s">
        <v>1379</v>
      </c>
      <c r="B748" s="284" t="s">
        <v>1380</v>
      </c>
      <c r="C748" s="286"/>
      <c r="D748" s="286"/>
      <c r="E748" s="290"/>
    </row>
    <row r="749" ht="36" customHeight="1" spans="1:5">
      <c r="A749" s="409" t="s">
        <v>1381</v>
      </c>
      <c r="B749" s="284" t="s">
        <v>1382</v>
      </c>
      <c r="C749" s="286"/>
      <c r="D749" s="286"/>
      <c r="E749" s="290"/>
    </row>
    <row r="750" ht="36" customHeight="1" spans="1:5">
      <c r="A750" s="409" t="s">
        <v>1383</v>
      </c>
      <c r="B750" s="284" t="s">
        <v>1384</v>
      </c>
      <c r="C750" s="286"/>
      <c r="D750" s="286"/>
      <c r="E750" s="290"/>
    </row>
    <row r="751" ht="36" customHeight="1" spans="1:5">
      <c r="A751" s="409" t="s">
        <v>1385</v>
      </c>
      <c r="B751" s="284" t="s">
        <v>1386</v>
      </c>
      <c r="C751" s="286"/>
      <c r="D751" s="286"/>
      <c r="E751" s="290"/>
    </row>
    <row r="752" ht="36" customHeight="1" spans="1:5">
      <c r="A752" s="409" t="s">
        <v>1387</v>
      </c>
      <c r="B752" s="284" t="s">
        <v>1388</v>
      </c>
      <c r="C752" s="286"/>
      <c r="D752" s="286"/>
      <c r="E752" s="290"/>
    </row>
    <row r="753" ht="36" customHeight="1" spans="1:5">
      <c r="A753" s="409" t="s">
        <v>1389</v>
      </c>
      <c r="B753" s="284" t="s">
        <v>1390</v>
      </c>
      <c r="C753" s="286">
        <v>6</v>
      </c>
      <c r="D753" s="286"/>
      <c r="E753" s="290">
        <f t="shared" si="27"/>
        <v>-1</v>
      </c>
    </row>
    <row r="754" ht="36" customHeight="1" spans="1:5">
      <c r="A754" s="408" t="s">
        <v>1391</v>
      </c>
      <c r="B754" s="281" t="s">
        <v>1392</v>
      </c>
      <c r="C754" s="289">
        <v>39</v>
      </c>
      <c r="D754" s="289">
        <v>42</v>
      </c>
      <c r="E754" s="290">
        <f t="shared" si="27"/>
        <v>0.077</v>
      </c>
    </row>
    <row r="755" ht="36" customHeight="1" spans="1:5">
      <c r="A755" s="409" t="s">
        <v>1393</v>
      </c>
      <c r="B755" s="284" t="s">
        <v>1394</v>
      </c>
      <c r="C755" s="286">
        <v>21</v>
      </c>
      <c r="D755" s="286">
        <v>0</v>
      </c>
      <c r="E755" s="290">
        <f t="shared" si="27"/>
        <v>-1</v>
      </c>
    </row>
    <row r="756" ht="36" customHeight="1" spans="1:5">
      <c r="A756" s="409" t="s">
        <v>1395</v>
      </c>
      <c r="B756" s="284" t="s">
        <v>1396</v>
      </c>
      <c r="C756" s="286">
        <v>0</v>
      </c>
      <c r="D756" s="286">
        <v>0</v>
      </c>
      <c r="E756" s="290"/>
    </row>
    <row r="757" ht="36" customHeight="1" spans="1:5">
      <c r="A757" s="409" t="s">
        <v>1397</v>
      </c>
      <c r="B757" s="284" t="s">
        <v>1398</v>
      </c>
      <c r="C757" s="286">
        <v>18</v>
      </c>
      <c r="D757" s="286">
        <v>42</v>
      </c>
      <c r="E757" s="290">
        <f t="shared" si="27"/>
        <v>1.333</v>
      </c>
    </row>
    <row r="758" ht="36" customHeight="1" spans="1:5">
      <c r="A758" s="408" t="s">
        <v>1399</v>
      </c>
      <c r="B758" s="281" t="s">
        <v>1400</v>
      </c>
      <c r="C758" s="289">
        <v>1114</v>
      </c>
      <c r="D758" s="289">
        <v>670</v>
      </c>
      <c r="E758" s="290">
        <f t="shared" si="27"/>
        <v>-0.399</v>
      </c>
    </row>
    <row r="759" ht="36" customHeight="1" spans="1:5">
      <c r="A759" s="409" t="s">
        <v>1401</v>
      </c>
      <c r="B759" s="284" t="s">
        <v>1402</v>
      </c>
      <c r="C759" s="286">
        <v>77</v>
      </c>
      <c r="D759" s="286">
        <v>0</v>
      </c>
      <c r="E759" s="290">
        <f t="shared" si="27"/>
        <v>-1</v>
      </c>
    </row>
    <row r="760" ht="36" customHeight="1" spans="1:5">
      <c r="A760" s="409" t="s">
        <v>1403</v>
      </c>
      <c r="B760" s="284" t="s">
        <v>1404</v>
      </c>
      <c r="C760" s="286">
        <v>880</v>
      </c>
      <c r="D760" s="286">
        <v>263</v>
      </c>
      <c r="E760" s="290">
        <f t="shared" si="27"/>
        <v>-0.701</v>
      </c>
    </row>
    <row r="761" ht="36" customHeight="1" spans="1:5">
      <c r="A761" s="409" t="s">
        <v>1405</v>
      </c>
      <c r="B761" s="284" t="s">
        <v>1406</v>
      </c>
      <c r="C761" s="286">
        <v>0</v>
      </c>
      <c r="D761" s="286">
        <v>0</v>
      </c>
      <c r="E761" s="287" t="str">
        <f>IF(C761&gt;0,D761/C761-1,IF(C761&lt;0,-(D761/C761-1),""))</f>
        <v/>
      </c>
    </row>
    <row r="762" ht="36" customHeight="1" spans="1:5">
      <c r="A762" s="409" t="s">
        <v>1407</v>
      </c>
      <c r="B762" s="284" t="s">
        <v>1408</v>
      </c>
      <c r="C762" s="286">
        <v>0</v>
      </c>
      <c r="D762" s="286">
        <v>165</v>
      </c>
      <c r="E762" s="290"/>
    </row>
    <row r="763" ht="36" customHeight="1" spans="1:5">
      <c r="A763" s="409" t="s">
        <v>1409</v>
      </c>
      <c r="B763" s="284" t="s">
        <v>1410</v>
      </c>
      <c r="C763" s="286">
        <v>0</v>
      </c>
      <c r="D763" s="286">
        <v>0</v>
      </c>
      <c r="E763" s="287" t="str">
        <f>IF(C763&gt;0,D763/C763-1,IF(C763&lt;0,-(D763/C763-1),""))</f>
        <v/>
      </c>
    </row>
    <row r="764" ht="36" customHeight="1" spans="1:5">
      <c r="A764" s="409" t="s">
        <v>1411</v>
      </c>
      <c r="B764" s="284" t="s">
        <v>1412</v>
      </c>
      <c r="C764" s="286">
        <v>0</v>
      </c>
      <c r="D764" s="286">
        <v>0</v>
      </c>
      <c r="E764" s="287" t="str">
        <f>IF(C764&gt;0,D764/C764-1,IF(C764&lt;0,-(D764/C764-1),""))</f>
        <v/>
      </c>
    </row>
    <row r="765" ht="36" customHeight="1" spans="1:5">
      <c r="A765" s="284" t="s">
        <v>1413</v>
      </c>
      <c r="B765" s="284" t="s">
        <v>1414</v>
      </c>
      <c r="C765" s="286">
        <v>0</v>
      </c>
      <c r="D765" s="286">
        <v>0</v>
      </c>
      <c r="E765" s="287" t="str">
        <f>IF(C765&gt;0,D765/C765-1,IF(C765&lt;0,-(D765/C765-1),""))</f>
        <v/>
      </c>
    </row>
    <row r="766" ht="36" customHeight="1" spans="1:5">
      <c r="A766" s="409" t="s">
        <v>1415</v>
      </c>
      <c r="B766" s="284" t="s">
        <v>1416</v>
      </c>
      <c r="C766" s="286">
        <v>157</v>
      </c>
      <c r="D766" s="286">
        <v>242</v>
      </c>
      <c r="E766" s="290">
        <f>(D766-C766)/C766</f>
        <v>0.541</v>
      </c>
    </row>
    <row r="767" ht="36" customHeight="1" spans="1:5">
      <c r="A767" s="408" t="s">
        <v>1417</v>
      </c>
      <c r="B767" s="281" t="s">
        <v>1418</v>
      </c>
      <c r="C767" s="289">
        <v>600</v>
      </c>
      <c r="D767" s="289">
        <v>635</v>
      </c>
      <c r="E767" s="290">
        <f>(D767-C767)/C767</f>
        <v>0.058</v>
      </c>
    </row>
    <row r="768" ht="36" customHeight="1" spans="1:5">
      <c r="A768" s="409" t="s">
        <v>1419</v>
      </c>
      <c r="B768" s="284" t="s">
        <v>1420</v>
      </c>
      <c r="C768" s="286">
        <v>495</v>
      </c>
      <c r="D768" s="286">
        <v>0</v>
      </c>
      <c r="E768" s="290">
        <f>(D768-C768)/C768</f>
        <v>-1</v>
      </c>
    </row>
    <row r="769" ht="36" customHeight="1" spans="1:5">
      <c r="A769" s="409" t="s">
        <v>1421</v>
      </c>
      <c r="B769" s="284" t="s">
        <v>1422</v>
      </c>
      <c r="C769" s="286">
        <v>84</v>
      </c>
      <c r="D769" s="286">
        <v>635</v>
      </c>
      <c r="E769" s="290">
        <f>(D769-C769)/C769</f>
        <v>6.56</v>
      </c>
    </row>
    <row r="770" ht="17.4" spans="1:5">
      <c r="A770" s="409" t="s">
        <v>1423</v>
      </c>
      <c r="B770" s="284" t="s">
        <v>1424</v>
      </c>
      <c r="C770" s="286">
        <v>0</v>
      </c>
      <c r="D770" s="286">
        <v>0</v>
      </c>
      <c r="E770" s="290"/>
    </row>
    <row r="771" ht="17.4" spans="1:5">
      <c r="A771" s="409" t="s">
        <v>1425</v>
      </c>
      <c r="B771" s="284" t="s">
        <v>1426</v>
      </c>
      <c r="C771" s="286">
        <v>21</v>
      </c>
      <c r="D771" s="286">
        <v>0</v>
      </c>
      <c r="E771" s="290">
        <f>(D771-C771)/C771</f>
        <v>-1</v>
      </c>
    </row>
    <row r="772" ht="17.4" spans="1:5">
      <c r="A772" s="408" t="s">
        <v>1427</v>
      </c>
      <c r="B772" s="281" t="s">
        <v>1428</v>
      </c>
      <c r="C772" s="289">
        <v>406</v>
      </c>
      <c r="D772" s="289">
        <v>119</v>
      </c>
      <c r="E772" s="290">
        <f>(D772-C772)/C772</f>
        <v>-0.707</v>
      </c>
    </row>
    <row r="773" ht="17.4" spans="1:5">
      <c r="A773" s="409" t="s">
        <v>1429</v>
      </c>
      <c r="B773" s="284" t="s">
        <v>1430</v>
      </c>
      <c r="C773" s="286">
        <v>361</v>
      </c>
      <c r="D773" s="286">
        <v>0</v>
      </c>
      <c r="E773" s="290">
        <f>(D773-C773)/C773</f>
        <v>-1</v>
      </c>
    </row>
    <row r="774" ht="17.4" spans="1:5">
      <c r="A774" s="409" t="s">
        <v>1431</v>
      </c>
      <c r="B774" s="284" t="s">
        <v>1432</v>
      </c>
      <c r="C774" s="286">
        <v>0</v>
      </c>
      <c r="D774" s="286">
        <v>0</v>
      </c>
      <c r="E774" s="290"/>
    </row>
    <row r="775" ht="17.4" spans="1:5">
      <c r="A775" s="409" t="s">
        <v>1433</v>
      </c>
      <c r="B775" s="284" t="s">
        <v>1434</v>
      </c>
      <c r="C775" s="286">
        <v>4</v>
      </c>
      <c r="D775" s="286">
        <v>0</v>
      </c>
      <c r="E775" s="290">
        <f>(D775-C775)/C775</f>
        <v>-1</v>
      </c>
    </row>
    <row r="776" ht="17.4" spans="1:5">
      <c r="A776" s="409" t="s">
        <v>1435</v>
      </c>
      <c r="B776" s="284" t="s">
        <v>1436</v>
      </c>
      <c r="C776" s="286">
        <v>0</v>
      </c>
      <c r="D776" s="286">
        <v>0</v>
      </c>
      <c r="E776" s="290"/>
    </row>
    <row r="777" ht="17.4" spans="1:5">
      <c r="A777" s="409" t="s">
        <v>1437</v>
      </c>
      <c r="B777" s="284" t="s">
        <v>1438</v>
      </c>
      <c r="C777" s="286">
        <v>41</v>
      </c>
      <c r="D777" s="286">
        <v>119</v>
      </c>
      <c r="E777" s="290">
        <f>(D777-C777)/C777</f>
        <v>1.902</v>
      </c>
    </row>
    <row r="778" ht="17.4" spans="1:5">
      <c r="A778" s="409" t="s">
        <v>1439</v>
      </c>
      <c r="B778" s="284" t="s">
        <v>1440</v>
      </c>
      <c r="C778" s="286">
        <v>0</v>
      </c>
      <c r="D778" s="286">
        <v>0</v>
      </c>
      <c r="E778" s="290"/>
    </row>
    <row r="779" ht="57" customHeight="1" spans="1:5">
      <c r="A779" s="408" t="s">
        <v>1441</v>
      </c>
      <c r="B779" s="281" t="s">
        <v>1442</v>
      </c>
      <c r="C779" s="289">
        <v>538</v>
      </c>
      <c r="D779" s="289">
        <v>150</v>
      </c>
      <c r="E779" s="290">
        <f>(D779-C779)/C779</f>
        <v>-0.721</v>
      </c>
    </row>
    <row r="780" ht="33" customHeight="1" spans="1:5">
      <c r="A780" s="409" t="s">
        <v>1443</v>
      </c>
      <c r="B780" s="284" t="s">
        <v>1444</v>
      </c>
      <c r="C780" s="286">
        <v>421</v>
      </c>
      <c r="D780" s="286">
        <v>57</v>
      </c>
      <c r="E780" s="290">
        <f>(D780-C780)/C780</f>
        <v>-0.865</v>
      </c>
    </row>
    <row r="781" ht="60" customHeight="1" spans="1:5">
      <c r="A781" s="409" t="s">
        <v>1445</v>
      </c>
      <c r="B781" s="284" t="s">
        <v>1446</v>
      </c>
      <c r="C781" s="286">
        <v>0</v>
      </c>
      <c r="D781" s="286">
        <v>0</v>
      </c>
      <c r="E781" s="290"/>
    </row>
    <row r="782" ht="24" customHeight="1" spans="1:5">
      <c r="A782" s="409" t="s">
        <v>1447</v>
      </c>
      <c r="B782" s="284" t="s">
        <v>1448</v>
      </c>
      <c r="C782" s="286">
        <v>0</v>
      </c>
      <c r="D782" s="286">
        <v>0</v>
      </c>
      <c r="E782" s="290"/>
    </row>
    <row r="783" ht="31" customHeight="1" spans="1:5">
      <c r="A783" s="409" t="s">
        <v>1449</v>
      </c>
      <c r="B783" s="284" t="s">
        <v>1450</v>
      </c>
      <c r="C783" s="286">
        <v>30</v>
      </c>
      <c r="D783" s="286">
        <v>14</v>
      </c>
      <c r="E783" s="290">
        <f>(D783-C783)/C783</f>
        <v>-0.533</v>
      </c>
    </row>
    <row r="784" ht="40" customHeight="1" spans="1:5">
      <c r="A784" s="409" t="s">
        <v>1451</v>
      </c>
      <c r="B784" s="284" t="s">
        <v>1452</v>
      </c>
      <c r="C784" s="286">
        <v>87</v>
      </c>
      <c r="D784" s="286">
        <v>79</v>
      </c>
      <c r="E784" s="290">
        <f>(D784-C784)/C784</f>
        <v>-0.092</v>
      </c>
    </row>
    <row r="785" ht="26" customHeight="1" spans="1:5">
      <c r="A785" s="408" t="s">
        <v>1453</v>
      </c>
      <c r="B785" s="281" t="s">
        <v>1454</v>
      </c>
      <c r="C785" s="289">
        <f>SUM(C786:C787)</f>
        <v>0</v>
      </c>
      <c r="D785" s="289">
        <f>SUM(D786:D787)</f>
        <v>0</v>
      </c>
      <c r="E785" s="290"/>
    </row>
    <row r="786" ht="22" customHeight="1" spans="1:5">
      <c r="A786" s="409" t="s">
        <v>1455</v>
      </c>
      <c r="B786" s="284" t="s">
        <v>1456</v>
      </c>
      <c r="C786" s="286">
        <v>0</v>
      </c>
      <c r="D786" s="286">
        <v>0</v>
      </c>
      <c r="E786" s="290"/>
    </row>
    <row r="787" ht="42" customHeight="1" spans="1:5">
      <c r="A787" s="409" t="s">
        <v>1457</v>
      </c>
      <c r="B787" s="284" t="s">
        <v>1458</v>
      </c>
      <c r="C787" s="286">
        <v>0</v>
      </c>
      <c r="D787" s="286">
        <v>0</v>
      </c>
      <c r="E787" s="290"/>
    </row>
    <row r="788" ht="30" customHeight="1" spans="1:5">
      <c r="A788" s="408" t="s">
        <v>1459</v>
      </c>
      <c r="B788" s="281" t="s">
        <v>1460</v>
      </c>
      <c r="C788" s="289">
        <f>SUM(C789:C790)</f>
        <v>0</v>
      </c>
      <c r="D788" s="289">
        <f>SUM(D789:D790)</f>
        <v>0</v>
      </c>
      <c r="E788" s="290"/>
    </row>
    <row r="789" ht="31" customHeight="1" spans="1:5">
      <c r="A789" s="409" t="s">
        <v>1461</v>
      </c>
      <c r="B789" s="284" t="s">
        <v>1462</v>
      </c>
      <c r="C789" s="286">
        <v>0</v>
      </c>
      <c r="D789" s="286">
        <v>0</v>
      </c>
      <c r="E789" s="290"/>
    </row>
    <row r="790" ht="30" customHeight="1" spans="1:5">
      <c r="A790" s="409" t="s">
        <v>1463</v>
      </c>
      <c r="B790" s="284" t="s">
        <v>1464</v>
      </c>
      <c r="C790" s="286">
        <v>0</v>
      </c>
      <c r="D790" s="286">
        <v>0</v>
      </c>
      <c r="E790" s="290"/>
    </row>
    <row r="791" ht="33" customHeight="1" spans="1:5">
      <c r="A791" s="408" t="s">
        <v>1465</v>
      </c>
      <c r="B791" s="281" t="s">
        <v>1466</v>
      </c>
      <c r="C791" s="289">
        <f>C792</f>
        <v>0</v>
      </c>
      <c r="D791" s="289">
        <f>D792</f>
        <v>0</v>
      </c>
      <c r="E791" s="290"/>
    </row>
    <row r="792" ht="35" customHeight="1" spans="1:5">
      <c r="A792" s="409">
        <v>2110901</v>
      </c>
      <c r="B792" s="419" t="s">
        <v>1467</v>
      </c>
      <c r="C792" s="286">
        <v>0</v>
      </c>
      <c r="D792" s="286">
        <v>0</v>
      </c>
      <c r="E792" s="290"/>
    </row>
    <row r="793" ht="36" customHeight="1" spans="1:5">
      <c r="A793" s="408" t="s">
        <v>1468</v>
      </c>
      <c r="B793" s="281" t="s">
        <v>1469</v>
      </c>
      <c r="C793" s="289"/>
      <c r="D793" s="289">
        <v>3</v>
      </c>
      <c r="E793" s="290"/>
    </row>
    <row r="794" ht="36" customHeight="1" spans="1:5">
      <c r="A794" s="409">
        <v>2111001</v>
      </c>
      <c r="B794" s="419" t="s">
        <v>1470</v>
      </c>
      <c r="C794" s="286"/>
      <c r="D794" s="286">
        <v>3</v>
      </c>
      <c r="E794" s="290"/>
    </row>
    <row r="795" ht="36" customHeight="1" spans="1:5">
      <c r="A795" s="408" t="s">
        <v>1471</v>
      </c>
      <c r="B795" s="281" t="s">
        <v>1472</v>
      </c>
      <c r="C795" s="289">
        <v>6</v>
      </c>
      <c r="D795" s="289"/>
      <c r="E795" s="290">
        <f>(D795-C795)/C795</f>
        <v>-1</v>
      </c>
    </row>
    <row r="796" ht="36" customHeight="1" spans="1:5">
      <c r="A796" s="409" t="s">
        <v>1473</v>
      </c>
      <c r="B796" s="284" t="s">
        <v>1474</v>
      </c>
      <c r="C796" s="286">
        <v>6</v>
      </c>
      <c r="D796" s="286"/>
      <c r="E796" s="290">
        <f>(D796-C796)/C796</f>
        <v>-1</v>
      </c>
    </row>
    <row r="797" ht="36" customHeight="1" spans="1:5">
      <c r="A797" s="409" t="s">
        <v>1475</v>
      </c>
      <c r="B797" s="284" t="s">
        <v>1476</v>
      </c>
      <c r="C797" s="286"/>
      <c r="D797" s="286"/>
      <c r="E797" s="290"/>
    </row>
    <row r="798" ht="36" customHeight="1" spans="1:5">
      <c r="A798" s="409" t="s">
        <v>1477</v>
      </c>
      <c r="B798" s="284" t="s">
        <v>1478</v>
      </c>
      <c r="C798" s="286">
        <v>0</v>
      </c>
      <c r="D798" s="286">
        <v>0</v>
      </c>
      <c r="E798" s="287" t="str">
        <f t="shared" ref="E798:E804" si="28">IF(C798&gt;0,D798/C798-1,IF(C798&lt;0,-(D798/C798-1),""))</f>
        <v/>
      </c>
    </row>
    <row r="799" ht="36" customHeight="1" spans="1:5">
      <c r="A799" s="409" t="s">
        <v>1479</v>
      </c>
      <c r="B799" s="284" t="s">
        <v>1480</v>
      </c>
      <c r="C799" s="286">
        <v>0</v>
      </c>
      <c r="D799" s="286">
        <v>0</v>
      </c>
      <c r="E799" s="287" t="str">
        <f t="shared" si="28"/>
        <v/>
      </c>
    </row>
    <row r="800" ht="36" customHeight="1" spans="1:5">
      <c r="A800" s="409" t="s">
        <v>1481</v>
      </c>
      <c r="B800" s="284" t="s">
        <v>1482</v>
      </c>
      <c r="C800" s="286">
        <v>0</v>
      </c>
      <c r="D800" s="286">
        <v>0</v>
      </c>
      <c r="E800" s="287" t="str">
        <f t="shared" si="28"/>
        <v/>
      </c>
    </row>
    <row r="801" ht="36" customHeight="1" spans="1:5">
      <c r="A801" s="408" t="s">
        <v>1483</v>
      </c>
      <c r="B801" s="281" t="s">
        <v>1484</v>
      </c>
      <c r="C801" s="289">
        <f>C802</f>
        <v>0</v>
      </c>
      <c r="D801" s="289">
        <f>D802</f>
        <v>0</v>
      </c>
      <c r="E801" s="290" t="str">
        <f t="shared" si="28"/>
        <v/>
      </c>
    </row>
    <row r="802" ht="36" customHeight="1" spans="1:5">
      <c r="A802" s="284" t="s">
        <v>1485</v>
      </c>
      <c r="B802" s="284" t="s">
        <v>1486</v>
      </c>
      <c r="C802" s="286">
        <v>0</v>
      </c>
      <c r="D802" s="286">
        <v>0</v>
      </c>
      <c r="E802" s="287" t="str">
        <f t="shared" si="28"/>
        <v/>
      </c>
    </row>
    <row r="803" ht="36" customHeight="1" spans="1:5">
      <c r="A803" s="408" t="s">
        <v>1487</v>
      </c>
      <c r="B803" s="281" t="s">
        <v>1488</v>
      </c>
      <c r="C803" s="289">
        <f>C804</f>
        <v>0</v>
      </c>
      <c r="D803" s="289">
        <f>D804</f>
        <v>0</v>
      </c>
      <c r="E803" s="290" t="str">
        <f t="shared" si="28"/>
        <v/>
      </c>
    </row>
    <row r="804" ht="36" customHeight="1" spans="1:5">
      <c r="A804" s="284" t="s">
        <v>1489</v>
      </c>
      <c r="B804" s="284" t="s">
        <v>1490</v>
      </c>
      <c r="C804" s="286">
        <v>0</v>
      </c>
      <c r="D804" s="286">
        <v>0</v>
      </c>
      <c r="E804" s="287" t="str">
        <f t="shared" si="28"/>
        <v/>
      </c>
    </row>
    <row r="805" ht="36" customHeight="1" spans="1:5">
      <c r="A805" s="408" t="s">
        <v>1491</v>
      </c>
      <c r="B805" s="281" t="s">
        <v>1492</v>
      </c>
      <c r="C805" s="289"/>
      <c r="D805" s="289"/>
      <c r="E805" s="290"/>
    </row>
    <row r="806" ht="36" customHeight="1" spans="1:5">
      <c r="A806" s="409" t="s">
        <v>1493</v>
      </c>
      <c r="B806" s="284" t="s">
        <v>137</v>
      </c>
      <c r="C806" s="286">
        <v>0</v>
      </c>
      <c r="D806" s="286">
        <v>0</v>
      </c>
      <c r="E806" s="287" t="str">
        <f t="shared" ref="E806:E815" si="29">IF(C806&gt;0,D806/C806-1,IF(C806&lt;0,-(D806/C806-1),""))</f>
        <v/>
      </c>
    </row>
    <row r="807" ht="36" customHeight="1" spans="1:5">
      <c r="A807" s="409" t="s">
        <v>1494</v>
      </c>
      <c r="B807" s="284" t="s">
        <v>139</v>
      </c>
      <c r="C807" s="286">
        <v>0</v>
      </c>
      <c r="D807" s="286">
        <v>0</v>
      </c>
      <c r="E807" s="287" t="str">
        <f t="shared" si="29"/>
        <v/>
      </c>
    </row>
    <row r="808" ht="36" customHeight="1" spans="1:5">
      <c r="A808" s="409" t="s">
        <v>1495</v>
      </c>
      <c r="B808" s="284" t="s">
        <v>141</v>
      </c>
      <c r="C808" s="286">
        <v>0</v>
      </c>
      <c r="D808" s="286">
        <v>0</v>
      </c>
      <c r="E808" s="287" t="str">
        <f t="shared" si="29"/>
        <v/>
      </c>
    </row>
    <row r="809" ht="36" customHeight="1" spans="1:5">
      <c r="A809" s="409" t="s">
        <v>1496</v>
      </c>
      <c r="B809" s="284" t="s">
        <v>1497</v>
      </c>
      <c r="C809" s="286">
        <v>0</v>
      </c>
      <c r="D809" s="286">
        <v>0</v>
      </c>
      <c r="E809" s="287" t="str">
        <f t="shared" si="29"/>
        <v/>
      </c>
    </row>
    <row r="810" ht="36" customHeight="1" spans="1:5">
      <c r="A810" s="409" t="s">
        <v>1498</v>
      </c>
      <c r="B810" s="284" t="s">
        <v>1499</v>
      </c>
      <c r="C810" s="286">
        <v>0</v>
      </c>
      <c r="D810" s="286">
        <v>0</v>
      </c>
      <c r="E810" s="287" t="str">
        <f t="shared" si="29"/>
        <v/>
      </c>
    </row>
    <row r="811" ht="36" customHeight="1" spans="1:5">
      <c r="A811" s="409" t="s">
        <v>1500</v>
      </c>
      <c r="B811" s="284" t="s">
        <v>1501</v>
      </c>
      <c r="C811" s="286">
        <v>0</v>
      </c>
      <c r="D811" s="286">
        <v>0</v>
      </c>
      <c r="E811" s="287" t="str">
        <f t="shared" si="29"/>
        <v/>
      </c>
    </row>
    <row r="812" ht="36" customHeight="1" spans="1:5">
      <c r="A812" s="409" t="s">
        <v>1502</v>
      </c>
      <c r="B812" s="284" t="s">
        <v>1503</v>
      </c>
      <c r="C812" s="286">
        <v>0</v>
      </c>
      <c r="D812" s="286">
        <v>0</v>
      </c>
      <c r="E812" s="287" t="str">
        <f t="shared" si="29"/>
        <v/>
      </c>
    </row>
    <row r="813" ht="36" customHeight="1" spans="1:5">
      <c r="A813" s="409" t="s">
        <v>1504</v>
      </c>
      <c r="B813" s="284" t="s">
        <v>1505</v>
      </c>
      <c r="C813" s="286">
        <v>0</v>
      </c>
      <c r="D813" s="286">
        <v>0</v>
      </c>
      <c r="E813" s="287" t="str">
        <f t="shared" si="29"/>
        <v/>
      </c>
    </row>
    <row r="814" ht="36" customHeight="1" spans="1:5">
      <c r="A814" s="409" t="s">
        <v>1506</v>
      </c>
      <c r="B814" s="284" t="s">
        <v>1507</v>
      </c>
      <c r="C814" s="286">
        <v>0</v>
      </c>
      <c r="D814" s="286">
        <v>0</v>
      </c>
      <c r="E814" s="287" t="str">
        <f t="shared" si="29"/>
        <v/>
      </c>
    </row>
    <row r="815" ht="36" customHeight="1" spans="1:5">
      <c r="A815" s="409" t="s">
        <v>1508</v>
      </c>
      <c r="B815" s="284" t="s">
        <v>1509</v>
      </c>
      <c r="C815" s="286">
        <v>0</v>
      </c>
      <c r="D815" s="286">
        <v>0</v>
      </c>
      <c r="E815" s="287" t="str">
        <f t="shared" si="29"/>
        <v/>
      </c>
    </row>
    <row r="816" ht="36" customHeight="1" spans="1:5">
      <c r="A816" s="409" t="s">
        <v>1510</v>
      </c>
      <c r="B816" s="284" t="s">
        <v>238</v>
      </c>
      <c r="C816" s="286"/>
      <c r="D816" s="286"/>
      <c r="E816" s="290"/>
    </row>
    <row r="817" ht="36" customHeight="1" spans="1:5">
      <c r="A817" s="409" t="s">
        <v>1511</v>
      </c>
      <c r="B817" s="284" t="s">
        <v>1512</v>
      </c>
      <c r="C817" s="286">
        <v>0</v>
      </c>
      <c r="D817" s="286">
        <v>0</v>
      </c>
      <c r="E817" s="287" t="str">
        <f>IF(C817&gt;0,D817/C817-1,IF(C817&lt;0,-(D817/C817-1),""))</f>
        <v/>
      </c>
    </row>
    <row r="818" ht="36" customHeight="1" spans="1:5">
      <c r="A818" s="409" t="s">
        <v>1513</v>
      </c>
      <c r="B818" s="284" t="s">
        <v>155</v>
      </c>
      <c r="C818" s="286">
        <v>0</v>
      </c>
      <c r="D818" s="286">
        <v>0</v>
      </c>
      <c r="E818" s="287" t="str">
        <f>IF(C818&gt;0,D818/C818-1,IF(C818&lt;0,-(D818/C818-1),""))</f>
        <v/>
      </c>
    </row>
    <row r="819" ht="36" customHeight="1" spans="1:5">
      <c r="A819" s="409" t="s">
        <v>1514</v>
      </c>
      <c r="B819" s="284" t="s">
        <v>1515</v>
      </c>
      <c r="C819" s="286">
        <v>0</v>
      </c>
      <c r="D819" s="286">
        <v>0</v>
      </c>
      <c r="E819" s="287" t="str">
        <f>IF(C819&gt;0,D819/C819-1,IF(C819&lt;0,-(D819/C819-1),""))</f>
        <v/>
      </c>
    </row>
    <row r="820" ht="36" customHeight="1" spans="1:5">
      <c r="A820" s="408" t="s">
        <v>1516</v>
      </c>
      <c r="B820" s="281" t="s">
        <v>1517</v>
      </c>
      <c r="C820" s="289"/>
      <c r="D820" s="289">
        <v>18</v>
      </c>
      <c r="E820" s="290"/>
    </row>
    <row r="821" ht="34" customHeight="1" spans="1:5">
      <c r="A821" s="416" t="s">
        <v>1518</v>
      </c>
      <c r="B821" s="416" t="s">
        <v>1519</v>
      </c>
      <c r="C821" s="286"/>
      <c r="D821" s="286">
        <v>18</v>
      </c>
      <c r="E821" s="290"/>
    </row>
    <row r="822" ht="36" customHeight="1" spans="1:5">
      <c r="A822" s="417" t="s">
        <v>1520</v>
      </c>
      <c r="B822" s="418" t="s">
        <v>517</v>
      </c>
      <c r="C822" s="421"/>
      <c r="D822" s="421"/>
      <c r="E822" s="290"/>
    </row>
    <row r="823" ht="36" customHeight="1" spans="1:5">
      <c r="A823" s="408" t="s">
        <v>88</v>
      </c>
      <c r="B823" s="281" t="s">
        <v>89</v>
      </c>
      <c r="C823" s="289">
        <v>11548</v>
      </c>
      <c r="D823" s="289">
        <v>4251</v>
      </c>
      <c r="E823" s="290">
        <f>(D823-C823)/C823</f>
        <v>-0.632</v>
      </c>
    </row>
    <row r="824" ht="36" customHeight="1" spans="1:5">
      <c r="A824" s="408" t="s">
        <v>1521</v>
      </c>
      <c r="B824" s="281" t="s">
        <v>1522</v>
      </c>
      <c r="C824" s="289">
        <v>432</v>
      </c>
      <c r="D824" s="289">
        <v>601</v>
      </c>
      <c r="E824" s="290">
        <f>(D824-C824)/C824</f>
        <v>0.391</v>
      </c>
    </row>
    <row r="825" ht="17.4" spans="1:5">
      <c r="A825" s="409" t="s">
        <v>1523</v>
      </c>
      <c r="B825" s="284" t="s">
        <v>137</v>
      </c>
      <c r="C825" s="286">
        <v>364</v>
      </c>
      <c r="D825" s="286">
        <v>348</v>
      </c>
      <c r="E825" s="290">
        <f>(D825-C825)/C825</f>
        <v>-0.044</v>
      </c>
    </row>
    <row r="826" ht="17.4" spans="1:5">
      <c r="A826" s="409" t="s">
        <v>1524</v>
      </c>
      <c r="B826" s="284" t="s">
        <v>139</v>
      </c>
      <c r="C826" s="286">
        <v>0</v>
      </c>
      <c r="D826" s="286">
        <v>3</v>
      </c>
      <c r="E826" s="290"/>
    </row>
    <row r="827" ht="17.4" spans="1:5">
      <c r="A827" s="409" t="s">
        <v>1525</v>
      </c>
      <c r="B827" s="284" t="s">
        <v>141</v>
      </c>
      <c r="C827" s="286"/>
      <c r="D827" s="286">
        <v>0</v>
      </c>
      <c r="E827" s="290"/>
    </row>
    <row r="828" ht="36" customHeight="1" spans="1:5">
      <c r="A828" s="409" t="s">
        <v>1526</v>
      </c>
      <c r="B828" s="284" t="s">
        <v>1527</v>
      </c>
      <c r="C828" s="286"/>
      <c r="D828" s="286">
        <v>0</v>
      </c>
      <c r="E828" s="290"/>
    </row>
    <row r="829" ht="36" customHeight="1" spans="1:5">
      <c r="A829" s="409" t="s">
        <v>1528</v>
      </c>
      <c r="B829" s="284" t="s">
        <v>1529</v>
      </c>
      <c r="C829" s="286"/>
      <c r="D829" s="286">
        <v>0</v>
      </c>
      <c r="E829" s="290"/>
    </row>
    <row r="830" ht="36" customHeight="1" spans="1:5">
      <c r="A830" s="409" t="s">
        <v>1530</v>
      </c>
      <c r="B830" s="284" t="s">
        <v>1531</v>
      </c>
      <c r="C830" s="286"/>
      <c r="D830" s="286">
        <v>0</v>
      </c>
      <c r="E830" s="290"/>
    </row>
    <row r="831" ht="36" customHeight="1" spans="1:5">
      <c r="A831" s="409" t="s">
        <v>1532</v>
      </c>
      <c r="B831" s="284" t="s">
        <v>1533</v>
      </c>
      <c r="C831" s="286">
        <v>0</v>
      </c>
      <c r="D831" s="286">
        <v>0</v>
      </c>
      <c r="E831" s="287" t="str">
        <f>IF(C831&gt;0,D831/C831-1,IF(C831&lt;0,-(D831/C831-1),""))</f>
        <v/>
      </c>
    </row>
    <row r="832" ht="36" customHeight="1" spans="1:5">
      <c r="A832" s="409" t="s">
        <v>1534</v>
      </c>
      <c r="B832" s="284" t="s">
        <v>1535</v>
      </c>
      <c r="C832" s="286"/>
      <c r="D832" s="286">
        <v>0</v>
      </c>
      <c r="E832" s="290"/>
    </row>
    <row r="833" ht="36" customHeight="1" spans="1:5">
      <c r="A833" s="409" t="s">
        <v>1536</v>
      </c>
      <c r="B833" s="284" t="s">
        <v>1537</v>
      </c>
      <c r="C833" s="286"/>
      <c r="D833" s="286">
        <v>0</v>
      </c>
      <c r="E833" s="290"/>
    </row>
    <row r="834" ht="34.8" spans="1:5">
      <c r="A834" s="409" t="s">
        <v>1538</v>
      </c>
      <c r="B834" s="284" t="s">
        <v>1539</v>
      </c>
      <c r="C834" s="286">
        <v>68</v>
      </c>
      <c r="D834" s="286">
        <v>250</v>
      </c>
      <c r="E834" s="290">
        <f t="shared" ref="E832:E845" si="30">(D834-C834)/C834</f>
        <v>2.676</v>
      </c>
    </row>
    <row r="835" ht="17.4" spans="1:5">
      <c r="A835" s="408" t="s">
        <v>1540</v>
      </c>
      <c r="B835" s="281" t="s">
        <v>1541</v>
      </c>
      <c r="C835" s="289">
        <v>30</v>
      </c>
      <c r="D835" s="289">
        <v>88</v>
      </c>
      <c r="E835" s="290">
        <f t="shared" si="30"/>
        <v>1.933</v>
      </c>
    </row>
    <row r="836" ht="17.4" spans="1:5">
      <c r="A836" s="409">
        <v>2120201</v>
      </c>
      <c r="B836" s="419" t="s">
        <v>1542</v>
      </c>
      <c r="C836" s="286">
        <v>30</v>
      </c>
      <c r="D836" s="286">
        <v>88</v>
      </c>
      <c r="E836" s="290">
        <f t="shared" si="30"/>
        <v>1.933</v>
      </c>
    </row>
    <row r="837" ht="17.4" spans="1:5">
      <c r="A837" s="408" t="s">
        <v>1543</v>
      </c>
      <c r="B837" s="281" t="s">
        <v>1544</v>
      </c>
      <c r="C837" s="289">
        <v>1700</v>
      </c>
      <c r="D837" s="289">
        <v>2914</v>
      </c>
      <c r="E837" s="290">
        <f t="shared" si="30"/>
        <v>0.714</v>
      </c>
    </row>
    <row r="838" ht="17.4" spans="1:5">
      <c r="A838" s="409" t="s">
        <v>1545</v>
      </c>
      <c r="B838" s="284" t="s">
        <v>1546</v>
      </c>
      <c r="C838" s="286">
        <v>528</v>
      </c>
      <c r="D838" s="286">
        <v>1755</v>
      </c>
      <c r="E838" s="290">
        <f t="shared" si="30"/>
        <v>2.324</v>
      </c>
    </row>
    <row r="839" ht="34.8" spans="1:5">
      <c r="A839" s="409" t="s">
        <v>1547</v>
      </c>
      <c r="B839" s="284" t="s">
        <v>1548</v>
      </c>
      <c r="C839" s="286">
        <v>1172</v>
      </c>
      <c r="D839" s="286">
        <v>1159</v>
      </c>
      <c r="E839" s="290">
        <f t="shared" si="30"/>
        <v>-0.011</v>
      </c>
    </row>
    <row r="840" ht="17.4" spans="1:5">
      <c r="A840" s="408" t="s">
        <v>1549</v>
      </c>
      <c r="B840" s="281" t="s">
        <v>1550</v>
      </c>
      <c r="C840" s="289">
        <v>629</v>
      </c>
      <c r="D840" s="289">
        <v>537</v>
      </c>
      <c r="E840" s="290">
        <f t="shared" si="30"/>
        <v>-0.146</v>
      </c>
    </row>
    <row r="841" ht="17.4" spans="1:5">
      <c r="A841" s="409">
        <v>2120501</v>
      </c>
      <c r="B841" s="419" t="s">
        <v>1551</v>
      </c>
      <c r="C841" s="286">
        <v>629</v>
      </c>
      <c r="D841" s="286">
        <v>537</v>
      </c>
      <c r="E841" s="290">
        <f t="shared" si="30"/>
        <v>-0.146</v>
      </c>
    </row>
    <row r="842" ht="17.4" spans="1:5">
      <c r="A842" s="408" t="s">
        <v>1552</v>
      </c>
      <c r="B842" s="281" t="s">
        <v>1553</v>
      </c>
      <c r="C842" s="289">
        <v>8757</v>
      </c>
      <c r="D842" s="289">
        <v>0</v>
      </c>
      <c r="E842" s="290">
        <f t="shared" si="30"/>
        <v>-1</v>
      </c>
    </row>
    <row r="843" ht="17.4" spans="1:5">
      <c r="A843" s="409">
        <v>2120601</v>
      </c>
      <c r="B843" s="419" t="s">
        <v>1554</v>
      </c>
      <c r="C843" s="286">
        <v>8757</v>
      </c>
      <c r="D843" s="286">
        <v>0</v>
      </c>
      <c r="E843" s="290">
        <f t="shared" si="30"/>
        <v>-1</v>
      </c>
    </row>
    <row r="844" ht="17.4" spans="1:5">
      <c r="A844" s="408" t="s">
        <v>1555</v>
      </c>
      <c r="B844" s="281" t="s">
        <v>1556</v>
      </c>
      <c r="C844" s="289">
        <v>0</v>
      </c>
      <c r="D844" s="289">
        <v>111</v>
      </c>
      <c r="E844" s="290"/>
    </row>
    <row r="845" ht="34" customHeight="1" spans="1:5">
      <c r="A845" s="409">
        <v>2129999</v>
      </c>
      <c r="B845" s="419" t="s">
        <v>1557</v>
      </c>
      <c r="C845" s="286">
        <v>0</v>
      </c>
      <c r="D845" s="286">
        <v>111</v>
      </c>
      <c r="E845" s="290"/>
    </row>
    <row r="846" ht="36" customHeight="1" spans="1:5">
      <c r="A846" s="413" t="s">
        <v>1558</v>
      </c>
      <c r="B846" s="418" t="s">
        <v>517</v>
      </c>
      <c r="C846" s="415"/>
      <c r="D846" s="415"/>
      <c r="E846" s="290"/>
    </row>
    <row r="847" ht="36" customHeight="1" spans="1:5">
      <c r="A847" s="408" t="s">
        <v>90</v>
      </c>
      <c r="B847" s="281" t="s">
        <v>91</v>
      </c>
      <c r="C847" s="289">
        <v>37040</v>
      </c>
      <c r="D847" s="289">
        <v>42757</v>
      </c>
      <c r="E847" s="290">
        <f t="shared" ref="E847:E859" si="31">(D847-C847)/C847</f>
        <v>0.154</v>
      </c>
    </row>
    <row r="848" ht="36" customHeight="1" spans="1:5">
      <c r="A848" s="408" t="s">
        <v>1559</v>
      </c>
      <c r="B848" s="281" t="s">
        <v>1560</v>
      </c>
      <c r="C848" s="289">
        <v>4690</v>
      </c>
      <c r="D848" s="289">
        <v>11003</v>
      </c>
      <c r="E848" s="290">
        <f t="shared" si="31"/>
        <v>1.346</v>
      </c>
    </row>
    <row r="849" ht="36" customHeight="1" spans="1:5">
      <c r="A849" s="409" t="s">
        <v>1561</v>
      </c>
      <c r="B849" s="284" t="s">
        <v>137</v>
      </c>
      <c r="C849" s="286">
        <v>360</v>
      </c>
      <c r="D849" s="286">
        <v>596</v>
      </c>
      <c r="E849" s="290">
        <f t="shared" si="31"/>
        <v>0.656</v>
      </c>
    </row>
    <row r="850" ht="36" customHeight="1" spans="1:5">
      <c r="A850" s="409" t="s">
        <v>1562</v>
      </c>
      <c r="B850" s="284" t="s">
        <v>139</v>
      </c>
      <c r="C850" s="286">
        <v>22</v>
      </c>
      <c r="D850" s="286">
        <v>52</v>
      </c>
      <c r="E850" s="290">
        <f t="shared" si="31"/>
        <v>1.364</v>
      </c>
    </row>
    <row r="851" ht="36" customHeight="1" spans="1:5">
      <c r="A851" s="409" t="s">
        <v>1563</v>
      </c>
      <c r="B851" s="284" t="s">
        <v>141</v>
      </c>
      <c r="C851" s="286">
        <v>0</v>
      </c>
      <c r="D851" s="286">
        <v>0</v>
      </c>
      <c r="E851" s="290"/>
    </row>
    <row r="852" ht="36" customHeight="1" spans="1:5">
      <c r="A852" s="409" t="s">
        <v>1564</v>
      </c>
      <c r="B852" s="284" t="s">
        <v>155</v>
      </c>
      <c r="C852" s="286">
        <v>2273</v>
      </c>
      <c r="D852" s="286">
        <v>4290</v>
      </c>
      <c r="E852" s="290">
        <f t="shared" si="31"/>
        <v>0.887</v>
      </c>
    </row>
    <row r="853" ht="36" customHeight="1" spans="1:5">
      <c r="A853" s="409" t="s">
        <v>1565</v>
      </c>
      <c r="B853" s="284" t="s">
        <v>1566</v>
      </c>
      <c r="C853" s="286">
        <v>0</v>
      </c>
      <c r="D853" s="286">
        <v>0</v>
      </c>
      <c r="E853" s="290"/>
    </row>
    <row r="854" ht="36" customHeight="1" spans="1:5">
      <c r="A854" s="409" t="s">
        <v>1567</v>
      </c>
      <c r="B854" s="284" t="s">
        <v>1568</v>
      </c>
      <c r="C854" s="286">
        <v>195</v>
      </c>
      <c r="D854" s="286">
        <v>24</v>
      </c>
      <c r="E854" s="290">
        <f t="shared" si="31"/>
        <v>-0.877</v>
      </c>
    </row>
    <row r="855" ht="36" customHeight="1" spans="1:5">
      <c r="A855" s="409" t="s">
        <v>1569</v>
      </c>
      <c r="B855" s="284" t="s">
        <v>1570</v>
      </c>
      <c r="C855" s="286">
        <v>70</v>
      </c>
      <c r="D855" s="286">
        <v>36</v>
      </c>
      <c r="E855" s="290">
        <f t="shared" si="31"/>
        <v>-0.486</v>
      </c>
    </row>
    <row r="856" ht="36" customHeight="1" spans="1:5">
      <c r="A856" s="409" t="s">
        <v>1571</v>
      </c>
      <c r="B856" s="284" t="s">
        <v>1572</v>
      </c>
      <c r="C856" s="286">
        <v>10</v>
      </c>
      <c r="D856" s="286">
        <v>10</v>
      </c>
      <c r="E856" s="290">
        <f t="shared" si="31"/>
        <v>0</v>
      </c>
    </row>
    <row r="857" ht="36" customHeight="1" spans="1:5">
      <c r="A857" s="409" t="s">
        <v>1573</v>
      </c>
      <c r="B857" s="284" t="s">
        <v>1574</v>
      </c>
      <c r="C857" s="286">
        <v>7</v>
      </c>
      <c r="D857" s="286">
        <v>14</v>
      </c>
      <c r="E857" s="290">
        <f t="shared" si="31"/>
        <v>1</v>
      </c>
    </row>
    <row r="858" ht="36" customHeight="1" spans="1:5">
      <c r="A858" s="409" t="s">
        <v>1575</v>
      </c>
      <c r="B858" s="284" t="s">
        <v>1576</v>
      </c>
      <c r="C858" s="286">
        <v>0</v>
      </c>
      <c r="D858" s="286">
        <v>0</v>
      </c>
      <c r="E858" s="290"/>
    </row>
    <row r="859" ht="36" customHeight="1" spans="1:5">
      <c r="A859" s="409" t="s">
        <v>1577</v>
      </c>
      <c r="B859" s="284" t="s">
        <v>1578</v>
      </c>
      <c r="C859" s="286">
        <v>12</v>
      </c>
      <c r="D859" s="286">
        <v>163</v>
      </c>
      <c r="E859" s="290">
        <f t="shared" si="31"/>
        <v>12.583</v>
      </c>
    </row>
    <row r="860" ht="36" customHeight="1" spans="1:5">
      <c r="A860" s="409" t="s">
        <v>1579</v>
      </c>
      <c r="B860" s="284" t="s">
        <v>1580</v>
      </c>
      <c r="C860" s="286">
        <v>0</v>
      </c>
      <c r="D860" s="286">
        <v>0</v>
      </c>
      <c r="E860" s="287" t="str">
        <f>IF(C860&gt;0,D860/C860-1,IF(C860&lt;0,-(D860/C860-1),""))</f>
        <v/>
      </c>
    </row>
    <row r="861" ht="56" customHeight="1" spans="1:5">
      <c r="A861" s="409" t="s">
        <v>1581</v>
      </c>
      <c r="B861" s="284" t="s">
        <v>1582</v>
      </c>
      <c r="C861" s="286">
        <v>12</v>
      </c>
      <c r="D861" s="286">
        <v>66</v>
      </c>
      <c r="E861" s="290">
        <f t="shared" ref="E861:E894" si="32">(D861-C861)/C861</f>
        <v>4.5</v>
      </c>
    </row>
    <row r="862" ht="27" customHeight="1" spans="1:5">
      <c r="A862" s="409" t="s">
        <v>1583</v>
      </c>
      <c r="B862" s="284" t="s">
        <v>1584</v>
      </c>
      <c r="C862" s="286">
        <v>0</v>
      </c>
      <c r="D862" s="286">
        <v>0</v>
      </c>
      <c r="E862" s="290"/>
    </row>
    <row r="863" ht="24" customHeight="1" spans="1:5">
      <c r="A863" s="409" t="s">
        <v>1585</v>
      </c>
      <c r="B863" s="284" t="s">
        <v>1586</v>
      </c>
      <c r="C863" s="286">
        <v>0</v>
      </c>
      <c r="D863" s="286">
        <v>0</v>
      </c>
      <c r="E863" s="290"/>
    </row>
    <row r="864" ht="36" customHeight="1" spans="1:5">
      <c r="A864" s="409" t="s">
        <v>1587</v>
      </c>
      <c r="B864" s="284" t="s">
        <v>1588</v>
      </c>
      <c r="C864" s="286">
        <v>128</v>
      </c>
      <c r="D864" s="286">
        <v>550</v>
      </c>
      <c r="E864" s="290">
        <f t="shared" si="32"/>
        <v>3.297</v>
      </c>
    </row>
    <row r="865" ht="36" customHeight="1" spans="1:5">
      <c r="A865" s="409" t="s">
        <v>1589</v>
      </c>
      <c r="B865" s="284" t="s">
        <v>1590</v>
      </c>
      <c r="C865" s="286">
        <v>314</v>
      </c>
      <c r="D865" s="286">
        <v>340</v>
      </c>
      <c r="E865" s="290">
        <f t="shared" si="32"/>
        <v>0.083</v>
      </c>
    </row>
    <row r="866" ht="36" customHeight="1" spans="1:5">
      <c r="A866" s="409" t="s">
        <v>1591</v>
      </c>
      <c r="B866" s="284" t="s">
        <v>1592</v>
      </c>
      <c r="C866" s="286">
        <v>0</v>
      </c>
      <c r="D866" s="286">
        <v>0</v>
      </c>
      <c r="E866" s="290"/>
    </row>
    <row r="867" ht="36" customHeight="1" spans="1:5">
      <c r="A867" s="409" t="s">
        <v>1593</v>
      </c>
      <c r="B867" s="284" t="s">
        <v>1594</v>
      </c>
      <c r="C867" s="286">
        <v>114</v>
      </c>
      <c r="D867" s="286">
        <v>1021</v>
      </c>
      <c r="E867" s="290">
        <f t="shared" si="32"/>
        <v>7.956</v>
      </c>
    </row>
    <row r="868" ht="36" customHeight="1" spans="1:5">
      <c r="A868" s="409" t="s">
        <v>1595</v>
      </c>
      <c r="B868" s="284" t="s">
        <v>1596</v>
      </c>
      <c r="C868" s="286">
        <v>44</v>
      </c>
      <c r="D868" s="286">
        <v>0</v>
      </c>
      <c r="E868" s="290">
        <f t="shared" si="32"/>
        <v>-1</v>
      </c>
    </row>
    <row r="869" ht="17.4" spans="1:5">
      <c r="A869" s="409" t="s">
        <v>1597</v>
      </c>
      <c r="B869" s="284" t="s">
        <v>1598</v>
      </c>
      <c r="C869" s="286">
        <v>62</v>
      </c>
      <c r="D869" s="286">
        <v>878</v>
      </c>
      <c r="E869" s="290">
        <f t="shared" si="32"/>
        <v>13.161</v>
      </c>
    </row>
    <row r="870" ht="34.8" spans="1:5">
      <c r="A870" s="409" t="s">
        <v>1599</v>
      </c>
      <c r="B870" s="284" t="s">
        <v>1600</v>
      </c>
      <c r="C870" s="286">
        <v>0</v>
      </c>
      <c r="D870" s="286">
        <v>0</v>
      </c>
      <c r="E870" s="290"/>
    </row>
    <row r="871" ht="34.8" spans="1:5">
      <c r="A871" s="409" t="s">
        <v>1601</v>
      </c>
      <c r="B871" s="284" t="s">
        <v>1602</v>
      </c>
      <c r="C871" s="286">
        <v>47</v>
      </c>
      <c r="D871" s="286">
        <v>10</v>
      </c>
      <c r="E871" s="290">
        <f t="shared" si="32"/>
        <v>-0.787</v>
      </c>
    </row>
    <row r="872" ht="17.4" spans="1:5">
      <c r="A872" s="409" t="s">
        <v>1603</v>
      </c>
      <c r="B872" s="284" t="s">
        <v>1604</v>
      </c>
      <c r="C872" s="286">
        <v>878</v>
      </c>
      <c r="D872" s="286">
        <v>2591</v>
      </c>
      <c r="E872" s="290">
        <f t="shared" si="32"/>
        <v>1.951</v>
      </c>
    </row>
    <row r="873" ht="36" customHeight="1" spans="1:5">
      <c r="A873" s="409" t="s">
        <v>1605</v>
      </c>
      <c r="B873" s="284" t="s">
        <v>1606</v>
      </c>
      <c r="C873" s="286">
        <v>142</v>
      </c>
      <c r="D873" s="286">
        <v>362</v>
      </c>
      <c r="E873" s="290">
        <f t="shared" si="32"/>
        <v>1.549</v>
      </c>
    </row>
    <row r="874" ht="36" customHeight="1" spans="1:5">
      <c r="A874" s="408" t="s">
        <v>1607</v>
      </c>
      <c r="B874" s="281" t="s">
        <v>1608</v>
      </c>
      <c r="C874" s="289">
        <v>2002</v>
      </c>
      <c r="D874" s="289">
        <v>3503</v>
      </c>
      <c r="E874" s="290">
        <f t="shared" si="32"/>
        <v>0.75</v>
      </c>
    </row>
    <row r="875" ht="36" customHeight="1" spans="1:5">
      <c r="A875" s="409" t="s">
        <v>1609</v>
      </c>
      <c r="B875" s="284" t="s">
        <v>137</v>
      </c>
      <c r="C875" s="286">
        <v>249</v>
      </c>
      <c r="D875" s="286">
        <v>244</v>
      </c>
      <c r="E875" s="290">
        <f t="shared" si="32"/>
        <v>-0.02</v>
      </c>
    </row>
    <row r="876" ht="36" customHeight="1" spans="1:5">
      <c r="A876" s="409" t="s">
        <v>1610</v>
      </c>
      <c r="B876" s="284" t="s">
        <v>139</v>
      </c>
      <c r="C876" s="286">
        <v>0</v>
      </c>
      <c r="D876" s="286">
        <v>0</v>
      </c>
      <c r="E876" s="290"/>
    </row>
    <row r="877" ht="36" customHeight="1" spans="1:5">
      <c r="A877" s="409" t="s">
        <v>1611</v>
      </c>
      <c r="B877" s="284" t="s">
        <v>141</v>
      </c>
      <c r="C877" s="286">
        <v>0</v>
      </c>
      <c r="D877" s="286">
        <v>0</v>
      </c>
      <c r="E877" s="290"/>
    </row>
    <row r="878" ht="36" customHeight="1" spans="1:5">
      <c r="A878" s="409" t="s">
        <v>1612</v>
      </c>
      <c r="B878" s="284" t="s">
        <v>1613</v>
      </c>
      <c r="C878" s="286">
        <v>584</v>
      </c>
      <c r="D878" s="286">
        <v>518</v>
      </c>
      <c r="E878" s="290">
        <f t="shared" si="32"/>
        <v>-0.113</v>
      </c>
    </row>
    <row r="879" ht="36" customHeight="1" spans="1:5">
      <c r="A879" s="409" t="s">
        <v>1614</v>
      </c>
      <c r="B879" s="284" t="s">
        <v>1615</v>
      </c>
      <c r="C879" s="286">
        <v>52</v>
      </c>
      <c r="D879" s="286">
        <v>40</v>
      </c>
      <c r="E879" s="290">
        <f t="shared" si="32"/>
        <v>-0.231</v>
      </c>
    </row>
    <row r="880" ht="36" customHeight="1" spans="1:5">
      <c r="A880" s="409" t="s">
        <v>1616</v>
      </c>
      <c r="B880" s="284" t="s">
        <v>1617</v>
      </c>
      <c r="C880" s="286">
        <v>0</v>
      </c>
      <c r="D880" s="286">
        <v>0</v>
      </c>
      <c r="E880" s="290"/>
    </row>
    <row r="881" ht="17.4" spans="1:5">
      <c r="A881" s="409" t="s">
        <v>1618</v>
      </c>
      <c r="B881" s="284" t="s">
        <v>1619</v>
      </c>
      <c r="C881" s="286">
        <v>91</v>
      </c>
      <c r="D881" s="286">
        <v>30</v>
      </c>
      <c r="E881" s="290">
        <f t="shared" si="32"/>
        <v>-0.67</v>
      </c>
    </row>
    <row r="882" ht="17.4" spans="1:5">
      <c r="A882" s="409" t="s">
        <v>1620</v>
      </c>
      <c r="B882" s="284" t="s">
        <v>1621</v>
      </c>
      <c r="C882" s="286">
        <v>132</v>
      </c>
      <c r="D882" s="286">
        <v>208</v>
      </c>
      <c r="E882" s="290">
        <f t="shared" si="32"/>
        <v>0.576</v>
      </c>
    </row>
    <row r="883" ht="17.4" spans="1:5">
      <c r="A883" s="409" t="s">
        <v>1622</v>
      </c>
      <c r="B883" s="284" t="s">
        <v>1623</v>
      </c>
      <c r="C883" s="286">
        <v>0</v>
      </c>
      <c r="D883" s="286">
        <v>6</v>
      </c>
      <c r="E883" s="290"/>
    </row>
    <row r="884" ht="36" customHeight="1" spans="1:5">
      <c r="A884" s="409" t="s">
        <v>1624</v>
      </c>
      <c r="B884" s="284" t="s">
        <v>1625</v>
      </c>
      <c r="C884" s="286">
        <v>0</v>
      </c>
      <c r="D884" s="286">
        <v>317</v>
      </c>
      <c r="E884" s="290"/>
    </row>
    <row r="885" ht="36" customHeight="1" spans="1:5">
      <c r="A885" s="409" t="s">
        <v>1626</v>
      </c>
      <c r="B885" s="284" t="s">
        <v>1627</v>
      </c>
      <c r="C885" s="286">
        <v>7</v>
      </c>
      <c r="D885" s="286">
        <v>12</v>
      </c>
      <c r="E885" s="290">
        <f t="shared" si="32"/>
        <v>0.714</v>
      </c>
    </row>
    <row r="886" ht="36" customHeight="1" spans="1:5">
      <c r="A886" s="409" t="s">
        <v>1628</v>
      </c>
      <c r="B886" s="284" t="s">
        <v>1629</v>
      </c>
      <c r="C886" s="286">
        <v>541</v>
      </c>
      <c r="D886" s="286">
        <v>605</v>
      </c>
      <c r="E886" s="290">
        <f t="shared" si="32"/>
        <v>0.118</v>
      </c>
    </row>
    <row r="887" ht="36" customHeight="1" spans="1:5">
      <c r="A887" s="409" t="s">
        <v>1630</v>
      </c>
      <c r="B887" s="284" t="s">
        <v>1631</v>
      </c>
      <c r="C887" s="286">
        <v>0</v>
      </c>
      <c r="D887" s="286">
        <v>0</v>
      </c>
      <c r="E887" s="290"/>
    </row>
    <row r="888" ht="36" customHeight="1" spans="1:5">
      <c r="A888" s="409" t="s">
        <v>1632</v>
      </c>
      <c r="B888" s="284" t="s">
        <v>1633</v>
      </c>
      <c r="C888" s="286">
        <v>0</v>
      </c>
      <c r="D888" s="286">
        <v>0</v>
      </c>
      <c r="E888" s="290"/>
    </row>
    <row r="889" ht="36" customHeight="1" spans="1:5">
      <c r="A889" s="409" t="s">
        <v>1634</v>
      </c>
      <c r="B889" s="284" t="s">
        <v>1635</v>
      </c>
      <c r="C889" s="286">
        <v>0</v>
      </c>
      <c r="D889" s="286">
        <v>0</v>
      </c>
      <c r="E889" s="290"/>
    </row>
    <row r="890" ht="17.4" spans="1:5">
      <c r="A890" s="409" t="s">
        <v>1636</v>
      </c>
      <c r="B890" s="284" t="s">
        <v>1637</v>
      </c>
      <c r="C890" s="286">
        <v>0</v>
      </c>
      <c r="D890" s="286">
        <v>0</v>
      </c>
      <c r="E890" s="290"/>
    </row>
    <row r="891" ht="17.4" spans="1:5">
      <c r="A891" s="409" t="s">
        <v>1638</v>
      </c>
      <c r="B891" s="284" t="s">
        <v>1639</v>
      </c>
      <c r="C891" s="286">
        <v>0</v>
      </c>
      <c r="D891" s="286">
        <v>0</v>
      </c>
      <c r="E891" s="290"/>
    </row>
    <row r="892" ht="17.4" spans="1:5">
      <c r="A892" s="409" t="s">
        <v>1640</v>
      </c>
      <c r="B892" s="284" t="s">
        <v>1641</v>
      </c>
      <c r="C892" s="286">
        <v>0</v>
      </c>
      <c r="D892" s="286">
        <v>0</v>
      </c>
      <c r="E892" s="290"/>
    </row>
    <row r="893" ht="34.8" spans="1:5">
      <c r="A893" s="409" t="s">
        <v>1642</v>
      </c>
      <c r="B893" s="284" t="s">
        <v>1643</v>
      </c>
      <c r="C893" s="286">
        <v>0</v>
      </c>
      <c r="D893" s="286">
        <v>6</v>
      </c>
      <c r="E893" s="290"/>
    </row>
    <row r="894" ht="17.4" spans="1:5">
      <c r="A894" s="409" t="s">
        <v>1644</v>
      </c>
      <c r="B894" s="284" t="s">
        <v>1645</v>
      </c>
      <c r="C894" s="286">
        <v>102</v>
      </c>
      <c r="D894" s="286">
        <v>45</v>
      </c>
      <c r="E894" s="290">
        <f t="shared" si="32"/>
        <v>-0.559</v>
      </c>
    </row>
    <row r="895" ht="36" customHeight="1" spans="1:5">
      <c r="A895" s="409" t="s">
        <v>1646</v>
      </c>
      <c r="B895" s="284" t="s">
        <v>1647</v>
      </c>
      <c r="C895" s="286">
        <v>0</v>
      </c>
      <c r="D895" s="286">
        <v>0</v>
      </c>
      <c r="E895" s="287" t="str">
        <f>IF(C895&gt;0,D895/C895-1,IF(C895&lt;0,-(D895/C895-1),""))</f>
        <v/>
      </c>
    </row>
    <row r="896" ht="36" customHeight="1" spans="1:5">
      <c r="A896" s="409" t="s">
        <v>1648</v>
      </c>
      <c r="B896" s="284" t="s">
        <v>1649</v>
      </c>
      <c r="C896" s="286">
        <v>0</v>
      </c>
      <c r="D896" s="286">
        <v>0</v>
      </c>
      <c r="E896" s="290"/>
    </row>
    <row r="897" ht="36" customHeight="1" spans="1:5">
      <c r="A897" s="409" t="s">
        <v>1650</v>
      </c>
      <c r="B897" s="284" t="s">
        <v>1578</v>
      </c>
      <c r="C897" s="286">
        <v>0</v>
      </c>
      <c r="D897" s="286">
        <v>0</v>
      </c>
      <c r="E897" s="290"/>
    </row>
    <row r="898" ht="36" customHeight="1" spans="1:5">
      <c r="A898" s="409" t="s">
        <v>1651</v>
      </c>
      <c r="B898" s="284" t="s">
        <v>1652</v>
      </c>
      <c r="C898" s="286">
        <v>244</v>
      </c>
      <c r="D898" s="286">
        <v>1472</v>
      </c>
      <c r="E898" s="290">
        <f>(D898-C898)/C898</f>
        <v>5.033</v>
      </c>
    </row>
    <row r="899" ht="36" customHeight="1" spans="1:5">
      <c r="A899" s="408" t="s">
        <v>1653</v>
      </c>
      <c r="B899" s="281" t="s">
        <v>1654</v>
      </c>
      <c r="C899" s="289">
        <v>1600</v>
      </c>
      <c r="D899" s="289">
        <v>5256</v>
      </c>
      <c r="E899" s="290">
        <f>(D899-C899)/C899</f>
        <v>2.285</v>
      </c>
    </row>
    <row r="900" ht="17.4" spans="1:5">
      <c r="A900" s="409" t="s">
        <v>1655</v>
      </c>
      <c r="B900" s="284" t="s">
        <v>137</v>
      </c>
      <c r="C900" s="286">
        <v>202</v>
      </c>
      <c r="D900" s="286">
        <v>639</v>
      </c>
      <c r="E900" s="290">
        <f>(D900-C900)/C900</f>
        <v>2.163</v>
      </c>
    </row>
    <row r="901" ht="17.4" spans="1:5">
      <c r="A901" s="409" t="s">
        <v>1656</v>
      </c>
      <c r="B901" s="284" t="s">
        <v>139</v>
      </c>
      <c r="C901" s="286">
        <v>0</v>
      </c>
      <c r="D901" s="286">
        <v>6</v>
      </c>
      <c r="E901" s="290"/>
    </row>
    <row r="902" ht="17.4" spans="1:5">
      <c r="A902" s="409" t="s">
        <v>1657</v>
      </c>
      <c r="B902" s="284" t="s">
        <v>141</v>
      </c>
      <c r="C902" s="286">
        <v>0</v>
      </c>
      <c r="D902" s="286">
        <v>0</v>
      </c>
      <c r="E902" s="290"/>
    </row>
    <row r="903" ht="36" customHeight="1" spans="1:5">
      <c r="A903" s="409" t="s">
        <v>1658</v>
      </c>
      <c r="B903" s="284" t="s">
        <v>1659</v>
      </c>
      <c r="C903" s="286">
        <v>462</v>
      </c>
      <c r="D903" s="286">
        <v>0</v>
      </c>
      <c r="E903" s="290">
        <f>(D903-C903)/C903</f>
        <v>-1</v>
      </c>
    </row>
    <row r="904" ht="17.4" spans="1:5">
      <c r="A904" s="409" t="s">
        <v>1660</v>
      </c>
      <c r="B904" s="284" t="s">
        <v>1661</v>
      </c>
      <c r="C904" s="286">
        <v>200</v>
      </c>
      <c r="D904" s="286">
        <v>2475</v>
      </c>
      <c r="E904" s="290">
        <f>(D904-C904)/C904</f>
        <v>11.375</v>
      </c>
    </row>
    <row r="905" ht="17.4" spans="1:5">
      <c r="A905" s="409" t="s">
        <v>1662</v>
      </c>
      <c r="B905" s="284" t="s">
        <v>1663</v>
      </c>
      <c r="C905" s="286">
        <v>0</v>
      </c>
      <c r="D905" s="286">
        <v>2</v>
      </c>
      <c r="E905" s="290"/>
    </row>
    <row r="906" ht="17.4" spans="1:5">
      <c r="A906" s="409" t="s">
        <v>1664</v>
      </c>
      <c r="B906" s="284" t="s">
        <v>1665</v>
      </c>
      <c r="C906" s="286">
        <v>0</v>
      </c>
      <c r="D906" s="286">
        <v>0</v>
      </c>
      <c r="E906" s="290"/>
    </row>
    <row r="907" ht="17.4" spans="1:5">
      <c r="A907" s="409" t="s">
        <v>1666</v>
      </c>
      <c r="B907" s="284" t="s">
        <v>1667</v>
      </c>
      <c r="C907" s="286">
        <v>124</v>
      </c>
      <c r="D907" s="286">
        <v>22</v>
      </c>
      <c r="E907" s="290">
        <f>(D907-C907)/C907</f>
        <v>-0.823</v>
      </c>
    </row>
    <row r="908" ht="17.4" spans="1:5">
      <c r="A908" s="409" t="s">
        <v>1668</v>
      </c>
      <c r="B908" s="284" t="s">
        <v>1669</v>
      </c>
      <c r="C908" s="286">
        <v>0</v>
      </c>
      <c r="D908" s="286">
        <v>0</v>
      </c>
      <c r="E908" s="290"/>
    </row>
    <row r="909" ht="17.4" spans="1:5">
      <c r="A909" s="409" t="s">
        <v>1670</v>
      </c>
      <c r="B909" s="284" t="s">
        <v>1671</v>
      </c>
      <c r="C909" s="286">
        <v>33</v>
      </c>
      <c r="D909" s="286">
        <v>385</v>
      </c>
      <c r="E909" s="290">
        <f>(D909-C909)/C909</f>
        <v>10.667</v>
      </c>
    </row>
    <row r="910" ht="36" customHeight="1" spans="1:5">
      <c r="A910" s="409" t="s">
        <v>1672</v>
      </c>
      <c r="B910" s="284" t="s">
        <v>1673</v>
      </c>
      <c r="C910" s="286">
        <v>129</v>
      </c>
      <c r="D910" s="286">
        <v>55</v>
      </c>
      <c r="E910" s="290">
        <f>(D910-C910)/C910</f>
        <v>-0.574</v>
      </c>
    </row>
    <row r="911" ht="36" customHeight="1" spans="1:5">
      <c r="A911" s="409" t="s">
        <v>1674</v>
      </c>
      <c r="B911" s="284" t="s">
        <v>1675</v>
      </c>
      <c r="C911" s="286">
        <v>0</v>
      </c>
      <c r="D911" s="286">
        <v>0</v>
      </c>
      <c r="E911" s="290"/>
    </row>
    <row r="912" ht="36" customHeight="1" spans="1:5">
      <c r="A912" s="409" t="s">
        <v>1676</v>
      </c>
      <c r="B912" s="284" t="s">
        <v>1677</v>
      </c>
      <c r="C912" s="286">
        <v>0</v>
      </c>
      <c r="D912" s="286">
        <v>0</v>
      </c>
      <c r="E912" s="290"/>
    </row>
    <row r="913" ht="36" customHeight="1" spans="1:5">
      <c r="A913" s="409" t="s">
        <v>1678</v>
      </c>
      <c r="B913" s="284" t="s">
        <v>1679</v>
      </c>
      <c r="C913" s="286">
        <v>41</v>
      </c>
      <c r="D913" s="286">
        <v>69</v>
      </c>
      <c r="E913" s="290">
        <f>(D913-C913)/C913</f>
        <v>0.683</v>
      </c>
    </row>
    <row r="914" ht="36" customHeight="1" spans="1:5">
      <c r="A914" s="409" t="s">
        <v>1680</v>
      </c>
      <c r="B914" s="284" t="s">
        <v>1681</v>
      </c>
      <c r="C914" s="286">
        <v>2</v>
      </c>
      <c r="D914" s="286">
        <v>2</v>
      </c>
      <c r="E914" s="290">
        <f>(D914-C914)/C914</f>
        <v>0</v>
      </c>
    </row>
    <row r="915" ht="17.4" spans="1:5">
      <c r="A915" s="409" t="s">
        <v>1682</v>
      </c>
      <c r="B915" s="284" t="s">
        <v>1683</v>
      </c>
      <c r="C915" s="286">
        <v>193</v>
      </c>
      <c r="D915" s="286">
        <v>0</v>
      </c>
      <c r="E915" s="290">
        <f>(D915-C915)/C915</f>
        <v>-1</v>
      </c>
    </row>
    <row r="916" ht="17.4" spans="1:5">
      <c r="A916" s="409" t="s">
        <v>1684</v>
      </c>
      <c r="B916" s="284" t="s">
        <v>1685</v>
      </c>
      <c r="C916" s="286">
        <v>0</v>
      </c>
      <c r="D916" s="286">
        <v>0</v>
      </c>
      <c r="E916" s="290"/>
    </row>
    <row r="917" ht="17.4" spans="1:5">
      <c r="A917" s="409" t="s">
        <v>1686</v>
      </c>
      <c r="B917" s="284" t="s">
        <v>1687</v>
      </c>
      <c r="C917" s="286">
        <v>0</v>
      </c>
      <c r="D917" s="286">
        <v>0</v>
      </c>
      <c r="E917" s="290"/>
    </row>
    <row r="918" ht="17.4" spans="1:5">
      <c r="A918" s="409" t="s">
        <v>1688</v>
      </c>
      <c r="B918" s="284" t="s">
        <v>1689</v>
      </c>
      <c r="C918" s="286">
        <v>0</v>
      </c>
      <c r="D918" s="286">
        <v>0</v>
      </c>
      <c r="E918" s="290"/>
    </row>
    <row r="919" ht="34.8" spans="1:5">
      <c r="A919" s="409" t="s">
        <v>1690</v>
      </c>
      <c r="B919" s="284" t="s">
        <v>1691</v>
      </c>
      <c r="C919" s="286">
        <v>0</v>
      </c>
      <c r="D919" s="286">
        <v>0</v>
      </c>
      <c r="E919" s="290"/>
    </row>
    <row r="920" ht="17.4" spans="1:5">
      <c r="A920" s="409" t="s">
        <v>1692</v>
      </c>
      <c r="B920" s="284" t="s">
        <v>1693</v>
      </c>
      <c r="C920" s="286">
        <v>0</v>
      </c>
      <c r="D920" s="286">
        <v>0</v>
      </c>
      <c r="E920" s="290"/>
    </row>
    <row r="921" ht="17.4" spans="1:5">
      <c r="A921" s="409" t="s">
        <v>1694</v>
      </c>
      <c r="B921" s="284" t="s">
        <v>1637</v>
      </c>
      <c r="C921" s="286">
        <v>0</v>
      </c>
      <c r="D921" s="286">
        <v>0</v>
      </c>
      <c r="E921" s="290"/>
    </row>
    <row r="922" ht="17.4" spans="1:5">
      <c r="A922" s="409" t="s">
        <v>1695</v>
      </c>
      <c r="B922" s="284" t="s">
        <v>1696</v>
      </c>
      <c r="C922" s="286">
        <v>0</v>
      </c>
      <c r="D922" s="286">
        <v>0</v>
      </c>
      <c r="E922" s="290"/>
    </row>
    <row r="923" ht="17.4" spans="1:5">
      <c r="A923" s="409" t="s">
        <v>1697</v>
      </c>
      <c r="B923" s="284" t="s">
        <v>1698</v>
      </c>
      <c r="C923" s="286">
        <v>195</v>
      </c>
      <c r="D923" s="286">
        <v>634</v>
      </c>
      <c r="E923" s="290">
        <f>(D923-C923)/C923</f>
        <v>2.251</v>
      </c>
    </row>
    <row r="924" ht="17.4" spans="1:5">
      <c r="A924" s="409" t="s">
        <v>1699</v>
      </c>
      <c r="B924" s="284" t="s">
        <v>1700</v>
      </c>
      <c r="C924" s="286">
        <v>0</v>
      </c>
      <c r="D924" s="286">
        <v>0</v>
      </c>
      <c r="E924" s="290"/>
    </row>
    <row r="925" ht="17.4" spans="1:5">
      <c r="A925" s="409" t="s">
        <v>1701</v>
      </c>
      <c r="B925" s="284" t="s">
        <v>1702</v>
      </c>
      <c r="C925" s="286">
        <v>0</v>
      </c>
      <c r="D925" s="286">
        <v>0</v>
      </c>
      <c r="E925" s="290"/>
    </row>
    <row r="926" ht="17.4" spans="1:5">
      <c r="A926" s="409" t="s">
        <v>1703</v>
      </c>
      <c r="B926" s="284" t="s">
        <v>1704</v>
      </c>
      <c r="C926" s="286">
        <v>19</v>
      </c>
      <c r="D926" s="286">
        <v>967</v>
      </c>
      <c r="E926" s="290">
        <f>(D926-C926)/C926</f>
        <v>49.895</v>
      </c>
    </row>
    <row r="927" ht="17.4" spans="1:5">
      <c r="A927" s="408" t="s">
        <v>1705</v>
      </c>
      <c r="B927" s="281" t="s">
        <v>1706</v>
      </c>
      <c r="C927" s="289">
        <v>26485</v>
      </c>
      <c r="D927" s="289">
        <v>20087</v>
      </c>
      <c r="E927" s="290">
        <f>(D927-C927)/C927</f>
        <v>-0.242</v>
      </c>
    </row>
    <row r="928" ht="17.4" spans="1:5">
      <c r="A928" s="409" t="s">
        <v>1707</v>
      </c>
      <c r="B928" s="284" t="s">
        <v>137</v>
      </c>
      <c r="C928" s="286">
        <v>166</v>
      </c>
      <c r="D928" s="286">
        <v>167</v>
      </c>
      <c r="E928" s="290">
        <f t="shared" ref="E928:E957" si="33">(D928-C928)/C928</f>
        <v>0.006</v>
      </c>
    </row>
    <row r="929" ht="17.4" spans="1:5">
      <c r="A929" s="409" t="s">
        <v>1708</v>
      </c>
      <c r="B929" s="284" t="s">
        <v>139</v>
      </c>
      <c r="C929" s="286">
        <v>32</v>
      </c>
      <c r="D929" s="286">
        <v>33</v>
      </c>
      <c r="E929" s="290">
        <f t="shared" si="33"/>
        <v>0.031</v>
      </c>
    </row>
    <row r="930" ht="17.4" spans="1:5">
      <c r="A930" s="409" t="s">
        <v>1709</v>
      </c>
      <c r="B930" s="284" t="s">
        <v>141</v>
      </c>
      <c r="C930" s="286">
        <v>0</v>
      </c>
      <c r="D930" s="286">
        <v>0</v>
      </c>
      <c r="E930" s="290"/>
    </row>
    <row r="931" ht="17.4" spans="1:5">
      <c r="A931" s="409" t="s">
        <v>1710</v>
      </c>
      <c r="B931" s="284" t="s">
        <v>1711</v>
      </c>
      <c r="C931" s="286">
        <v>11804</v>
      </c>
      <c r="D931" s="286">
        <v>8167</v>
      </c>
      <c r="E931" s="290">
        <f t="shared" si="33"/>
        <v>-0.308</v>
      </c>
    </row>
    <row r="932" ht="17.4" spans="1:5">
      <c r="A932" s="409" t="s">
        <v>1712</v>
      </c>
      <c r="B932" s="284" t="s">
        <v>1713</v>
      </c>
      <c r="C932" s="286">
        <v>3001</v>
      </c>
      <c r="D932" s="286">
        <v>6128</v>
      </c>
      <c r="E932" s="290">
        <f t="shared" si="33"/>
        <v>1.042</v>
      </c>
    </row>
    <row r="933" ht="17.4" spans="1:5">
      <c r="A933" s="409" t="s">
        <v>1714</v>
      </c>
      <c r="B933" s="284" t="s">
        <v>1715</v>
      </c>
      <c r="C933" s="286">
        <v>165</v>
      </c>
      <c r="D933" s="286">
        <v>0</v>
      </c>
      <c r="E933" s="290">
        <f t="shared" si="33"/>
        <v>-1</v>
      </c>
    </row>
    <row r="934" ht="17.4" spans="1:5">
      <c r="A934" s="409" t="s">
        <v>1716</v>
      </c>
      <c r="B934" s="284" t="s">
        <v>1717</v>
      </c>
      <c r="C934" s="286">
        <v>867</v>
      </c>
      <c r="D934" s="286">
        <v>703</v>
      </c>
      <c r="E934" s="290">
        <f t="shared" si="33"/>
        <v>-0.189</v>
      </c>
    </row>
    <row r="935" ht="34.8" spans="1:5">
      <c r="A935" s="409" t="s">
        <v>1718</v>
      </c>
      <c r="B935" s="284" t="s">
        <v>1719</v>
      </c>
      <c r="C935" s="286">
        <v>0</v>
      </c>
      <c r="D935" s="286">
        <v>0</v>
      </c>
      <c r="E935" s="290"/>
    </row>
    <row r="936" ht="17.4" spans="1:5">
      <c r="A936" s="409" t="s">
        <v>1720</v>
      </c>
      <c r="B936" s="284" t="s">
        <v>1721</v>
      </c>
      <c r="C936" s="286">
        <v>0</v>
      </c>
      <c r="D936" s="286">
        <v>0</v>
      </c>
      <c r="E936" s="290"/>
    </row>
    <row r="937" ht="17.4" spans="1:5">
      <c r="A937" s="409" t="s">
        <v>1722</v>
      </c>
      <c r="B937" s="284" t="s">
        <v>1723</v>
      </c>
      <c r="C937" s="286">
        <v>10450</v>
      </c>
      <c r="D937" s="286">
        <v>4889</v>
      </c>
      <c r="E937" s="290">
        <f t="shared" si="33"/>
        <v>-0.532</v>
      </c>
    </row>
    <row r="938" ht="17.4" spans="1:5">
      <c r="A938" s="408" t="s">
        <v>1724</v>
      </c>
      <c r="B938" s="281" t="s">
        <v>1725</v>
      </c>
      <c r="C938" s="289">
        <v>740</v>
      </c>
      <c r="D938" s="289">
        <v>490</v>
      </c>
      <c r="E938" s="290">
        <f t="shared" si="33"/>
        <v>-0.338</v>
      </c>
    </row>
    <row r="939" ht="34.8" spans="1:5">
      <c r="A939" s="409" t="s">
        <v>1726</v>
      </c>
      <c r="B939" s="284" t="s">
        <v>1727</v>
      </c>
      <c r="C939" s="286">
        <v>342</v>
      </c>
      <c r="D939" s="286">
        <v>471</v>
      </c>
      <c r="E939" s="290">
        <f t="shared" si="33"/>
        <v>0.377</v>
      </c>
    </row>
    <row r="940" ht="34.8" spans="1:5">
      <c r="A940" s="409" t="s">
        <v>1728</v>
      </c>
      <c r="B940" s="284" t="s">
        <v>1729</v>
      </c>
      <c r="C940" s="286">
        <v>0</v>
      </c>
      <c r="D940" s="286">
        <v>0</v>
      </c>
      <c r="E940" s="290"/>
    </row>
    <row r="941" ht="34.8" spans="1:5">
      <c r="A941" s="409" t="s">
        <v>1730</v>
      </c>
      <c r="B941" s="284" t="s">
        <v>1731</v>
      </c>
      <c r="C941" s="286">
        <v>398</v>
      </c>
      <c r="D941" s="286">
        <v>1</v>
      </c>
      <c r="E941" s="290">
        <f t="shared" si="33"/>
        <v>-0.997</v>
      </c>
    </row>
    <row r="942" ht="17.4" spans="1:5">
      <c r="A942" s="409" t="s">
        <v>1732</v>
      </c>
      <c r="B942" s="284" t="s">
        <v>1733</v>
      </c>
      <c r="C942" s="286">
        <v>0</v>
      </c>
      <c r="D942" s="286">
        <v>17</v>
      </c>
      <c r="E942" s="290"/>
    </row>
    <row r="943" ht="34.8" spans="1:5">
      <c r="A943" s="409" t="s">
        <v>1734</v>
      </c>
      <c r="B943" s="284" t="s">
        <v>1735</v>
      </c>
      <c r="C943" s="286">
        <v>0</v>
      </c>
      <c r="D943" s="286">
        <v>0</v>
      </c>
      <c r="E943" s="290"/>
    </row>
    <row r="944" ht="17.4" spans="1:5">
      <c r="A944" s="409" t="s">
        <v>1736</v>
      </c>
      <c r="B944" s="284" t="s">
        <v>1737</v>
      </c>
      <c r="C944" s="286">
        <v>0</v>
      </c>
      <c r="D944" s="286">
        <v>1</v>
      </c>
      <c r="E944" s="290"/>
    </row>
    <row r="945" ht="17.4" spans="1:5">
      <c r="A945" s="408" t="s">
        <v>1738</v>
      </c>
      <c r="B945" s="281" t="s">
        <v>1739</v>
      </c>
      <c r="C945" s="289">
        <v>1500</v>
      </c>
      <c r="D945" s="289">
        <v>1429</v>
      </c>
      <c r="E945" s="290">
        <f t="shared" si="33"/>
        <v>-0.047</v>
      </c>
    </row>
    <row r="946" ht="17.4" spans="1:5">
      <c r="A946" s="409" t="s">
        <v>1740</v>
      </c>
      <c r="B946" s="284" t="s">
        <v>1741</v>
      </c>
      <c r="C946" s="286">
        <v>0</v>
      </c>
      <c r="D946" s="286">
        <v>0</v>
      </c>
      <c r="E946" s="290"/>
    </row>
    <row r="947" ht="17.4" spans="1:5">
      <c r="A947" s="409" t="s">
        <v>1742</v>
      </c>
      <c r="B947" s="284" t="s">
        <v>1743</v>
      </c>
      <c r="C947" s="286">
        <v>0</v>
      </c>
      <c r="D947" s="286">
        <v>0</v>
      </c>
      <c r="E947" s="290"/>
    </row>
    <row r="948" ht="17.4" spans="1:5">
      <c r="A948" s="409" t="s">
        <v>1744</v>
      </c>
      <c r="B948" s="284" t="s">
        <v>1745</v>
      </c>
      <c r="C948" s="286">
        <v>81</v>
      </c>
      <c r="D948" s="286">
        <v>825</v>
      </c>
      <c r="E948" s="290">
        <f t="shared" si="33"/>
        <v>9.185</v>
      </c>
    </row>
    <row r="949" ht="17.4" spans="1:5">
      <c r="A949" s="409" t="s">
        <v>1746</v>
      </c>
      <c r="B949" s="284" t="s">
        <v>1747</v>
      </c>
      <c r="C949" s="286">
        <v>205</v>
      </c>
      <c r="D949" s="286">
        <v>604</v>
      </c>
      <c r="E949" s="290">
        <f t="shared" si="33"/>
        <v>1.946</v>
      </c>
    </row>
    <row r="950" ht="17.4" spans="1:5">
      <c r="A950" s="409" t="s">
        <v>1748</v>
      </c>
      <c r="B950" s="284" t="s">
        <v>1749</v>
      </c>
      <c r="C950" s="286">
        <v>0</v>
      </c>
      <c r="D950" s="286">
        <v>0</v>
      </c>
      <c r="E950" s="290"/>
    </row>
    <row r="951" ht="17.4" spans="1:5">
      <c r="A951" s="409" t="s">
        <v>1750</v>
      </c>
      <c r="B951" s="284" t="s">
        <v>1751</v>
      </c>
      <c r="C951" s="286">
        <v>1214</v>
      </c>
      <c r="D951" s="286">
        <v>0</v>
      </c>
      <c r="E951" s="290">
        <f t="shared" si="33"/>
        <v>-1</v>
      </c>
    </row>
    <row r="952" ht="17.4" spans="1:5">
      <c r="A952" s="408" t="s">
        <v>1752</v>
      </c>
      <c r="B952" s="281" t="s">
        <v>1753</v>
      </c>
      <c r="C952" s="289">
        <v>0</v>
      </c>
      <c r="D952" s="289">
        <v>0</v>
      </c>
      <c r="E952" s="290"/>
    </row>
    <row r="953" ht="17.4" spans="1:5">
      <c r="A953" s="409" t="s">
        <v>1754</v>
      </c>
      <c r="B953" s="284" t="s">
        <v>1755</v>
      </c>
      <c r="C953" s="286">
        <v>0</v>
      </c>
      <c r="D953" s="286">
        <v>0</v>
      </c>
      <c r="E953" s="290"/>
    </row>
    <row r="954" ht="17.4" spans="1:5">
      <c r="A954" s="409" t="s">
        <v>1756</v>
      </c>
      <c r="B954" s="284" t="s">
        <v>1757</v>
      </c>
      <c r="C954" s="286">
        <v>0</v>
      </c>
      <c r="D954" s="286">
        <v>0</v>
      </c>
      <c r="E954" s="290"/>
    </row>
    <row r="955" ht="17.4" spans="1:5">
      <c r="A955" s="408" t="s">
        <v>1758</v>
      </c>
      <c r="B955" s="281" t="s">
        <v>1759</v>
      </c>
      <c r="C955" s="289">
        <v>23</v>
      </c>
      <c r="D955" s="289">
        <v>989</v>
      </c>
      <c r="E955" s="290">
        <f t="shared" si="33"/>
        <v>42</v>
      </c>
    </row>
    <row r="956" ht="34.8" spans="1:5">
      <c r="A956" s="409" t="s">
        <v>1760</v>
      </c>
      <c r="B956" s="284" t="s">
        <v>1761</v>
      </c>
      <c r="C956" s="286">
        <v>0</v>
      </c>
      <c r="D956" s="286">
        <v>0</v>
      </c>
      <c r="E956" s="290"/>
    </row>
    <row r="957" ht="18" customHeight="1" spans="1:5">
      <c r="A957" s="409" t="s">
        <v>1762</v>
      </c>
      <c r="B957" s="284" t="s">
        <v>1763</v>
      </c>
      <c r="C957" s="286">
        <v>23</v>
      </c>
      <c r="D957" s="286">
        <v>989</v>
      </c>
      <c r="E957" s="290">
        <f t="shared" si="33"/>
        <v>42</v>
      </c>
    </row>
    <row r="958" ht="36" customHeight="1" spans="1:5">
      <c r="A958" s="408" t="s">
        <v>1764</v>
      </c>
      <c r="B958" s="418" t="s">
        <v>517</v>
      </c>
      <c r="C958" s="421"/>
      <c r="D958" s="421"/>
      <c r="E958" s="290"/>
    </row>
    <row r="959" ht="36" customHeight="1" spans="1:5">
      <c r="A959" s="408" t="s">
        <v>1765</v>
      </c>
      <c r="B959" s="418" t="s">
        <v>1766</v>
      </c>
      <c r="C959" s="421"/>
      <c r="D959" s="421"/>
      <c r="E959" s="290"/>
    </row>
    <row r="960" ht="36" customHeight="1" spans="1:5">
      <c r="A960" s="408" t="s">
        <v>92</v>
      </c>
      <c r="B960" s="281" t="s">
        <v>93</v>
      </c>
      <c r="C960" s="289">
        <v>4983</v>
      </c>
      <c r="D960" s="289">
        <v>5696</v>
      </c>
      <c r="E960" s="290">
        <f t="shared" ref="E960:E968" si="34">(D960-C960)/C960</f>
        <v>0.143</v>
      </c>
    </row>
    <row r="961" ht="36" customHeight="1" spans="1:5">
      <c r="A961" s="408" t="s">
        <v>1767</v>
      </c>
      <c r="B961" s="281" t="s">
        <v>1768</v>
      </c>
      <c r="C961" s="289">
        <v>2328</v>
      </c>
      <c r="D961" s="289">
        <v>2145</v>
      </c>
      <c r="E961" s="290">
        <f t="shared" si="34"/>
        <v>-0.079</v>
      </c>
    </row>
    <row r="962" ht="36" customHeight="1" spans="1:5">
      <c r="A962" s="409" t="s">
        <v>1769</v>
      </c>
      <c r="B962" s="284" t="s">
        <v>137</v>
      </c>
      <c r="C962" s="286">
        <v>350</v>
      </c>
      <c r="D962" s="286">
        <v>361</v>
      </c>
      <c r="E962" s="290">
        <f t="shared" si="34"/>
        <v>0.031</v>
      </c>
    </row>
    <row r="963" ht="36" customHeight="1" spans="1:5">
      <c r="A963" s="409" t="s">
        <v>1770</v>
      </c>
      <c r="B963" s="284" t="s">
        <v>139</v>
      </c>
      <c r="C963" s="286">
        <v>0</v>
      </c>
      <c r="D963" s="286">
        <v>0</v>
      </c>
      <c r="E963" s="290"/>
    </row>
    <row r="964" ht="36" customHeight="1" spans="1:5">
      <c r="A964" s="409" t="s">
        <v>1771</v>
      </c>
      <c r="B964" s="284" t="s">
        <v>141</v>
      </c>
      <c r="C964" s="286">
        <v>0</v>
      </c>
      <c r="D964" s="286">
        <v>0</v>
      </c>
      <c r="E964" s="290"/>
    </row>
    <row r="965" ht="36" customHeight="1" spans="1:5">
      <c r="A965" s="409" t="s">
        <v>1772</v>
      </c>
      <c r="B965" s="284" t="s">
        <v>1773</v>
      </c>
      <c r="C965" s="286">
        <v>1828</v>
      </c>
      <c r="D965" s="286">
        <v>1030</v>
      </c>
      <c r="E965" s="290">
        <f t="shared" si="34"/>
        <v>-0.437</v>
      </c>
    </row>
    <row r="966" ht="36" customHeight="1" spans="1:5">
      <c r="A966" s="409" t="s">
        <v>1774</v>
      </c>
      <c r="B966" s="284" t="s">
        <v>1775</v>
      </c>
      <c r="C966" s="286">
        <v>150</v>
      </c>
      <c r="D966" s="286">
        <v>719</v>
      </c>
      <c r="E966" s="290">
        <f t="shared" si="34"/>
        <v>3.793</v>
      </c>
    </row>
    <row r="967" ht="36" customHeight="1" spans="1:5">
      <c r="A967" s="409" t="s">
        <v>1776</v>
      </c>
      <c r="B967" s="284" t="s">
        <v>1777</v>
      </c>
      <c r="C967" s="286"/>
      <c r="D967" s="286">
        <v>0</v>
      </c>
      <c r="E967" s="290"/>
    </row>
    <row r="968" ht="36" customHeight="1" spans="1:5">
      <c r="A968" s="409" t="s">
        <v>1778</v>
      </c>
      <c r="B968" s="284" t="s">
        <v>1779</v>
      </c>
      <c r="C968" s="286"/>
      <c r="D968" s="286">
        <v>0</v>
      </c>
      <c r="E968" s="290"/>
    </row>
    <row r="969" ht="36" customHeight="1" spans="1:5">
      <c r="A969" s="409" t="s">
        <v>1780</v>
      </c>
      <c r="B969" s="284" t="s">
        <v>1781</v>
      </c>
      <c r="C969" s="286">
        <v>0</v>
      </c>
      <c r="D969" s="286">
        <v>0</v>
      </c>
      <c r="E969" s="287" t="str">
        <f>IF(C969&gt;0,D969/C969-1,IF(C969&lt;0,-(D969/C969-1),""))</f>
        <v/>
      </c>
    </row>
    <row r="970" ht="36" customHeight="1" spans="1:5">
      <c r="A970" s="409" t="s">
        <v>1782</v>
      </c>
      <c r="B970" s="284" t="s">
        <v>1783</v>
      </c>
      <c r="C970" s="286"/>
      <c r="D970" s="286">
        <v>0</v>
      </c>
      <c r="E970" s="290"/>
    </row>
    <row r="971" ht="36" customHeight="1" spans="1:5">
      <c r="A971" s="409" t="s">
        <v>1784</v>
      </c>
      <c r="B971" s="284" t="s">
        <v>1785</v>
      </c>
      <c r="C971" s="286"/>
      <c r="D971" s="286">
        <v>0</v>
      </c>
      <c r="E971" s="290"/>
    </row>
    <row r="972" ht="36" customHeight="1" spans="1:5">
      <c r="A972" s="409" t="s">
        <v>1786</v>
      </c>
      <c r="B972" s="284" t="s">
        <v>1787</v>
      </c>
      <c r="C972" s="286"/>
      <c r="D972" s="286">
        <v>0</v>
      </c>
      <c r="E972" s="290"/>
    </row>
    <row r="973" ht="36" customHeight="1" spans="1:5">
      <c r="A973" s="409" t="s">
        <v>1788</v>
      </c>
      <c r="B973" s="284" t="s">
        <v>1789</v>
      </c>
      <c r="C973" s="286"/>
      <c r="D973" s="286">
        <v>0</v>
      </c>
      <c r="E973" s="290"/>
    </row>
    <row r="974" ht="36" customHeight="1" spans="1:5">
      <c r="A974" s="409" t="s">
        <v>1790</v>
      </c>
      <c r="B974" s="284" t="s">
        <v>1791</v>
      </c>
      <c r="C974" s="286"/>
      <c r="D974" s="286">
        <v>0</v>
      </c>
      <c r="E974" s="290"/>
    </row>
    <row r="975" ht="36" customHeight="1" spans="1:5">
      <c r="A975" s="409" t="s">
        <v>1792</v>
      </c>
      <c r="B975" s="284" t="s">
        <v>1793</v>
      </c>
      <c r="C975" s="286"/>
      <c r="D975" s="286">
        <v>0</v>
      </c>
      <c r="E975" s="290"/>
    </row>
    <row r="976" ht="36" customHeight="1" spans="1:5">
      <c r="A976" s="409" t="s">
        <v>1794</v>
      </c>
      <c r="B976" s="284" t="s">
        <v>1795</v>
      </c>
      <c r="C976" s="286"/>
      <c r="D976" s="286">
        <v>0</v>
      </c>
      <c r="E976" s="290"/>
    </row>
    <row r="977" ht="36" customHeight="1" spans="1:5">
      <c r="A977" s="409" t="s">
        <v>1796</v>
      </c>
      <c r="B977" s="284" t="s">
        <v>1797</v>
      </c>
      <c r="C977" s="286">
        <v>0</v>
      </c>
      <c r="D977" s="286">
        <v>0</v>
      </c>
      <c r="E977" s="287" t="str">
        <f>IF(C977&gt;0,D977/C977-1,IF(C977&lt;0,-(D977/C977-1),""))</f>
        <v/>
      </c>
    </row>
    <row r="978" ht="36" customHeight="1" spans="1:5">
      <c r="A978" s="409" t="s">
        <v>1798</v>
      </c>
      <c r="B978" s="284" t="s">
        <v>1799</v>
      </c>
      <c r="C978" s="286"/>
      <c r="D978" s="286">
        <v>0</v>
      </c>
      <c r="E978" s="290"/>
    </row>
    <row r="979" ht="36" customHeight="1" spans="1:5">
      <c r="A979" s="409" t="s">
        <v>1800</v>
      </c>
      <c r="B979" s="284" t="s">
        <v>1801</v>
      </c>
      <c r="C979" s="286">
        <v>0</v>
      </c>
      <c r="D979" s="286">
        <v>0</v>
      </c>
      <c r="E979" s="287" t="str">
        <f>IF(C979&gt;0,D979/C979-1,IF(C979&lt;0,-(D979/C979-1),""))</f>
        <v/>
      </c>
    </row>
    <row r="980" ht="36" customHeight="1" spans="1:5">
      <c r="A980" s="409" t="s">
        <v>1802</v>
      </c>
      <c r="B980" s="284" t="s">
        <v>1803</v>
      </c>
      <c r="C980" s="286"/>
      <c r="D980" s="286">
        <v>0</v>
      </c>
      <c r="E980" s="290"/>
    </row>
    <row r="981" ht="36" customHeight="1" spans="1:5">
      <c r="A981" s="409" t="s">
        <v>1804</v>
      </c>
      <c r="B981" s="284" t="s">
        <v>1805</v>
      </c>
      <c r="C981" s="286"/>
      <c r="D981" s="286">
        <v>0</v>
      </c>
      <c r="E981" s="290"/>
    </row>
    <row r="982" ht="36" customHeight="1" spans="1:5">
      <c r="A982" s="409" t="s">
        <v>1806</v>
      </c>
      <c r="B982" s="284" t="s">
        <v>1807</v>
      </c>
      <c r="C982" s="286"/>
      <c r="D982" s="286">
        <v>0</v>
      </c>
      <c r="E982" s="290"/>
    </row>
    <row r="983" ht="36" customHeight="1" spans="1:5">
      <c r="A983" s="409" t="s">
        <v>1808</v>
      </c>
      <c r="B983" s="284" t="s">
        <v>1809</v>
      </c>
      <c r="C983" s="286"/>
      <c r="D983" s="286">
        <v>35</v>
      </c>
      <c r="E983" s="290"/>
    </row>
    <row r="984" ht="36" customHeight="1" spans="1:5">
      <c r="A984" s="408" t="s">
        <v>1810</v>
      </c>
      <c r="B984" s="281" t="s">
        <v>1811</v>
      </c>
      <c r="C984" s="289"/>
      <c r="D984" s="289"/>
      <c r="E984" s="290"/>
    </row>
    <row r="985" ht="36" customHeight="1" spans="1:5">
      <c r="A985" s="409" t="s">
        <v>1812</v>
      </c>
      <c r="B985" s="284" t="s">
        <v>137</v>
      </c>
      <c r="C985" s="286">
        <v>0</v>
      </c>
      <c r="D985" s="286">
        <v>0</v>
      </c>
      <c r="E985" s="287" t="str">
        <f>IF(C985&gt;0,D985/C985-1,IF(C985&lt;0,-(D985/C985-1),""))</f>
        <v/>
      </c>
    </row>
    <row r="986" ht="36" customHeight="1" spans="1:5">
      <c r="A986" s="409" t="s">
        <v>1813</v>
      </c>
      <c r="B986" s="284" t="s">
        <v>139</v>
      </c>
      <c r="C986" s="286">
        <v>0</v>
      </c>
      <c r="D986" s="286">
        <v>0</v>
      </c>
      <c r="E986" s="287" t="str">
        <f>IF(C986&gt;0,D986/C986-1,IF(C986&lt;0,-(D986/C986-1),""))</f>
        <v/>
      </c>
    </row>
    <row r="987" ht="36" customHeight="1" spans="1:5">
      <c r="A987" s="409" t="s">
        <v>1814</v>
      </c>
      <c r="B987" s="284" t="s">
        <v>141</v>
      </c>
      <c r="C987" s="286">
        <v>0</v>
      </c>
      <c r="D987" s="286">
        <v>0</v>
      </c>
      <c r="E987" s="287" t="str">
        <f>IF(C987&gt;0,D987/C987-1,IF(C987&lt;0,-(D987/C987-1),""))</f>
        <v/>
      </c>
    </row>
    <row r="988" ht="36" customHeight="1" spans="1:5">
      <c r="A988" s="409" t="s">
        <v>1815</v>
      </c>
      <c r="B988" s="284" t="s">
        <v>1816</v>
      </c>
      <c r="C988" s="286"/>
      <c r="D988" s="286"/>
      <c r="E988" s="290"/>
    </row>
    <row r="989" ht="36" customHeight="1" spans="1:5">
      <c r="A989" s="409" t="s">
        <v>1817</v>
      </c>
      <c r="B989" s="284" t="s">
        <v>1818</v>
      </c>
      <c r="C989" s="286">
        <v>0</v>
      </c>
      <c r="D989" s="286">
        <v>0</v>
      </c>
      <c r="E989" s="287" t="str">
        <f>IF(C989&gt;0,D989/C989-1,IF(C989&lt;0,-(D989/C989-1),""))</f>
        <v/>
      </c>
    </row>
    <row r="990" ht="36" customHeight="1" spans="1:5">
      <c r="A990" s="409" t="s">
        <v>1819</v>
      </c>
      <c r="B990" s="284" t="s">
        <v>1820</v>
      </c>
      <c r="C990" s="286"/>
      <c r="D990" s="286"/>
      <c r="E990" s="290"/>
    </row>
    <row r="991" ht="36" customHeight="1" spans="1:5">
      <c r="A991" s="409" t="s">
        <v>1821</v>
      </c>
      <c r="B991" s="284" t="s">
        <v>1822</v>
      </c>
      <c r="C991" s="286"/>
      <c r="D991" s="286"/>
      <c r="E991" s="290"/>
    </row>
    <row r="992" ht="36" customHeight="1" spans="1:5">
      <c r="A992" s="409" t="s">
        <v>1823</v>
      </c>
      <c r="B992" s="284" t="s">
        <v>1824</v>
      </c>
      <c r="C992" s="286">
        <v>0</v>
      </c>
      <c r="D992" s="286">
        <v>0</v>
      </c>
      <c r="E992" s="287" t="str">
        <f>IF(C992&gt;0,D992/C992-1,IF(C992&lt;0,-(D992/C992-1),""))</f>
        <v/>
      </c>
    </row>
    <row r="993" ht="36" customHeight="1" spans="1:5">
      <c r="A993" s="409" t="s">
        <v>1825</v>
      </c>
      <c r="B993" s="284" t="s">
        <v>1826</v>
      </c>
      <c r="C993" s="286"/>
      <c r="D993" s="286"/>
      <c r="E993" s="290"/>
    </row>
    <row r="994" ht="17.4" spans="1:5">
      <c r="A994" s="408" t="s">
        <v>1827</v>
      </c>
      <c r="B994" s="281" t="s">
        <v>1828</v>
      </c>
      <c r="C994" s="289"/>
      <c r="D994" s="289"/>
      <c r="E994" s="290"/>
    </row>
    <row r="995" ht="17.4" spans="1:5">
      <c r="A995" s="409" t="s">
        <v>1829</v>
      </c>
      <c r="B995" s="284" t="s">
        <v>137</v>
      </c>
      <c r="C995" s="286">
        <v>0</v>
      </c>
      <c r="D995" s="286">
        <v>0</v>
      </c>
      <c r="E995" s="290"/>
    </row>
    <row r="996" ht="17.4" spans="1:5">
      <c r="A996" s="409" t="s">
        <v>1830</v>
      </c>
      <c r="B996" s="284" t="s">
        <v>139</v>
      </c>
      <c r="C996" s="286">
        <v>0</v>
      </c>
      <c r="D996" s="286">
        <v>0</v>
      </c>
      <c r="E996" s="290"/>
    </row>
    <row r="997" ht="17.4" spans="1:5">
      <c r="A997" s="409" t="s">
        <v>1831</v>
      </c>
      <c r="B997" s="284" t="s">
        <v>141</v>
      </c>
      <c r="C997" s="286">
        <v>0</v>
      </c>
      <c r="D997" s="286">
        <v>0</v>
      </c>
      <c r="E997" s="290"/>
    </row>
    <row r="998" ht="17.4" spans="1:5">
      <c r="A998" s="409" t="s">
        <v>1832</v>
      </c>
      <c r="B998" s="284" t="s">
        <v>1833</v>
      </c>
      <c r="C998" s="286">
        <v>0</v>
      </c>
      <c r="D998" s="286">
        <v>0</v>
      </c>
      <c r="E998" s="290"/>
    </row>
    <row r="999" ht="17.4" spans="1:5">
      <c r="A999" s="409" t="s">
        <v>1834</v>
      </c>
      <c r="B999" s="284" t="s">
        <v>1835</v>
      </c>
      <c r="C999" s="286">
        <v>0</v>
      </c>
      <c r="D999" s="286">
        <v>0</v>
      </c>
      <c r="E999" s="290"/>
    </row>
    <row r="1000" ht="17.4" spans="1:5">
      <c r="A1000" s="409" t="s">
        <v>1836</v>
      </c>
      <c r="B1000" s="284" t="s">
        <v>1837</v>
      </c>
      <c r="C1000" s="286">
        <v>0</v>
      </c>
      <c r="D1000" s="286">
        <v>0</v>
      </c>
      <c r="E1000" s="290"/>
    </row>
    <row r="1001" ht="17.4" spans="1:5">
      <c r="A1001" s="409" t="s">
        <v>1838</v>
      </c>
      <c r="B1001" s="284" t="s">
        <v>1839</v>
      </c>
      <c r="C1001" s="286"/>
      <c r="D1001" s="286"/>
      <c r="E1001" s="290"/>
    </row>
    <row r="1002" ht="17.4" spans="1:5">
      <c r="A1002" s="409" t="s">
        <v>1840</v>
      </c>
      <c r="B1002" s="284" t="s">
        <v>1841</v>
      </c>
      <c r="C1002" s="286"/>
      <c r="D1002" s="286"/>
      <c r="E1002" s="290"/>
    </row>
    <row r="1003" ht="17.4" spans="1:5">
      <c r="A1003" s="409" t="s">
        <v>1842</v>
      </c>
      <c r="B1003" s="284" t="s">
        <v>1843</v>
      </c>
      <c r="C1003" s="286"/>
      <c r="D1003" s="286"/>
      <c r="E1003" s="290"/>
    </row>
    <row r="1004" ht="34.8" spans="1:5">
      <c r="A1004" s="408" t="s">
        <v>1844</v>
      </c>
      <c r="B1004" s="281" t="s">
        <v>1845</v>
      </c>
      <c r="C1004" s="289">
        <v>700</v>
      </c>
      <c r="D1004" s="289">
        <v>320</v>
      </c>
      <c r="E1004" s="290">
        <f>(D1004-C1004)/C1004</f>
        <v>-0.543</v>
      </c>
    </row>
    <row r="1005" ht="17.4" spans="1:5">
      <c r="A1005" s="409" t="s">
        <v>1846</v>
      </c>
      <c r="B1005" s="284" t="s">
        <v>1847</v>
      </c>
      <c r="C1005" s="286">
        <v>461</v>
      </c>
      <c r="D1005" s="286">
        <v>110</v>
      </c>
      <c r="E1005" s="290">
        <f>(D1005-C1005)/C1005</f>
        <v>-0.761</v>
      </c>
    </row>
    <row r="1006" ht="17.4" spans="1:5">
      <c r="A1006" s="409" t="s">
        <v>1848</v>
      </c>
      <c r="B1006" s="284" t="s">
        <v>1849</v>
      </c>
      <c r="C1006" s="286">
        <v>188</v>
      </c>
      <c r="D1006" s="286">
        <v>164</v>
      </c>
      <c r="E1006" s="290">
        <f>(D1006-C1006)/C1006</f>
        <v>-0.128</v>
      </c>
    </row>
    <row r="1007" ht="17.4" spans="1:5">
      <c r="A1007" s="409" t="s">
        <v>1850</v>
      </c>
      <c r="B1007" s="284" t="s">
        <v>1851</v>
      </c>
      <c r="C1007" s="286">
        <v>51</v>
      </c>
      <c r="D1007" s="286">
        <v>46</v>
      </c>
      <c r="E1007" s="290">
        <f>(D1007-C1007)/C1007</f>
        <v>-0.098</v>
      </c>
    </row>
    <row r="1008" ht="34.8" spans="1:5">
      <c r="A1008" s="409" t="s">
        <v>1852</v>
      </c>
      <c r="B1008" s="284" t="s">
        <v>1853</v>
      </c>
      <c r="C1008" s="286">
        <v>0</v>
      </c>
      <c r="D1008" s="286">
        <v>0</v>
      </c>
      <c r="E1008" s="290"/>
    </row>
    <row r="1009" ht="17.4" spans="1:5">
      <c r="A1009" s="408" t="s">
        <v>1854</v>
      </c>
      <c r="B1009" s="281" t="s">
        <v>1855</v>
      </c>
      <c r="C1009" s="289">
        <v>0</v>
      </c>
      <c r="D1009" s="289">
        <f>SUM(D1010:D1015)</f>
        <v>0</v>
      </c>
      <c r="E1009" s="290"/>
    </row>
    <row r="1010" ht="17.4" spans="1:5">
      <c r="A1010" s="409" t="s">
        <v>1856</v>
      </c>
      <c r="B1010" s="284" t="s">
        <v>137</v>
      </c>
      <c r="C1010" s="286">
        <v>0</v>
      </c>
      <c r="D1010" s="286">
        <v>0</v>
      </c>
      <c r="E1010" s="290"/>
    </row>
    <row r="1011" ht="17.4" spans="1:5">
      <c r="A1011" s="409" t="s">
        <v>1857</v>
      </c>
      <c r="B1011" s="284" t="s">
        <v>139</v>
      </c>
      <c r="C1011" s="286">
        <v>0</v>
      </c>
      <c r="D1011" s="286">
        <v>0</v>
      </c>
      <c r="E1011" s="290"/>
    </row>
    <row r="1012" ht="17.4" spans="1:5">
      <c r="A1012" s="409" t="s">
        <v>1858</v>
      </c>
      <c r="B1012" s="284" t="s">
        <v>141</v>
      </c>
      <c r="C1012" s="286">
        <v>0</v>
      </c>
      <c r="D1012" s="286">
        <v>0</v>
      </c>
      <c r="E1012" s="290"/>
    </row>
    <row r="1013" ht="17.4" spans="1:5">
      <c r="A1013" s="409" t="s">
        <v>1859</v>
      </c>
      <c r="B1013" s="284" t="s">
        <v>1824</v>
      </c>
      <c r="C1013" s="286">
        <v>0</v>
      </c>
      <c r="D1013" s="286">
        <v>0</v>
      </c>
      <c r="E1013" s="290"/>
    </row>
    <row r="1014" ht="17.4" spans="1:5">
      <c r="A1014" s="409" t="s">
        <v>1860</v>
      </c>
      <c r="B1014" s="284" t="s">
        <v>1861</v>
      </c>
      <c r="C1014" s="286">
        <v>0</v>
      </c>
      <c r="D1014" s="286">
        <v>0</v>
      </c>
      <c r="E1014" s="290"/>
    </row>
    <row r="1015" ht="17.4" spans="1:5">
      <c r="A1015" s="409" t="s">
        <v>1862</v>
      </c>
      <c r="B1015" s="284" t="s">
        <v>1863</v>
      </c>
      <c r="C1015" s="286">
        <v>0</v>
      </c>
      <c r="D1015" s="286">
        <v>0</v>
      </c>
      <c r="E1015" s="290"/>
    </row>
    <row r="1016" ht="17.4" spans="1:5">
      <c r="A1016" s="408" t="s">
        <v>1864</v>
      </c>
      <c r="B1016" s="281" t="s">
        <v>1865</v>
      </c>
      <c r="C1016" s="289">
        <v>507</v>
      </c>
      <c r="D1016" s="289">
        <v>3231</v>
      </c>
      <c r="E1016" s="290">
        <f>(D1016-C1016)/C1016</f>
        <v>5.373</v>
      </c>
    </row>
    <row r="1017" ht="34.8" spans="1:5">
      <c r="A1017" s="409" t="s">
        <v>1866</v>
      </c>
      <c r="B1017" s="284" t="s">
        <v>1867</v>
      </c>
      <c r="C1017" s="286">
        <v>7</v>
      </c>
      <c r="D1017" s="286">
        <v>3122</v>
      </c>
      <c r="E1017" s="290">
        <f>(D1017-C1017)/C1017</f>
        <v>445</v>
      </c>
    </row>
    <row r="1018" ht="34.8" spans="1:5">
      <c r="A1018" s="409" t="s">
        <v>1868</v>
      </c>
      <c r="B1018" s="284" t="s">
        <v>1869</v>
      </c>
      <c r="C1018" s="286">
        <v>500</v>
      </c>
      <c r="D1018" s="286">
        <v>109</v>
      </c>
      <c r="E1018" s="290">
        <f>(D1018-C1018)/C1018</f>
        <v>-0.782</v>
      </c>
    </row>
    <row r="1019" ht="34.8" spans="1:5">
      <c r="A1019" s="409" t="s">
        <v>1870</v>
      </c>
      <c r="B1019" s="284" t="s">
        <v>1871</v>
      </c>
      <c r="C1019" s="286">
        <v>0</v>
      </c>
      <c r="D1019" s="286">
        <v>0</v>
      </c>
      <c r="E1019" s="290"/>
    </row>
    <row r="1020" ht="17.4" spans="1:5">
      <c r="A1020" s="409" t="s">
        <v>1872</v>
      </c>
      <c r="B1020" s="284" t="s">
        <v>1873</v>
      </c>
      <c r="C1020" s="286">
        <v>0</v>
      </c>
      <c r="D1020" s="286">
        <v>0</v>
      </c>
      <c r="E1020" s="290"/>
    </row>
    <row r="1021" ht="17.4" spans="1:5">
      <c r="A1021" s="408" t="s">
        <v>1874</v>
      </c>
      <c r="B1021" s="281" t="s">
        <v>1875</v>
      </c>
      <c r="C1021" s="289">
        <v>1448</v>
      </c>
      <c r="D1021" s="289"/>
      <c r="E1021" s="290">
        <f>(D1021-C1021)/C1021</f>
        <v>-1</v>
      </c>
    </row>
    <row r="1022" ht="17.4" spans="1:5">
      <c r="A1022" s="409" t="s">
        <v>1876</v>
      </c>
      <c r="B1022" s="284" t="s">
        <v>1877</v>
      </c>
      <c r="C1022" s="286">
        <v>0</v>
      </c>
      <c r="D1022" s="286">
        <v>0</v>
      </c>
      <c r="E1022" s="290"/>
    </row>
    <row r="1023" ht="18" customHeight="1" spans="1:5">
      <c r="A1023" s="409" t="s">
        <v>1878</v>
      </c>
      <c r="B1023" s="284" t="s">
        <v>1879</v>
      </c>
      <c r="C1023" s="286">
        <v>1448</v>
      </c>
      <c r="D1023" s="286"/>
      <c r="E1023" s="290">
        <f>(D1023-C1023)/C1023</f>
        <v>-1</v>
      </c>
    </row>
    <row r="1024" ht="36" customHeight="1" spans="1:5">
      <c r="A1024" s="413" t="s">
        <v>1880</v>
      </c>
      <c r="B1024" s="414" t="s">
        <v>517</v>
      </c>
      <c r="C1024" s="415"/>
      <c r="D1024" s="415"/>
      <c r="E1024" s="290"/>
    </row>
    <row r="1025" ht="36" customHeight="1" spans="1:5">
      <c r="A1025" s="408" t="s">
        <v>94</v>
      </c>
      <c r="B1025" s="281" t="s">
        <v>95</v>
      </c>
      <c r="C1025" s="289">
        <v>277</v>
      </c>
      <c r="D1025" s="289">
        <v>611</v>
      </c>
      <c r="E1025" s="290">
        <f>(D1025-C1025)/C1025</f>
        <v>1.206</v>
      </c>
    </row>
    <row r="1026" ht="36" customHeight="1" spans="1:5">
      <c r="A1026" s="408" t="s">
        <v>1881</v>
      </c>
      <c r="B1026" s="281" t="s">
        <v>1882</v>
      </c>
      <c r="C1026" s="289"/>
      <c r="D1026" s="289"/>
      <c r="E1026" s="290"/>
    </row>
    <row r="1027" ht="36" customHeight="1" spans="1:5">
      <c r="A1027" s="409" t="s">
        <v>1883</v>
      </c>
      <c r="B1027" s="284" t="s">
        <v>137</v>
      </c>
      <c r="C1027" s="286"/>
      <c r="D1027" s="286"/>
      <c r="E1027" s="290"/>
    </row>
    <row r="1028" ht="36" customHeight="1" spans="1:5">
      <c r="A1028" s="409" t="s">
        <v>1884</v>
      </c>
      <c r="B1028" s="284" t="s">
        <v>139</v>
      </c>
      <c r="C1028" s="286">
        <v>0</v>
      </c>
      <c r="D1028" s="286">
        <v>0</v>
      </c>
      <c r="E1028" s="287" t="str">
        <f t="shared" ref="E1028:E1091" si="35">IF(C1028&gt;0,D1028/C1028-1,IF(C1028&lt;0,-(D1028/C1028-1),""))</f>
        <v/>
      </c>
    </row>
    <row r="1029" ht="36" customHeight="1" spans="1:5">
      <c r="A1029" s="409" t="s">
        <v>1885</v>
      </c>
      <c r="B1029" s="284" t="s">
        <v>141</v>
      </c>
      <c r="C1029" s="286">
        <v>0</v>
      </c>
      <c r="D1029" s="286">
        <v>0</v>
      </c>
      <c r="E1029" s="287" t="str">
        <f t="shared" si="35"/>
        <v/>
      </c>
    </row>
    <row r="1030" ht="36" customHeight="1" spans="1:5">
      <c r="A1030" s="409" t="s">
        <v>1886</v>
      </c>
      <c r="B1030" s="284" t="s">
        <v>1887</v>
      </c>
      <c r="C1030" s="286"/>
      <c r="D1030" s="286"/>
      <c r="E1030" s="290"/>
    </row>
    <row r="1031" ht="36" customHeight="1" spans="1:5">
      <c r="A1031" s="409" t="s">
        <v>1888</v>
      </c>
      <c r="B1031" s="284" t="s">
        <v>1889</v>
      </c>
      <c r="C1031" s="286">
        <v>0</v>
      </c>
      <c r="D1031" s="286">
        <v>0</v>
      </c>
      <c r="E1031" s="287" t="str">
        <f t="shared" si="35"/>
        <v/>
      </c>
    </row>
    <row r="1032" ht="36" customHeight="1" spans="1:5">
      <c r="A1032" s="409" t="s">
        <v>1890</v>
      </c>
      <c r="B1032" s="284" t="s">
        <v>1891</v>
      </c>
      <c r="C1032" s="286">
        <v>0</v>
      </c>
      <c r="D1032" s="286">
        <v>0</v>
      </c>
      <c r="E1032" s="287" t="str">
        <f t="shared" si="35"/>
        <v/>
      </c>
    </row>
    <row r="1033" ht="36" customHeight="1" spans="1:5">
      <c r="A1033" s="409" t="s">
        <v>1892</v>
      </c>
      <c r="B1033" s="284" t="s">
        <v>1893</v>
      </c>
      <c r="C1033" s="286"/>
      <c r="D1033" s="286"/>
      <c r="E1033" s="290"/>
    </row>
    <row r="1034" ht="36" customHeight="1" spans="1:5">
      <c r="A1034" s="409" t="s">
        <v>1894</v>
      </c>
      <c r="B1034" s="284" t="s">
        <v>1895</v>
      </c>
      <c r="C1034" s="286">
        <v>0</v>
      </c>
      <c r="D1034" s="286">
        <v>0</v>
      </c>
      <c r="E1034" s="287" t="str">
        <f t="shared" si="35"/>
        <v/>
      </c>
    </row>
    <row r="1035" ht="36" customHeight="1" spans="1:5">
      <c r="A1035" s="409" t="s">
        <v>1896</v>
      </c>
      <c r="B1035" s="284" t="s">
        <v>1897</v>
      </c>
      <c r="C1035" s="286"/>
      <c r="D1035" s="286"/>
      <c r="E1035" s="290"/>
    </row>
    <row r="1036" ht="36" customHeight="1" spans="1:5">
      <c r="A1036" s="408" t="s">
        <v>1898</v>
      </c>
      <c r="B1036" s="281" t="s">
        <v>1899</v>
      </c>
      <c r="C1036" s="289"/>
      <c r="D1036" s="289"/>
      <c r="E1036" s="290"/>
    </row>
    <row r="1037" ht="36" customHeight="1" spans="1:5">
      <c r="A1037" s="409" t="s">
        <v>1900</v>
      </c>
      <c r="B1037" s="284" t="s">
        <v>137</v>
      </c>
      <c r="C1037" s="286"/>
      <c r="D1037" s="286"/>
      <c r="E1037" s="290"/>
    </row>
    <row r="1038" ht="36" customHeight="1" spans="1:5">
      <c r="A1038" s="409" t="s">
        <v>1901</v>
      </c>
      <c r="B1038" s="284" t="s">
        <v>139</v>
      </c>
      <c r="C1038" s="286">
        <v>0</v>
      </c>
      <c r="D1038" s="286">
        <v>0</v>
      </c>
      <c r="E1038" s="287" t="str">
        <f t="shared" si="35"/>
        <v/>
      </c>
    </row>
    <row r="1039" ht="36" customHeight="1" spans="1:5">
      <c r="A1039" s="409" t="s">
        <v>1902</v>
      </c>
      <c r="B1039" s="284" t="s">
        <v>141</v>
      </c>
      <c r="C1039" s="286"/>
      <c r="D1039" s="286"/>
      <c r="E1039" s="290"/>
    </row>
    <row r="1040" ht="36" customHeight="1" spans="1:5">
      <c r="A1040" s="409" t="s">
        <v>1903</v>
      </c>
      <c r="B1040" s="284" t="s">
        <v>1904</v>
      </c>
      <c r="C1040" s="286"/>
      <c r="D1040" s="286"/>
      <c r="E1040" s="290"/>
    </row>
    <row r="1041" ht="36" customHeight="1" spans="1:5">
      <c r="A1041" s="409" t="s">
        <v>1905</v>
      </c>
      <c r="B1041" s="284" t="s">
        <v>1906</v>
      </c>
      <c r="C1041" s="286"/>
      <c r="D1041" s="286"/>
      <c r="E1041" s="290"/>
    </row>
    <row r="1042" ht="36" customHeight="1" spans="1:5">
      <c r="A1042" s="409" t="s">
        <v>1907</v>
      </c>
      <c r="B1042" s="284" t="s">
        <v>1908</v>
      </c>
      <c r="C1042" s="286">
        <v>0</v>
      </c>
      <c r="D1042" s="286">
        <v>0</v>
      </c>
      <c r="E1042" s="287" t="str">
        <f t="shared" si="35"/>
        <v/>
      </c>
    </row>
    <row r="1043" ht="36" customHeight="1" spans="1:5">
      <c r="A1043" s="409" t="s">
        <v>1909</v>
      </c>
      <c r="B1043" s="284" t="s">
        <v>1910</v>
      </c>
      <c r="C1043" s="286"/>
      <c r="D1043" s="286"/>
      <c r="E1043" s="290"/>
    </row>
    <row r="1044" ht="36" customHeight="1" spans="1:5">
      <c r="A1044" s="409" t="s">
        <v>1911</v>
      </c>
      <c r="B1044" s="284" t="s">
        <v>1912</v>
      </c>
      <c r="C1044" s="286">
        <v>0</v>
      </c>
      <c r="D1044" s="286">
        <v>0</v>
      </c>
      <c r="E1044" s="287" t="str">
        <f t="shared" si="35"/>
        <v/>
      </c>
    </row>
    <row r="1045" ht="36" customHeight="1" spans="1:5">
      <c r="A1045" s="409" t="s">
        <v>1913</v>
      </c>
      <c r="B1045" s="284" t="s">
        <v>1914</v>
      </c>
      <c r="C1045" s="286">
        <v>0</v>
      </c>
      <c r="D1045" s="286">
        <v>0</v>
      </c>
      <c r="E1045" s="287" t="str">
        <f t="shared" si="35"/>
        <v/>
      </c>
    </row>
    <row r="1046" ht="36" customHeight="1" spans="1:5">
      <c r="A1046" s="409" t="s">
        <v>1915</v>
      </c>
      <c r="B1046" s="284" t="s">
        <v>1916</v>
      </c>
      <c r="C1046" s="286">
        <v>0</v>
      </c>
      <c r="D1046" s="286">
        <v>0</v>
      </c>
      <c r="E1046" s="287" t="str">
        <f t="shared" si="35"/>
        <v/>
      </c>
    </row>
    <row r="1047" ht="36" customHeight="1" spans="1:5">
      <c r="A1047" s="409" t="s">
        <v>1917</v>
      </c>
      <c r="B1047" s="284" t="s">
        <v>1918</v>
      </c>
      <c r="C1047" s="286">
        <v>0</v>
      </c>
      <c r="D1047" s="286">
        <v>0</v>
      </c>
      <c r="E1047" s="287" t="str">
        <f t="shared" si="35"/>
        <v/>
      </c>
    </row>
    <row r="1048" ht="36" customHeight="1" spans="1:5">
      <c r="A1048" s="409" t="s">
        <v>1919</v>
      </c>
      <c r="B1048" s="284" t="s">
        <v>1920</v>
      </c>
      <c r="C1048" s="286">
        <v>0</v>
      </c>
      <c r="D1048" s="286">
        <v>0</v>
      </c>
      <c r="E1048" s="287" t="str">
        <f t="shared" si="35"/>
        <v/>
      </c>
    </row>
    <row r="1049" ht="36" customHeight="1" spans="1:5">
      <c r="A1049" s="409" t="s">
        <v>1921</v>
      </c>
      <c r="B1049" s="284" t="s">
        <v>1922</v>
      </c>
      <c r="C1049" s="286">
        <v>0</v>
      </c>
      <c r="D1049" s="286">
        <v>0</v>
      </c>
      <c r="E1049" s="287" t="str">
        <f t="shared" si="35"/>
        <v/>
      </c>
    </row>
    <row r="1050" ht="36" customHeight="1" spans="1:5">
      <c r="A1050" s="409" t="s">
        <v>1923</v>
      </c>
      <c r="B1050" s="284" t="s">
        <v>1924</v>
      </c>
      <c r="C1050" s="286">
        <v>0</v>
      </c>
      <c r="D1050" s="286">
        <v>0</v>
      </c>
      <c r="E1050" s="287" t="str">
        <f t="shared" si="35"/>
        <v/>
      </c>
    </row>
    <row r="1051" ht="36" customHeight="1" spans="1:5">
      <c r="A1051" s="409" t="s">
        <v>1925</v>
      </c>
      <c r="B1051" s="284" t="s">
        <v>1926</v>
      </c>
      <c r="C1051" s="286"/>
      <c r="D1051" s="286"/>
      <c r="E1051" s="290"/>
    </row>
    <row r="1052" ht="36" customHeight="1" spans="1:5">
      <c r="A1052" s="408" t="s">
        <v>1927</v>
      </c>
      <c r="B1052" s="281" t="s">
        <v>1928</v>
      </c>
      <c r="C1052" s="289"/>
      <c r="D1052" s="289"/>
      <c r="E1052" s="290"/>
    </row>
    <row r="1053" ht="36" customHeight="1" spans="1:5">
      <c r="A1053" s="409" t="s">
        <v>1929</v>
      </c>
      <c r="B1053" s="284" t="s">
        <v>137</v>
      </c>
      <c r="C1053" s="286"/>
      <c r="D1053" s="286"/>
      <c r="E1053" s="290"/>
    </row>
    <row r="1054" ht="36" customHeight="1" spans="1:5">
      <c r="A1054" s="409" t="s">
        <v>1930</v>
      </c>
      <c r="B1054" s="284" t="s">
        <v>139</v>
      </c>
      <c r="C1054" s="286">
        <v>0</v>
      </c>
      <c r="D1054" s="286">
        <v>0</v>
      </c>
      <c r="E1054" s="287" t="str">
        <f t="shared" si="35"/>
        <v/>
      </c>
    </row>
    <row r="1055" ht="36" customHeight="1" spans="1:5">
      <c r="A1055" s="409" t="s">
        <v>1931</v>
      </c>
      <c r="B1055" s="284" t="s">
        <v>141</v>
      </c>
      <c r="C1055" s="286">
        <v>0</v>
      </c>
      <c r="D1055" s="286">
        <v>0</v>
      </c>
      <c r="E1055" s="287" t="str">
        <f t="shared" si="35"/>
        <v/>
      </c>
    </row>
    <row r="1056" ht="36" customHeight="1" spans="1:5">
      <c r="A1056" s="409" t="s">
        <v>1932</v>
      </c>
      <c r="B1056" s="284" t="s">
        <v>1933</v>
      </c>
      <c r="C1056" s="286">
        <v>0</v>
      </c>
      <c r="D1056" s="286">
        <v>0</v>
      </c>
      <c r="E1056" s="287" t="str">
        <f t="shared" si="35"/>
        <v/>
      </c>
    </row>
    <row r="1057" ht="36" customHeight="1" spans="1:5">
      <c r="A1057" s="408" t="s">
        <v>1934</v>
      </c>
      <c r="B1057" s="281" t="s">
        <v>1935</v>
      </c>
      <c r="C1057" s="289">
        <v>200</v>
      </c>
      <c r="D1057" s="289">
        <v>611</v>
      </c>
      <c r="E1057" s="290">
        <f>(D1057-C1057)/C1057</f>
        <v>2.055</v>
      </c>
    </row>
    <row r="1058" ht="36" customHeight="1" spans="1:5">
      <c r="A1058" s="409" t="s">
        <v>1936</v>
      </c>
      <c r="B1058" s="284" t="s">
        <v>137</v>
      </c>
      <c r="C1058" s="286"/>
      <c r="D1058" s="286"/>
      <c r="E1058" s="290"/>
    </row>
    <row r="1059" ht="36" customHeight="1" spans="1:5">
      <c r="A1059" s="409" t="s">
        <v>1937</v>
      </c>
      <c r="B1059" s="284" t="s">
        <v>139</v>
      </c>
      <c r="C1059" s="286">
        <v>0</v>
      </c>
      <c r="D1059" s="286">
        <v>0</v>
      </c>
      <c r="E1059" s="287" t="str">
        <f t="shared" si="35"/>
        <v/>
      </c>
    </row>
    <row r="1060" ht="36" customHeight="1" spans="1:5">
      <c r="A1060" s="409" t="s">
        <v>1938</v>
      </c>
      <c r="B1060" s="284" t="s">
        <v>141</v>
      </c>
      <c r="C1060" s="286"/>
      <c r="D1060" s="286"/>
      <c r="E1060" s="290"/>
    </row>
    <row r="1061" ht="36" customHeight="1" spans="1:5">
      <c r="A1061" s="409" t="s">
        <v>1939</v>
      </c>
      <c r="B1061" s="284" t="s">
        <v>1940</v>
      </c>
      <c r="C1061" s="286">
        <v>0</v>
      </c>
      <c r="D1061" s="286">
        <v>0</v>
      </c>
      <c r="E1061" s="287" t="str">
        <f t="shared" si="35"/>
        <v/>
      </c>
    </row>
    <row r="1062" ht="36" customHeight="1" spans="1:5">
      <c r="A1062" s="409" t="s">
        <v>1941</v>
      </c>
      <c r="B1062" s="284" t="s">
        <v>1942</v>
      </c>
      <c r="C1062" s="286">
        <v>0</v>
      </c>
      <c r="D1062" s="286">
        <v>0</v>
      </c>
      <c r="E1062" s="287" t="str">
        <f t="shared" si="35"/>
        <v/>
      </c>
    </row>
    <row r="1063" ht="36" customHeight="1" spans="1:5">
      <c r="A1063" s="409" t="s">
        <v>1943</v>
      </c>
      <c r="B1063" s="284" t="s">
        <v>1944</v>
      </c>
      <c r="C1063" s="286"/>
      <c r="D1063" s="286"/>
      <c r="E1063" s="290"/>
    </row>
    <row r="1064" ht="36" customHeight="1" spans="1:5">
      <c r="A1064" s="409" t="s">
        <v>1945</v>
      </c>
      <c r="B1064" s="284" t="s">
        <v>1946</v>
      </c>
      <c r="C1064" s="286"/>
      <c r="D1064" s="286"/>
      <c r="E1064" s="290"/>
    </row>
    <row r="1065" ht="36" customHeight="1" spans="1:5">
      <c r="A1065" s="409" t="s">
        <v>1947</v>
      </c>
      <c r="B1065" s="284" t="s">
        <v>1948</v>
      </c>
      <c r="C1065" s="286">
        <v>0</v>
      </c>
      <c r="D1065" s="286">
        <v>0</v>
      </c>
      <c r="E1065" s="287" t="str">
        <f t="shared" si="35"/>
        <v/>
      </c>
    </row>
    <row r="1066" ht="36" customHeight="1" spans="1:5">
      <c r="A1066" s="409" t="s">
        <v>1949</v>
      </c>
      <c r="B1066" s="284" t="s">
        <v>1950</v>
      </c>
      <c r="C1066" s="286">
        <v>200</v>
      </c>
      <c r="D1066" s="286">
        <v>611</v>
      </c>
      <c r="E1066" s="290">
        <f>(D1066-C1066)/C1066</f>
        <v>2.055</v>
      </c>
    </row>
    <row r="1067" ht="36" customHeight="1" spans="1:5">
      <c r="A1067" s="409" t="s">
        <v>1951</v>
      </c>
      <c r="B1067" s="284" t="s">
        <v>1952</v>
      </c>
      <c r="C1067" s="286"/>
      <c r="D1067" s="286"/>
      <c r="E1067" s="290"/>
    </row>
    <row r="1068" ht="36" customHeight="1" spans="1:5">
      <c r="A1068" s="409" t="s">
        <v>1953</v>
      </c>
      <c r="B1068" s="284" t="s">
        <v>1824</v>
      </c>
      <c r="C1068" s="286">
        <v>0</v>
      </c>
      <c r="D1068" s="286">
        <v>0</v>
      </c>
      <c r="E1068" s="287" t="str">
        <f t="shared" si="35"/>
        <v/>
      </c>
    </row>
    <row r="1069" ht="36" customHeight="1" spans="1:5">
      <c r="A1069" s="409" t="s">
        <v>1954</v>
      </c>
      <c r="B1069" s="284" t="s">
        <v>1955</v>
      </c>
      <c r="C1069" s="286">
        <v>0</v>
      </c>
      <c r="D1069" s="286">
        <v>0</v>
      </c>
      <c r="E1069" s="287" t="str">
        <f t="shared" si="35"/>
        <v/>
      </c>
    </row>
    <row r="1070" ht="36" customHeight="1" spans="1:5">
      <c r="A1070" s="412">
        <v>2150516</v>
      </c>
      <c r="B1070" s="422" t="s">
        <v>1956</v>
      </c>
      <c r="C1070" s="286">
        <v>0</v>
      </c>
      <c r="D1070" s="286">
        <v>0</v>
      </c>
      <c r="E1070" s="287" t="str">
        <f t="shared" si="35"/>
        <v/>
      </c>
    </row>
    <row r="1071" ht="36" customHeight="1" spans="1:5">
      <c r="A1071" s="412">
        <v>2150517</v>
      </c>
      <c r="B1071" s="422" t="s">
        <v>1957</v>
      </c>
      <c r="C1071" s="286"/>
      <c r="D1071" s="286"/>
      <c r="E1071" s="290"/>
    </row>
    <row r="1072" ht="36" customHeight="1" spans="1:5">
      <c r="A1072" s="412">
        <v>2150550</v>
      </c>
      <c r="B1072" s="422" t="s">
        <v>155</v>
      </c>
      <c r="C1072" s="286">
        <v>0</v>
      </c>
      <c r="D1072" s="286">
        <v>0</v>
      </c>
      <c r="E1072" s="287" t="str">
        <f t="shared" si="35"/>
        <v/>
      </c>
    </row>
    <row r="1073" ht="36" customHeight="1" spans="1:5">
      <c r="A1073" s="409" t="s">
        <v>1958</v>
      </c>
      <c r="B1073" s="284" t="s">
        <v>1959</v>
      </c>
      <c r="C1073" s="286"/>
      <c r="D1073" s="286"/>
      <c r="E1073" s="290"/>
    </row>
    <row r="1074" ht="36" customHeight="1" spans="1:5">
      <c r="A1074" s="408" t="s">
        <v>1960</v>
      </c>
      <c r="B1074" s="281" t="s">
        <v>1961</v>
      </c>
      <c r="C1074" s="289"/>
      <c r="D1074" s="289"/>
      <c r="E1074" s="290"/>
    </row>
    <row r="1075" ht="36" customHeight="1" spans="1:5">
      <c r="A1075" s="409" t="s">
        <v>1962</v>
      </c>
      <c r="B1075" s="284" t="s">
        <v>137</v>
      </c>
      <c r="C1075" s="286"/>
      <c r="D1075" s="286"/>
      <c r="E1075" s="290"/>
    </row>
    <row r="1076" ht="36" customHeight="1" spans="1:5">
      <c r="A1076" s="409" t="s">
        <v>1963</v>
      </c>
      <c r="B1076" s="284" t="s">
        <v>139</v>
      </c>
      <c r="C1076" s="286">
        <v>0</v>
      </c>
      <c r="D1076" s="286">
        <v>0</v>
      </c>
      <c r="E1076" s="287" t="str">
        <f t="shared" si="35"/>
        <v/>
      </c>
    </row>
    <row r="1077" ht="36" customHeight="1" spans="1:5">
      <c r="A1077" s="409" t="s">
        <v>1964</v>
      </c>
      <c r="B1077" s="284" t="s">
        <v>141</v>
      </c>
      <c r="C1077" s="286">
        <v>0</v>
      </c>
      <c r="D1077" s="286">
        <v>0</v>
      </c>
      <c r="E1077" s="287" t="str">
        <f t="shared" si="35"/>
        <v/>
      </c>
    </row>
    <row r="1078" ht="36" customHeight="1" spans="1:5">
      <c r="A1078" s="409" t="s">
        <v>1965</v>
      </c>
      <c r="B1078" s="284" t="s">
        <v>1966</v>
      </c>
      <c r="C1078" s="286">
        <v>0</v>
      </c>
      <c r="D1078" s="286">
        <v>0</v>
      </c>
      <c r="E1078" s="287" t="str">
        <f t="shared" si="35"/>
        <v/>
      </c>
    </row>
    <row r="1079" ht="36" customHeight="1" spans="1:5">
      <c r="A1079" s="409" t="s">
        <v>1967</v>
      </c>
      <c r="B1079" s="284" t="s">
        <v>1968</v>
      </c>
      <c r="C1079" s="286">
        <v>0</v>
      </c>
      <c r="D1079" s="286">
        <v>0</v>
      </c>
      <c r="E1079" s="287" t="str">
        <f t="shared" si="35"/>
        <v/>
      </c>
    </row>
    <row r="1080" ht="36" customHeight="1" spans="1:5">
      <c r="A1080" s="409" t="s">
        <v>1969</v>
      </c>
      <c r="B1080" s="284" t="s">
        <v>1970</v>
      </c>
      <c r="C1080" s="286"/>
      <c r="D1080" s="286"/>
      <c r="E1080" s="290"/>
    </row>
    <row r="1081" ht="36" customHeight="1" spans="1:5">
      <c r="A1081" s="408" t="s">
        <v>1971</v>
      </c>
      <c r="B1081" s="281" t="s">
        <v>1972</v>
      </c>
      <c r="C1081" s="289">
        <v>77</v>
      </c>
      <c r="D1081" s="289"/>
      <c r="E1081" s="290">
        <f>(D1081-C1081)/C1081</f>
        <v>-1</v>
      </c>
    </row>
    <row r="1082" ht="36" customHeight="1" spans="1:5">
      <c r="A1082" s="409" t="s">
        <v>1973</v>
      </c>
      <c r="B1082" s="284" t="s">
        <v>137</v>
      </c>
      <c r="C1082" s="286">
        <v>0</v>
      </c>
      <c r="D1082" s="286">
        <v>0</v>
      </c>
      <c r="E1082" s="287" t="str">
        <f t="shared" si="35"/>
        <v/>
      </c>
    </row>
    <row r="1083" ht="36" customHeight="1" spans="1:5">
      <c r="A1083" s="409" t="s">
        <v>1974</v>
      </c>
      <c r="B1083" s="284" t="s">
        <v>139</v>
      </c>
      <c r="C1083" s="286">
        <v>0</v>
      </c>
      <c r="D1083" s="286">
        <v>0</v>
      </c>
      <c r="E1083" s="287" t="str">
        <f t="shared" si="35"/>
        <v/>
      </c>
    </row>
    <row r="1084" ht="36" customHeight="1" spans="1:5">
      <c r="A1084" s="409" t="s">
        <v>1975</v>
      </c>
      <c r="B1084" s="284" t="s">
        <v>141</v>
      </c>
      <c r="C1084" s="286">
        <v>0</v>
      </c>
      <c r="D1084" s="286">
        <v>0</v>
      </c>
      <c r="E1084" s="287" t="str">
        <f t="shared" si="35"/>
        <v/>
      </c>
    </row>
    <row r="1085" ht="36" customHeight="1" spans="1:5">
      <c r="A1085" s="409" t="s">
        <v>1976</v>
      </c>
      <c r="B1085" s="284" t="s">
        <v>1977</v>
      </c>
      <c r="C1085" s="286">
        <v>0</v>
      </c>
      <c r="D1085" s="286">
        <v>0</v>
      </c>
      <c r="E1085" s="287" t="str">
        <f t="shared" si="35"/>
        <v/>
      </c>
    </row>
    <row r="1086" ht="36" customHeight="1" spans="1:5">
      <c r="A1086" s="409" t="s">
        <v>1978</v>
      </c>
      <c r="B1086" s="284" t="s">
        <v>1979</v>
      </c>
      <c r="C1086" s="286">
        <v>77</v>
      </c>
      <c r="D1086" s="286"/>
      <c r="E1086" s="290">
        <f>(D1086-C1086)/C1086</f>
        <v>-1</v>
      </c>
    </row>
    <row r="1087" ht="36" customHeight="1" spans="1:5">
      <c r="A1087" s="412">
        <v>2150806</v>
      </c>
      <c r="B1087" s="419" t="s">
        <v>1980</v>
      </c>
      <c r="C1087" s="286">
        <v>0</v>
      </c>
      <c r="D1087" s="286">
        <v>0</v>
      </c>
      <c r="E1087" s="287" t="str">
        <f t="shared" si="35"/>
        <v/>
      </c>
    </row>
    <row r="1088" ht="36" customHeight="1" spans="1:5">
      <c r="A1088" s="409" t="s">
        <v>1981</v>
      </c>
      <c r="B1088" s="284" t="s">
        <v>1982</v>
      </c>
      <c r="C1088" s="286"/>
      <c r="D1088" s="286"/>
      <c r="E1088" s="290"/>
    </row>
    <row r="1089" ht="36" customHeight="1" spans="1:5">
      <c r="A1089" s="408" t="s">
        <v>1983</v>
      </c>
      <c r="B1089" s="281" t="s">
        <v>1984</v>
      </c>
      <c r="C1089" s="289"/>
      <c r="D1089" s="289"/>
      <c r="E1089" s="290"/>
    </row>
    <row r="1090" ht="36" customHeight="1" spans="1:5">
      <c r="A1090" s="409" t="s">
        <v>1985</v>
      </c>
      <c r="B1090" s="284" t="s">
        <v>1986</v>
      </c>
      <c r="C1090" s="286">
        <v>0</v>
      </c>
      <c r="D1090" s="286">
        <v>0</v>
      </c>
      <c r="E1090" s="287" t="str">
        <f t="shared" si="35"/>
        <v/>
      </c>
    </row>
    <row r="1091" ht="36" customHeight="1" spans="1:5">
      <c r="A1091" s="409" t="s">
        <v>1987</v>
      </c>
      <c r="B1091" s="284" t="s">
        <v>1988</v>
      </c>
      <c r="C1091" s="286">
        <v>0</v>
      </c>
      <c r="D1091" s="286">
        <v>0</v>
      </c>
      <c r="E1091" s="287" t="str">
        <f t="shared" si="35"/>
        <v/>
      </c>
    </row>
    <row r="1092" ht="36" customHeight="1" spans="1:5">
      <c r="A1092" s="409" t="s">
        <v>1989</v>
      </c>
      <c r="B1092" s="284" t="s">
        <v>1990</v>
      </c>
      <c r="C1092" s="286">
        <v>0</v>
      </c>
      <c r="D1092" s="286">
        <v>0</v>
      </c>
      <c r="E1092" s="287" t="str">
        <f t="shared" ref="E1092:E1155" si="36">IF(C1092&gt;0,D1092/C1092-1,IF(C1092&lt;0,-(D1092/C1092-1),""))</f>
        <v/>
      </c>
    </row>
    <row r="1093" ht="36" customHeight="1" spans="1:5">
      <c r="A1093" s="409" t="s">
        <v>1991</v>
      </c>
      <c r="B1093" s="284" t="s">
        <v>1992</v>
      </c>
      <c r="C1093" s="286">
        <v>0</v>
      </c>
      <c r="D1093" s="286">
        <v>0</v>
      </c>
      <c r="E1093" s="287" t="str">
        <f t="shared" si="36"/>
        <v/>
      </c>
    </row>
    <row r="1094" ht="36" customHeight="1" spans="1:5">
      <c r="A1094" s="409" t="s">
        <v>1993</v>
      </c>
      <c r="B1094" s="284" t="s">
        <v>1994</v>
      </c>
      <c r="C1094" s="286"/>
      <c r="D1094" s="286"/>
      <c r="E1094" s="290"/>
    </row>
    <row r="1095" ht="36" customHeight="1" spans="1:5">
      <c r="A1095" s="408" t="s">
        <v>1995</v>
      </c>
      <c r="B1095" s="414" t="s">
        <v>517</v>
      </c>
      <c r="C1095" s="423"/>
      <c r="D1095" s="423"/>
      <c r="E1095" s="290"/>
    </row>
    <row r="1096" ht="36" customHeight="1" spans="1:5">
      <c r="A1096" s="408" t="s">
        <v>96</v>
      </c>
      <c r="B1096" s="281" t="s">
        <v>97</v>
      </c>
      <c r="C1096" s="289">
        <v>409</v>
      </c>
      <c r="D1096" s="289">
        <v>383</v>
      </c>
      <c r="E1096" s="290">
        <f>(D1096-C1096)/C1096</f>
        <v>-0.064</v>
      </c>
    </row>
    <row r="1097" ht="36" customHeight="1" spans="1:5">
      <c r="A1097" s="408" t="s">
        <v>1996</v>
      </c>
      <c r="B1097" s="281" t="s">
        <v>1997</v>
      </c>
      <c r="C1097" s="289">
        <v>124</v>
      </c>
      <c r="D1097" s="289">
        <v>133</v>
      </c>
      <c r="E1097" s="290">
        <f>(D1097-C1097)/C1097</f>
        <v>0.073</v>
      </c>
    </row>
    <row r="1098" ht="36" customHeight="1" spans="1:5">
      <c r="A1098" s="409" t="s">
        <v>1998</v>
      </c>
      <c r="B1098" s="284" t="s">
        <v>137</v>
      </c>
      <c r="C1098" s="286">
        <v>110</v>
      </c>
      <c r="D1098" s="286">
        <v>100</v>
      </c>
      <c r="E1098" s="290">
        <f>(D1098-C1098)/C1098</f>
        <v>-0.091</v>
      </c>
    </row>
    <row r="1099" ht="36" customHeight="1" spans="1:5">
      <c r="A1099" s="409" t="s">
        <v>1999</v>
      </c>
      <c r="B1099" s="284" t="s">
        <v>139</v>
      </c>
      <c r="C1099" s="286">
        <v>0</v>
      </c>
      <c r="D1099" s="286">
        <v>0</v>
      </c>
      <c r="E1099" s="287" t="str">
        <f t="shared" si="36"/>
        <v/>
      </c>
    </row>
    <row r="1100" ht="36" customHeight="1" spans="1:5">
      <c r="A1100" s="409" t="s">
        <v>2000</v>
      </c>
      <c r="B1100" s="284" t="s">
        <v>141</v>
      </c>
      <c r="C1100" s="286">
        <v>0</v>
      </c>
      <c r="D1100" s="286">
        <v>0</v>
      </c>
      <c r="E1100" s="287" t="str">
        <f t="shared" si="36"/>
        <v/>
      </c>
    </row>
    <row r="1101" ht="36" customHeight="1" spans="1:5">
      <c r="A1101" s="409" t="s">
        <v>2001</v>
      </c>
      <c r="B1101" s="284" t="s">
        <v>2002</v>
      </c>
      <c r="C1101" s="286">
        <v>0</v>
      </c>
      <c r="D1101" s="286">
        <v>0</v>
      </c>
      <c r="E1101" s="287" t="str">
        <f t="shared" si="36"/>
        <v/>
      </c>
    </row>
    <row r="1102" ht="36" customHeight="1" spans="1:5">
      <c r="A1102" s="409" t="s">
        <v>2003</v>
      </c>
      <c r="B1102" s="284" t="s">
        <v>2004</v>
      </c>
      <c r="C1102" s="286">
        <v>0</v>
      </c>
      <c r="D1102" s="286">
        <v>0</v>
      </c>
      <c r="E1102" s="287" t="str">
        <f t="shared" si="36"/>
        <v/>
      </c>
    </row>
    <row r="1103" ht="36" customHeight="1" spans="1:5">
      <c r="A1103" s="409" t="s">
        <v>2005</v>
      </c>
      <c r="B1103" s="284" t="s">
        <v>2006</v>
      </c>
      <c r="C1103" s="286">
        <v>0</v>
      </c>
      <c r="D1103" s="286">
        <v>0</v>
      </c>
      <c r="E1103" s="287" t="str">
        <f t="shared" si="36"/>
        <v/>
      </c>
    </row>
    <row r="1104" ht="36" customHeight="1" spans="1:5">
      <c r="A1104" s="409" t="s">
        <v>2007</v>
      </c>
      <c r="B1104" s="284" t="s">
        <v>2008</v>
      </c>
      <c r="C1104" s="286">
        <v>0</v>
      </c>
      <c r="D1104" s="286">
        <v>0</v>
      </c>
      <c r="E1104" s="287" t="str">
        <f t="shared" si="36"/>
        <v/>
      </c>
    </row>
    <row r="1105" ht="36" customHeight="1" spans="1:5">
      <c r="A1105" s="409" t="s">
        <v>2009</v>
      </c>
      <c r="B1105" s="284" t="s">
        <v>155</v>
      </c>
      <c r="C1105" s="286">
        <v>0</v>
      </c>
      <c r="D1105" s="286">
        <v>0</v>
      </c>
      <c r="E1105" s="287" t="str">
        <f t="shared" si="36"/>
        <v/>
      </c>
    </row>
    <row r="1106" ht="36" customHeight="1" spans="1:5">
      <c r="A1106" s="409" t="s">
        <v>2010</v>
      </c>
      <c r="B1106" s="284" t="s">
        <v>2011</v>
      </c>
      <c r="C1106" s="286">
        <v>14</v>
      </c>
      <c r="D1106" s="286">
        <v>33</v>
      </c>
      <c r="E1106" s="290">
        <f>(D1106-C1106)/C1106</f>
        <v>1.357</v>
      </c>
    </row>
    <row r="1107" ht="36" customHeight="1" spans="1:5">
      <c r="A1107" s="408" t="s">
        <v>2012</v>
      </c>
      <c r="B1107" s="281" t="s">
        <v>2013</v>
      </c>
      <c r="C1107" s="289">
        <v>85</v>
      </c>
      <c r="D1107" s="289">
        <v>4</v>
      </c>
      <c r="E1107" s="290">
        <f>(D1107-C1107)/C1107</f>
        <v>-0.953</v>
      </c>
    </row>
    <row r="1108" ht="36" customHeight="1" spans="1:5">
      <c r="A1108" s="409" t="s">
        <v>2014</v>
      </c>
      <c r="B1108" s="284" t="s">
        <v>137</v>
      </c>
      <c r="C1108" s="286">
        <v>0</v>
      </c>
      <c r="D1108" s="286">
        <v>0</v>
      </c>
      <c r="E1108" s="287" t="str">
        <f t="shared" si="36"/>
        <v/>
      </c>
    </row>
    <row r="1109" ht="36" customHeight="1" spans="1:5">
      <c r="A1109" s="409" t="s">
        <v>2015</v>
      </c>
      <c r="B1109" s="284" t="s">
        <v>139</v>
      </c>
      <c r="C1109" s="286">
        <v>0</v>
      </c>
      <c r="D1109" s="286">
        <v>0</v>
      </c>
      <c r="E1109" s="287" t="str">
        <f t="shared" si="36"/>
        <v/>
      </c>
    </row>
    <row r="1110" ht="36" customHeight="1" spans="1:5">
      <c r="A1110" s="409" t="s">
        <v>2016</v>
      </c>
      <c r="B1110" s="284" t="s">
        <v>141</v>
      </c>
      <c r="C1110" s="286">
        <v>0</v>
      </c>
      <c r="D1110" s="286">
        <v>0</v>
      </c>
      <c r="E1110" s="287" t="str">
        <f t="shared" si="36"/>
        <v/>
      </c>
    </row>
    <row r="1111" ht="36" customHeight="1" spans="1:5">
      <c r="A1111" s="409" t="s">
        <v>2017</v>
      </c>
      <c r="B1111" s="284" t="s">
        <v>2018</v>
      </c>
      <c r="C1111" s="286">
        <v>0</v>
      </c>
      <c r="D1111" s="286">
        <v>0</v>
      </c>
      <c r="E1111" s="287" t="str">
        <f t="shared" si="36"/>
        <v/>
      </c>
    </row>
    <row r="1112" ht="36" customHeight="1" spans="1:5">
      <c r="A1112" s="409" t="s">
        <v>2019</v>
      </c>
      <c r="B1112" s="284" t="s">
        <v>2020</v>
      </c>
      <c r="C1112" s="286">
        <v>85</v>
      </c>
      <c r="D1112" s="286">
        <v>4</v>
      </c>
      <c r="E1112" s="290">
        <f>(D1112-C1112)/C1112</f>
        <v>-0.953</v>
      </c>
    </row>
    <row r="1113" ht="36" customHeight="1" spans="1:5">
      <c r="A1113" s="408" t="s">
        <v>2021</v>
      </c>
      <c r="B1113" s="281" t="s">
        <v>2022</v>
      </c>
      <c r="C1113" s="289">
        <v>200</v>
      </c>
      <c r="D1113" s="289">
        <v>246</v>
      </c>
      <c r="E1113" s="290">
        <f>(D1113-C1113)/C1113</f>
        <v>0.23</v>
      </c>
    </row>
    <row r="1114" ht="36" customHeight="1" spans="1:5">
      <c r="A1114" s="409" t="s">
        <v>2023</v>
      </c>
      <c r="B1114" s="284" t="s">
        <v>2024</v>
      </c>
      <c r="C1114" s="286">
        <v>0</v>
      </c>
      <c r="D1114" s="286">
        <v>0</v>
      </c>
      <c r="E1114" s="287" t="str">
        <f t="shared" si="36"/>
        <v/>
      </c>
    </row>
    <row r="1115" ht="33" customHeight="1" spans="1:5">
      <c r="A1115" s="409" t="s">
        <v>2025</v>
      </c>
      <c r="B1115" s="284" t="s">
        <v>2026</v>
      </c>
      <c r="C1115" s="286">
        <v>200</v>
      </c>
      <c r="D1115" s="286">
        <v>246</v>
      </c>
      <c r="E1115" s="290">
        <f>(D1115-C1115)/C1115</f>
        <v>0.23</v>
      </c>
    </row>
    <row r="1116" ht="36" customHeight="1" spans="1:5">
      <c r="A1116" s="413" t="s">
        <v>2027</v>
      </c>
      <c r="B1116" s="414" t="s">
        <v>517</v>
      </c>
      <c r="C1116" s="415"/>
      <c r="D1116" s="415"/>
      <c r="E1116" s="290"/>
    </row>
    <row r="1117" ht="36" customHeight="1" spans="1:5">
      <c r="A1117" s="408" t="s">
        <v>98</v>
      </c>
      <c r="B1117" s="281" t="s">
        <v>99</v>
      </c>
      <c r="C1117" s="289"/>
      <c r="D1117" s="289"/>
      <c r="E1117" s="290"/>
    </row>
    <row r="1118" ht="36" customHeight="1" spans="1:5">
      <c r="A1118" s="408" t="s">
        <v>2028</v>
      </c>
      <c r="B1118" s="281" t="s">
        <v>2029</v>
      </c>
      <c r="C1118" s="289">
        <f>SUM(C1119:C1124)</f>
        <v>0</v>
      </c>
      <c r="D1118" s="289">
        <f>SUM(D1119:D1124)</f>
        <v>0</v>
      </c>
      <c r="E1118" s="290" t="str">
        <f t="shared" si="36"/>
        <v/>
      </c>
    </row>
    <row r="1119" ht="36" customHeight="1" spans="1:5">
      <c r="A1119" s="409" t="s">
        <v>2030</v>
      </c>
      <c r="B1119" s="284" t="s">
        <v>137</v>
      </c>
      <c r="C1119" s="286">
        <v>0</v>
      </c>
      <c r="D1119" s="286">
        <v>0</v>
      </c>
      <c r="E1119" s="287" t="str">
        <f t="shared" si="36"/>
        <v/>
      </c>
    </row>
    <row r="1120" ht="36" customHeight="1" spans="1:5">
      <c r="A1120" s="409" t="s">
        <v>2031</v>
      </c>
      <c r="B1120" s="284" t="s">
        <v>139</v>
      </c>
      <c r="C1120" s="286">
        <v>0</v>
      </c>
      <c r="D1120" s="286">
        <v>0</v>
      </c>
      <c r="E1120" s="287" t="str">
        <f t="shared" si="36"/>
        <v/>
      </c>
    </row>
    <row r="1121" ht="36" customHeight="1" spans="1:5">
      <c r="A1121" s="409" t="s">
        <v>2032</v>
      </c>
      <c r="B1121" s="284" t="s">
        <v>141</v>
      </c>
      <c r="C1121" s="286">
        <v>0</v>
      </c>
      <c r="D1121" s="286">
        <v>0</v>
      </c>
      <c r="E1121" s="287" t="str">
        <f t="shared" si="36"/>
        <v/>
      </c>
    </row>
    <row r="1122" ht="36" customHeight="1" spans="1:5">
      <c r="A1122" s="409" t="s">
        <v>2033</v>
      </c>
      <c r="B1122" s="284" t="s">
        <v>2034</v>
      </c>
      <c r="C1122" s="286">
        <v>0</v>
      </c>
      <c r="D1122" s="286">
        <v>0</v>
      </c>
      <c r="E1122" s="287" t="str">
        <f t="shared" si="36"/>
        <v/>
      </c>
    </row>
    <row r="1123" ht="36" customHeight="1" spans="1:5">
      <c r="A1123" s="409" t="s">
        <v>2035</v>
      </c>
      <c r="B1123" s="284" t="s">
        <v>155</v>
      </c>
      <c r="C1123" s="286">
        <v>0</v>
      </c>
      <c r="D1123" s="286">
        <v>0</v>
      </c>
      <c r="E1123" s="287" t="str">
        <f t="shared" si="36"/>
        <v/>
      </c>
    </row>
    <row r="1124" ht="36" customHeight="1" spans="1:5">
      <c r="A1124" s="409" t="s">
        <v>2036</v>
      </c>
      <c r="B1124" s="284" t="s">
        <v>2037</v>
      </c>
      <c r="C1124" s="286">
        <v>0</v>
      </c>
      <c r="D1124" s="286">
        <v>0</v>
      </c>
      <c r="E1124" s="287" t="str">
        <f t="shared" si="36"/>
        <v/>
      </c>
    </row>
    <row r="1125" ht="36" customHeight="1" spans="1:5">
      <c r="A1125" s="281">
        <v>21702</v>
      </c>
      <c r="B1125" s="424" t="s">
        <v>2038</v>
      </c>
      <c r="C1125" s="289"/>
      <c r="D1125" s="289"/>
      <c r="E1125" s="290"/>
    </row>
    <row r="1126" ht="36" customHeight="1" spans="1:5">
      <c r="A1126" s="425">
        <v>2170201</v>
      </c>
      <c r="B1126" s="420" t="s">
        <v>2039</v>
      </c>
      <c r="C1126" s="286">
        <v>0</v>
      </c>
      <c r="D1126" s="286">
        <v>0</v>
      </c>
      <c r="E1126" s="287" t="str">
        <f t="shared" si="36"/>
        <v/>
      </c>
    </row>
    <row r="1127" ht="36" customHeight="1" spans="1:5">
      <c r="A1127" s="425">
        <v>2170202</v>
      </c>
      <c r="B1127" s="420" t="s">
        <v>2040</v>
      </c>
      <c r="C1127" s="286">
        <v>0</v>
      </c>
      <c r="D1127" s="286">
        <v>0</v>
      </c>
      <c r="E1127" s="287" t="str">
        <f t="shared" si="36"/>
        <v/>
      </c>
    </row>
    <row r="1128" ht="36" customHeight="1" spans="1:5">
      <c r="A1128" s="425">
        <v>2170203</v>
      </c>
      <c r="B1128" s="420" t="s">
        <v>2041</v>
      </c>
      <c r="C1128" s="286">
        <v>0</v>
      </c>
      <c r="D1128" s="286">
        <v>0</v>
      </c>
      <c r="E1128" s="287" t="str">
        <f t="shared" si="36"/>
        <v/>
      </c>
    </row>
    <row r="1129" ht="36" customHeight="1" spans="1:5">
      <c r="A1129" s="425">
        <v>2170204</v>
      </c>
      <c r="B1129" s="420" t="s">
        <v>2042</v>
      </c>
      <c r="C1129" s="286">
        <v>0</v>
      </c>
      <c r="D1129" s="286">
        <v>0</v>
      </c>
      <c r="E1129" s="287" t="str">
        <f t="shared" si="36"/>
        <v/>
      </c>
    </row>
    <row r="1130" ht="36" customHeight="1" spans="1:5">
      <c r="A1130" s="425">
        <v>2170205</v>
      </c>
      <c r="B1130" s="420" t="s">
        <v>2043</v>
      </c>
      <c r="C1130" s="286">
        <v>0</v>
      </c>
      <c r="D1130" s="286">
        <v>0</v>
      </c>
      <c r="E1130" s="287" t="str">
        <f t="shared" si="36"/>
        <v/>
      </c>
    </row>
    <row r="1131" ht="36" customHeight="1" spans="1:5">
      <c r="A1131" s="425">
        <v>2170206</v>
      </c>
      <c r="B1131" s="420" t="s">
        <v>2044</v>
      </c>
      <c r="C1131" s="286">
        <v>0</v>
      </c>
      <c r="D1131" s="286">
        <v>0</v>
      </c>
      <c r="E1131" s="287" t="str">
        <f t="shared" si="36"/>
        <v/>
      </c>
    </row>
    <row r="1132" ht="36" customHeight="1" spans="1:5">
      <c r="A1132" s="425">
        <v>2170207</v>
      </c>
      <c r="B1132" s="420" t="s">
        <v>2045</v>
      </c>
      <c r="C1132" s="286">
        <v>0</v>
      </c>
      <c r="D1132" s="286">
        <v>0</v>
      </c>
      <c r="E1132" s="287" t="str">
        <f t="shared" si="36"/>
        <v/>
      </c>
    </row>
    <row r="1133" ht="36" customHeight="1" spans="1:5">
      <c r="A1133" s="425">
        <v>2170208</v>
      </c>
      <c r="B1133" s="420" t="s">
        <v>2046</v>
      </c>
      <c r="C1133" s="286">
        <v>0</v>
      </c>
      <c r="D1133" s="286">
        <v>0</v>
      </c>
      <c r="E1133" s="287" t="str">
        <f t="shared" si="36"/>
        <v/>
      </c>
    </row>
    <row r="1134" ht="36" customHeight="1" spans="1:5">
      <c r="A1134" s="425">
        <v>2170299</v>
      </c>
      <c r="B1134" s="420" t="s">
        <v>2047</v>
      </c>
      <c r="C1134" s="286"/>
      <c r="D1134" s="286"/>
      <c r="E1134" s="290"/>
    </row>
    <row r="1135" ht="36" customHeight="1" spans="1:5">
      <c r="A1135" s="408" t="s">
        <v>2048</v>
      </c>
      <c r="B1135" s="281" t="s">
        <v>2049</v>
      </c>
      <c r="C1135" s="289"/>
      <c r="D1135" s="289"/>
      <c r="E1135" s="290"/>
    </row>
    <row r="1136" ht="36" customHeight="1" spans="1:5">
      <c r="A1136" s="409" t="s">
        <v>2050</v>
      </c>
      <c r="B1136" s="284" t="s">
        <v>2051</v>
      </c>
      <c r="C1136" s="286">
        <v>0</v>
      </c>
      <c r="D1136" s="286">
        <v>0</v>
      </c>
      <c r="E1136" s="287" t="str">
        <f t="shared" si="36"/>
        <v/>
      </c>
    </row>
    <row r="1137" ht="36" customHeight="1" spans="1:5">
      <c r="A1137" s="409" t="s">
        <v>2052</v>
      </c>
      <c r="B1137" s="284" t="s">
        <v>2053</v>
      </c>
      <c r="C1137" s="286">
        <v>0</v>
      </c>
      <c r="D1137" s="286">
        <v>0</v>
      </c>
      <c r="E1137" s="287" t="str">
        <f t="shared" si="36"/>
        <v/>
      </c>
    </row>
    <row r="1138" ht="36" customHeight="1" spans="1:5">
      <c r="A1138" s="409" t="s">
        <v>2054</v>
      </c>
      <c r="B1138" s="284" t="s">
        <v>2055</v>
      </c>
      <c r="C1138" s="286"/>
      <c r="D1138" s="286"/>
      <c r="E1138" s="290"/>
    </row>
    <row r="1139" ht="36" customHeight="1" spans="1:5">
      <c r="A1139" s="409" t="s">
        <v>2056</v>
      </c>
      <c r="B1139" s="284" t="s">
        <v>2057</v>
      </c>
      <c r="C1139" s="286">
        <v>0</v>
      </c>
      <c r="D1139" s="286">
        <v>0</v>
      </c>
      <c r="E1139" s="287" t="str">
        <f t="shared" si="36"/>
        <v/>
      </c>
    </row>
    <row r="1140" ht="36" customHeight="1" spans="1:5">
      <c r="A1140" s="409" t="s">
        <v>2058</v>
      </c>
      <c r="B1140" s="284" t="s">
        <v>2059</v>
      </c>
      <c r="C1140" s="286"/>
      <c r="D1140" s="286"/>
      <c r="E1140" s="290"/>
    </row>
    <row r="1141" ht="36" customHeight="1" spans="1:5">
      <c r="A1141" s="408" t="s">
        <v>2060</v>
      </c>
      <c r="B1141" s="281" t="s">
        <v>2061</v>
      </c>
      <c r="C1141" s="289"/>
      <c r="D1141" s="289"/>
      <c r="E1141" s="290"/>
    </row>
    <row r="1142" ht="36" customHeight="1" spans="1:5">
      <c r="A1142" s="284">
        <v>2179902</v>
      </c>
      <c r="B1142" s="284" t="s">
        <v>2062</v>
      </c>
      <c r="C1142" s="286">
        <v>0</v>
      </c>
      <c r="D1142" s="286">
        <v>0</v>
      </c>
      <c r="E1142" s="287" t="str">
        <f t="shared" si="36"/>
        <v/>
      </c>
    </row>
    <row r="1143" ht="35" customHeight="1" spans="1:5">
      <c r="A1143" s="284">
        <v>2179999</v>
      </c>
      <c r="B1143" s="284" t="s">
        <v>2059</v>
      </c>
      <c r="C1143" s="286"/>
      <c r="D1143" s="286"/>
      <c r="E1143" s="290"/>
    </row>
    <row r="1144" ht="36" customHeight="1" spans="1:5">
      <c r="A1144" s="281" t="s">
        <v>2063</v>
      </c>
      <c r="B1144" s="414" t="s">
        <v>517</v>
      </c>
      <c r="C1144" s="289"/>
      <c r="D1144" s="289"/>
      <c r="E1144" s="290"/>
    </row>
    <row r="1145" ht="36" customHeight="1" spans="1:5">
      <c r="A1145" s="408" t="s">
        <v>100</v>
      </c>
      <c r="B1145" s="281" t="s">
        <v>101</v>
      </c>
      <c r="C1145" s="289"/>
      <c r="D1145" s="289"/>
      <c r="E1145" s="290"/>
    </row>
    <row r="1146" ht="36" customHeight="1" spans="1:5">
      <c r="A1146" s="408" t="s">
        <v>2064</v>
      </c>
      <c r="B1146" s="281" t="s">
        <v>2065</v>
      </c>
      <c r="C1146" s="289">
        <v>0</v>
      </c>
      <c r="D1146" s="289">
        <v>0</v>
      </c>
      <c r="E1146" s="290" t="str">
        <f t="shared" si="36"/>
        <v/>
      </c>
    </row>
    <row r="1147" ht="36" customHeight="1" spans="1:5">
      <c r="A1147" s="408" t="s">
        <v>2066</v>
      </c>
      <c r="B1147" s="281" t="s">
        <v>2067</v>
      </c>
      <c r="C1147" s="289">
        <v>0</v>
      </c>
      <c r="D1147" s="289">
        <v>0</v>
      </c>
      <c r="E1147" s="290" t="str">
        <f t="shared" si="36"/>
        <v/>
      </c>
    </row>
    <row r="1148" ht="36" customHeight="1" spans="1:5">
      <c r="A1148" s="408" t="s">
        <v>2068</v>
      </c>
      <c r="B1148" s="281" t="s">
        <v>2069</v>
      </c>
      <c r="C1148" s="289">
        <v>0</v>
      </c>
      <c r="D1148" s="289">
        <v>0</v>
      </c>
      <c r="E1148" s="290" t="str">
        <f t="shared" si="36"/>
        <v/>
      </c>
    </row>
    <row r="1149" ht="36" customHeight="1" spans="1:5">
      <c r="A1149" s="408" t="s">
        <v>2070</v>
      </c>
      <c r="B1149" s="281" t="s">
        <v>2071</v>
      </c>
      <c r="C1149" s="289">
        <v>0</v>
      </c>
      <c r="D1149" s="289">
        <v>0</v>
      </c>
      <c r="E1149" s="290" t="str">
        <f t="shared" si="36"/>
        <v/>
      </c>
    </row>
    <row r="1150" ht="36" customHeight="1" spans="1:5">
      <c r="A1150" s="408" t="s">
        <v>2072</v>
      </c>
      <c r="B1150" s="281" t="s">
        <v>2073</v>
      </c>
      <c r="C1150" s="289">
        <v>0</v>
      </c>
      <c r="D1150" s="289">
        <v>0</v>
      </c>
      <c r="E1150" s="290" t="str">
        <f t="shared" si="36"/>
        <v/>
      </c>
    </row>
    <row r="1151" ht="36" customHeight="1" spans="1:5">
      <c r="A1151" s="408" t="s">
        <v>2074</v>
      </c>
      <c r="B1151" s="281" t="s">
        <v>2075</v>
      </c>
      <c r="C1151" s="289">
        <v>0</v>
      </c>
      <c r="D1151" s="289">
        <v>0</v>
      </c>
      <c r="E1151" s="290" t="str">
        <f t="shared" si="36"/>
        <v/>
      </c>
    </row>
    <row r="1152" ht="36" customHeight="1" spans="1:5">
      <c r="A1152" s="408" t="s">
        <v>2076</v>
      </c>
      <c r="B1152" s="281" t="s">
        <v>2077</v>
      </c>
      <c r="C1152" s="289">
        <v>0</v>
      </c>
      <c r="D1152" s="289">
        <v>0</v>
      </c>
      <c r="E1152" s="290" t="str">
        <f t="shared" si="36"/>
        <v/>
      </c>
    </row>
    <row r="1153" ht="36" customHeight="1" spans="1:5">
      <c r="A1153" s="408" t="s">
        <v>2078</v>
      </c>
      <c r="B1153" s="281" t="s">
        <v>2079</v>
      </c>
      <c r="C1153" s="289">
        <v>0</v>
      </c>
      <c r="D1153" s="289">
        <v>0</v>
      </c>
      <c r="E1153" s="290" t="str">
        <f t="shared" si="36"/>
        <v/>
      </c>
    </row>
    <row r="1154" ht="36" customHeight="1" spans="1:5">
      <c r="A1154" s="408" t="s">
        <v>2080</v>
      </c>
      <c r="B1154" s="281" t="s">
        <v>2081</v>
      </c>
      <c r="C1154" s="289">
        <v>0</v>
      </c>
      <c r="D1154" s="289">
        <v>0</v>
      </c>
      <c r="E1154" s="290" t="str">
        <f t="shared" si="36"/>
        <v/>
      </c>
    </row>
    <row r="1155" ht="36" customHeight="1" spans="1:5">
      <c r="A1155" s="408" t="s">
        <v>102</v>
      </c>
      <c r="B1155" s="281" t="s">
        <v>103</v>
      </c>
      <c r="C1155" s="289">
        <v>1873</v>
      </c>
      <c r="D1155" s="289">
        <v>1498</v>
      </c>
      <c r="E1155" s="290">
        <f t="shared" ref="E1155:E1164" si="37">(D1155-C1155)/C1155</f>
        <v>-0.2</v>
      </c>
    </row>
    <row r="1156" ht="36" customHeight="1" spans="1:5">
      <c r="A1156" s="408" t="s">
        <v>2082</v>
      </c>
      <c r="B1156" s="281" t="s">
        <v>2083</v>
      </c>
      <c r="C1156" s="289">
        <v>1000</v>
      </c>
      <c r="D1156" s="289">
        <v>1349</v>
      </c>
      <c r="E1156" s="290">
        <f t="shared" si="37"/>
        <v>0.349</v>
      </c>
    </row>
    <row r="1157" ht="36" customHeight="1" spans="1:5">
      <c r="A1157" s="409" t="s">
        <v>2084</v>
      </c>
      <c r="B1157" s="284" t="s">
        <v>137</v>
      </c>
      <c r="C1157" s="286">
        <v>503</v>
      </c>
      <c r="D1157" s="286">
        <v>591</v>
      </c>
      <c r="E1157" s="290">
        <f t="shared" si="37"/>
        <v>0.175</v>
      </c>
    </row>
    <row r="1158" ht="30" customHeight="1" spans="1:5">
      <c r="A1158" s="409" t="s">
        <v>2085</v>
      </c>
      <c r="B1158" s="284" t="s">
        <v>139</v>
      </c>
      <c r="C1158" s="286">
        <v>73</v>
      </c>
      <c r="D1158" s="286">
        <v>267</v>
      </c>
      <c r="E1158" s="290">
        <f t="shared" si="37"/>
        <v>2.658</v>
      </c>
    </row>
    <row r="1159" ht="36" customHeight="1" spans="1:5">
      <c r="A1159" s="409" t="s">
        <v>2086</v>
      </c>
      <c r="B1159" s="284" t="s">
        <v>141</v>
      </c>
      <c r="C1159" s="286">
        <v>0</v>
      </c>
      <c r="D1159" s="286">
        <v>0</v>
      </c>
      <c r="E1159" s="290"/>
    </row>
    <row r="1160" ht="36" customHeight="1" spans="1:5">
      <c r="A1160" s="409" t="s">
        <v>2087</v>
      </c>
      <c r="B1160" s="284" t="s">
        <v>2088</v>
      </c>
      <c r="C1160" s="286">
        <v>0</v>
      </c>
      <c r="D1160" s="286">
        <v>60</v>
      </c>
      <c r="E1160" s="290"/>
    </row>
    <row r="1161" ht="36" customHeight="1" spans="1:5">
      <c r="A1161" s="409" t="s">
        <v>2089</v>
      </c>
      <c r="B1161" s="284" t="s">
        <v>2090</v>
      </c>
      <c r="C1161" s="286">
        <v>210</v>
      </c>
      <c r="D1161" s="286">
        <v>10</v>
      </c>
      <c r="E1161" s="290">
        <f t="shared" si="37"/>
        <v>-0.952</v>
      </c>
    </row>
    <row r="1162" ht="36" customHeight="1" spans="1:5">
      <c r="A1162" s="409" t="s">
        <v>2091</v>
      </c>
      <c r="B1162" s="284" t="s">
        <v>2092</v>
      </c>
      <c r="C1162" s="286">
        <v>0</v>
      </c>
      <c r="D1162" s="286">
        <v>0</v>
      </c>
      <c r="E1162" s="290"/>
    </row>
    <row r="1163" ht="36" customHeight="1" spans="1:5">
      <c r="A1163" s="409" t="s">
        <v>2093</v>
      </c>
      <c r="B1163" s="284" t="s">
        <v>2094</v>
      </c>
      <c r="C1163" s="286">
        <v>0</v>
      </c>
      <c r="D1163" s="286">
        <v>0</v>
      </c>
      <c r="E1163" s="290"/>
    </row>
    <row r="1164" ht="36" customHeight="1" spans="1:5">
      <c r="A1164" s="409" t="s">
        <v>2095</v>
      </c>
      <c r="B1164" s="284" t="s">
        <v>2096</v>
      </c>
      <c r="C1164" s="286">
        <v>74</v>
      </c>
      <c r="D1164" s="286">
        <v>42</v>
      </c>
      <c r="E1164" s="290">
        <f t="shared" si="37"/>
        <v>-0.432</v>
      </c>
    </row>
    <row r="1165" ht="36" customHeight="1" spans="1:5">
      <c r="A1165" s="409" t="s">
        <v>2097</v>
      </c>
      <c r="B1165" s="284" t="s">
        <v>2098</v>
      </c>
      <c r="C1165" s="286">
        <v>0</v>
      </c>
      <c r="D1165" s="286">
        <v>0</v>
      </c>
      <c r="E1165" s="287" t="str">
        <f>IF(C1165&gt;0,D1165/C1165-1,IF(C1165&lt;0,-(D1165/C1165-1),""))</f>
        <v/>
      </c>
    </row>
    <row r="1166" ht="36" customHeight="1" spans="1:5">
      <c r="A1166" s="409" t="s">
        <v>2099</v>
      </c>
      <c r="B1166" s="284" t="s">
        <v>2100</v>
      </c>
      <c r="C1166" s="286"/>
      <c r="D1166" s="286">
        <v>0</v>
      </c>
      <c r="E1166" s="290"/>
    </row>
    <row r="1167" ht="36" customHeight="1" spans="1:5">
      <c r="A1167" s="409" t="s">
        <v>2101</v>
      </c>
      <c r="B1167" s="284" t="s">
        <v>2102</v>
      </c>
      <c r="C1167" s="286"/>
      <c r="D1167" s="286">
        <v>30</v>
      </c>
      <c r="E1167" s="290"/>
    </row>
    <row r="1168" ht="36" customHeight="1" spans="1:5">
      <c r="A1168" s="409" t="s">
        <v>2103</v>
      </c>
      <c r="B1168" s="284" t="s">
        <v>2104</v>
      </c>
      <c r="C1168" s="286">
        <v>0</v>
      </c>
      <c r="D1168" s="286">
        <v>0</v>
      </c>
      <c r="E1168" s="287" t="str">
        <f>IF(C1168&gt;0,D1168/C1168-1,IF(C1168&lt;0,-(D1168/C1168-1),""))</f>
        <v/>
      </c>
    </row>
    <row r="1169" ht="36" customHeight="1" spans="1:5">
      <c r="A1169" s="409" t="s">
        <v>2105</v>
      </c>
      <c r="B1169" s="284" t="s">
        <v>2106</v>
      </c>
      <c r="C1169" s="286">
        <v>0</v>
      </c>
      <c r="D1169" s="286">
        <v>0</v>
      </c>
      <c r="E1169" s="287" t="str">
        <f>IF(C1169&gt;0,D1169/C1169-1,IF(C1169&lt;0,-(D1169/C1169-1),""))</f>
        <v/>
      </c>
    </row>
    <row r="1170" ht="36" customHeight="1" spans="1:5">
      <c r="A1170" s="409" t="s">
        <v>2107</v>
      </c>
      <c r="B1170" s="284" t="s">
        <v>2108</v>
      </c>
      <c r="C1170" s="286"/>
      <c r="D1170" s="286">
        <v>0</v>
      </c>
      <c r="E1170" s="290"/>
    </row>
    <row r="1171" ht="36" customHeight="1" spans="1:5">
      <c r="A1171" s="409" t="s">
        <v>2109</v>
      </c>
      <c r="B1171" s="284" t="s">
        <v>2110</v>
      </c>
      <c r="C1171" s="286"/>
      <c r="D1171" s="286">
        <v>0</v>
      </c>
      <c r="E1171" s="290"/>
    </row>
    <row r="1172" ht="36" customHeight="1" spans="1:5">
      <c r="A1172" s="409" t="s">
        <v>2111</v>
      </c>
      <c r="B1172" s="284" t="s">
        <v>2112</v>
      </c>
      <c r="C1172" s="286">
        <v>0</v>
      </c>
      <c r="D1172" s="286">
        <v>0</v>
      </c>
      <c r="E1172" s="287" t="str">
        <f t="shared" ref="E1172:E1179" si="38">IF(C1172&gt;0,D1172/C1172-1,IF(C1172&lt;0,-(D1172/C1172-1),""))</f>
        <v/>
      </c>
    </row>
    <row r="1173" ht="36" customHeight="1" spans="1:5">
      <c r="A1173" s="409" t="s">
        <v>2113</v>
      </c>
      <c r="B1173" s="284" t="s">
        <v>2114</v>
      </c>
      <c r="C1173" s="286">
        <v>0</v>
      </c>
      <c r="D1173" s="286">
        <v>0</v>
      </c>
      <c r="E1173" s="287" t="str">
        <f t="shared" si="38"/>
        <v/>
      </c>
    </row>
    <row r="1174" ht="36" customHeight="1" spans="1:5">
      <c r="A1174" s="409" t="s">
        <v>2115</v>
      </c>
      <c r="B1174" s="284" t="s">
        <v>2116</v>
      </c>
      <c r="C1174" s="286">
        <v>0</v>
      </c>
      <c r="D1174" s="286">
        <v>0</v>
      </c>
      <c r="E1174" s="287" t="str">
        <f t="shared" si="38"/>
        <v/>
      </c>
    </row>
    <row r="1175" ht="36" customHeight="1" spans="1:5">
      <c r="A1175" s="409" t="s">
        <v>2117</v>
      </c>
      <c r="B1175" s="284" t="s">
        <v>2118</v>
      </c>
      <c r="C1175" s="286">
        <v>0</v>
      </c>
      <c r="D1175" s="286">
        <v>0</v>
      </c>
      <c r="E1175" s="287" t="str">
        <f t="shared" si="38"/>
        <v/>
      </c>
    </row>
    <row r="1176" ht="36" customHeight="1" spans="1:5">
      <c r="A1176" s="409" t="s">
        <v>2119</v>
      </c>
      <c r="B1176" s="284" t="s">
        <v>2120</v>
      </c>
      <c r="C1176" s="286">
        <v>0</v>
      </c>
      <c r="D1176" s="286">
        <v>0</v>
      </c>
      <c r="E1176" s="287" t="str">
        <f t="shared" si="38"/>
        <v/>
      </c>
    </row>
    <row r="1177" ht="36" customHeight="1" spans="1:5">
      <c r="A1177" s="409" t="s">
        <v>2121</v>
      </c>
      <c r="B1177" s="284" t="s">
        <v>2122</v>
      </c>
      <c r="C1177" s="286">
        <v>0</v>
      </c>
      <c r="D1177" s="286">
        <v>0</v>
      </c>
      <c r="E1177" s="287" t="str">
        <f t="shared" si="38"/>
        <v/>
      </c>
    </row>
    <row r="1178" ht="36" customHeight="1" spans="1:5">
      <c r="A1178" s="409" t="s">
        <v>2123</v>
      </c>
      <c r="B1178" s="284" t="s">
        <v>2124</v>
      </c>
      <c r="C1178" s="286">
        <v>0</v>
      </c>
      <c r="D1178" s="286">
        <v>0</v>
      </c>
      <c r="E1178" s="287" t="str">
        <f t="shared" si="38"/>
        <v/>
      </c>
    </row>
    <row r="1179" ht="36" customHeight="1" spans="1:5">
      <c r="A1179" s="409" t="s">
        <v>2125</v>
      </c>
      <c r="B1179" s="284" t="s">
        <v>2126</v>
      </c>
      <c r="C1179" s="286">
        <v>0</v>
      </c>
      <c r="D1179" s="286">
        <v>0</v>
      </c>
      <c r="E1179" s="287" t="str">
        <f t="shared" si="38"/>
        <v/>
      </c>
    </row>
    <row r="1180" ht="36" customHeight="1" spans="1:5">
      <c r="A1180" s="409" t="s">
        <v>2127</v>
      </c>
      <c r="B1180" s="284" t="s">
        <v>2128</v>
      </c>
      <c r="C1180" s="286"/>
      <c r="D1180" s="286">
        <v>0</v>
      </c>
      <c r="E1180" s="290"/>
    </row>
    <row r="1181" ht="36" customHeight="1" spans="1:5">
      <c r="A1181" s="409" t="s">
        <v>2129</v>
      </c>
      <c r="B1181" s="284" t="s">
        <v>155</v>
      </c>
      <c r="C1181" s="286"/>
      <c r="D1181" s="286">
        <v>0</v>
      </c>
      <c r="E1181" s="290"/>
    </row>
    <row r="1182" ht="36" customHeight="1" spans="1:5">
      <c r="A1182" s="409" t="s">
        <v>2130</v>
      </c>
      <c r="B1182" s="284" t="s">
        <v>2131</v>
      </c>
      <c r="C1182" s="286">
        <v>140</v>
      </c>
      <c r="D1182" s="286">
        <v>349</v>
      </c>
      <c r="E1182" s="290">
        <f>(D1182-C1182)/C1182</f>
        <v>1.493</v>
      </c>
    </row>
    <row r="1183" ht="17.4" spans="1:5">
      <c r="A1183" s="408" t="s">
        <v>2132</v>
      </c>
      <c r="B1183" s="281" t="s">
        <v>2133</v>
      </c>
      <c r="C1183" s="289">
        <v>73</v>
      </c>
      <c r="D1183" s="289">
        <v>101</v>
      </c>
      <c r="E1183" s="290">
        <f>(D1183-C1183)/C1183</f>
        <v>0.384</v>
      </c>
    </row>
    <row r="1184" ht="17.4" spans="1:5">
      <c r="A1184" s="409" t="s">
        <v>2134</v>
      </c>
      <c r="B1184" s="284" t="s">
        <v>137</v>
      </c>
      <c r="C1184" s="286">
        <v>4</v>
      </c>
      <c r="D1184" s="286">
        <v>0</v>
      </c>
      <c r="E1184" s="290">
        <f>(D1184-C1184)/C1184</f>
        <v>-1</v>
      </c>
    </row>
    <row r="1185" ht="17.4" spans="1:5">
      <c r="A1185" s="409" t="s">
        <v>2135</v>
      </c>
      <c r="B1185" s="284" t="s">
        <v>139</v>
      </c>
      <c r="C1185" s="286">
        <v>0</v>
      </c>
      <c r="D1185" s="286">
        <v>3</v>
      </c>
      <c r="E1185" s="290"/>
    </row>
    <row r="1186" ht="17.4" spans="1:5">
      <c r="A1186" s="409" t="s">
        <v>2136</v>
      </c>
      <c r="B1186" s="284" t="s">
        <v>141</v>
      </c>
      <c r="C1186" s="286">
        <v>0</v>
      </c>
      <c r="D1186" s="286">
        <v>0</v>
      </c>
      <c r="E1186" s="290"/>
    </row>
    <row r="1187" ht="17.4" spans="1:5">
      <c r="A1187" s="409" t="s">
        <v>2137</v>
      </c>
      <c r="B1187" s="284" t="s">
        <v>2138</v>
      </c>
      <c r="C1187" s="286">
        <v>69</v>
      </c>
      <c r="D1187" s="286">
        <v>98</v>
      </c>
      <c r="E1187" s="290">
        <f>(D1187-C1187)/C1187</f>
        <v>0.42</v>
      </c>
    </row>
    <row r="1188" ht="17.4" spans="1:5">
      <c r="A1188" s="409" t="s">
        <v>2139</v>
      </c>
      <c r="B1188" s="284" t="s">
        <v>2140</v>
      </c>
      <c r="C1188" s="286"/>
      <c r="D1188" s="286">
        <v>0</v>
      </c>
      <c r="E1188" s="290"/>
    </row>
    <row r="1189" ht="36" customHeight="1" spans="1:5">
      <c r="A1189" s="409" t="s">
        <v>2141</v>
      </c>
      <c r="B1189" s="284" t="s">
        <v>2142</v>
      </c>
      <c r="C1189" s="286"/>
      <c r="D1189" s="286">
        <v>0</v>
      </c>
      <c r="E1189" s="290"/>
    </row>
    <row r="1190" ht="36" customHeight="1" spans="1:5">
      <c r="A1190" s="409" t="s">
        <v>2143</v>
      </c>
      <c r="B1190" s="284" t="s">
        <v>2144</v>
      </c>
      <c r="C1190" s="286"/>
      <c r="D1190" s="286">
        <v>0</v>
      </c>
      <c r="E1190" s="290"/>
    </row>
    <row r="1191" ht="36" customHeight="1" spans="1:5">
      <c r="A1191" s="409" t="s">
        <v>2145</v>
      </c>
      <c r="B1191" s="284" t="s">
        <v>2146</v>
      </c>
      <c r="C1191" s="286"/>
      <c r="D1191" s="286">
        <v>0</v>
      </c>
      <c r="E1191" s="290"/>
    </row>
    <row r="1192" ht="36" customHeight="1" spans="1:5">
      <c r="A1192" s="409" t="s">
        <v>2147</v>
      </c>
      <c r="B1192" s="284" t="s">
        <v>2148</v>
      </c>
      <c r="C1192" s="286">
        <v>0</v>
      </c>
      <c r="D1192" s="286">
        <v>0</v>
      </c>
      <c r="E1192" s="287" t="str">
        <f t="shared" ref="E1192:E1197" si="39">IF(C1192&gt;0,D1192/C1192-1,IF(C1192&lt;0,-(D1192/C1192-1),""))</f>
        <v/>
      </c>
    </row>
    <row r="1193" ht="36" customHeight="1" spans="1:5">
      <c r="A1193" s="409" t="s">
        <v>2149</v>
      </c>
      <c r="B1193" s="284" t="s">
        <v>2150</v>
      </c>
      <c r="C1193" s="286">
        <v>0</v>
      </c>
      <c r="D1193" s="286">
        <v>0</v>
      </c>
      <c r="E1193" s="287" t="str">
        <f t="shared" si="39"/>
        <v/>
      </c>
    </row>
    <row r="1194" ht="36" customHeight="1" spans="1:5">
      <c r="A1194" s="409" t="s">
        <v>2151</v>
      </c>
      <c r="B1194" s="284" t="s">
        <v>2152</v>
      </c>
      <c r="C1194" s="286">
        <v>0</v>
      </c>
      <c r="D1194" s="286">
        <v>0</v>
      </c>
      <c r="E1194" s="287" t="str">
        <f t="shared" si="39"/>
        <v/>
      </c>
    </row>
    <row r="1195" ht="36" customHeight="1" spans="1:5">
      <c r="A1195" s="409" t="s">
        <v>2153</v>
      </c>
      <c r="B1195" s="284" t="s">
        <v>2154</v>
      </c>
      <c r="C1195" s="286">
        <v>0</v>
      </c>
      <c r="D1195" s="286">
        <v>0</v>
      </c>
      <c r="E1195" s="287" t="str">
        <f t="shared" si="39"/>
        <v/>
      </c>
    </row>
    <row r="1196" ht="36" customHeight="1" spans="1:5">
      <c r="A1196" s="409" t="s">
        <v>2155</v>
      </c>
      <c r="B1196" s="284" t="s">
        <v>2156</v>
      </c>
      <c r="C1196" s="286">
        <v>0</v>
      </c>
      <c r="D1196" s="286">
        <v>0</v>
      </c>
      <c r="E1196" s="287" t="str">
        <f t="shared" si="39"/>
        <v/>
      </c>
    </row>
    <row r="1197" ht="36" customHeight="1" spans="1:5">
      <c r="A1197" s="409" t="s">
        <v>2157</v>
      </c>
      <c r="B1197" s="284" t="s">
        <v>2158</v>
      </c>
      <c r="C1197" s="286">
        <v>0</v>
      </c>
      <c r="D1197" s="286">
        <v>0</v>
      </c>
      <c r="E1197" s="287" t="str">
        <f t="shared" si="39"/>
        <v/>
      </c>
    </row>
    <row r="1198" ht="36" customHeight="1" spans="1:5">
      <c r="A1198" s="408" t="s">
        <v>2159</v>
      </c>
      <c r="B1198" s="281" t="s">
        <v>2160</v>
      </c>
      <c r="C1198" s="289">
        <v>800</v>
      </c>
      <c r="D1198" s="289">
        <v>48</v>
      </c>
      <c r="E1198" s="290">
        <f>(D1198-C1198)/C1198</f>
        <v>-0.94</v>
      </c>
    </row>
    <row r="1199" ht="36" customHeight="1" spans="1:5">
      <c r="A1199" s="284">
        <v>2209999</v>
      </c>
      <c r="B1199" s="284" t="s">
        <v>2161</v>
      </c>
      <c r="C1199" s="286">
        <v>800</v>
      </c>
      <c r="D1199" s="286">
        <v>48</v>
      </c>
      <c r="E1199" s="290">
        <f>(D1199-C1199)/C1199</f>
        <v>-0.94</v>
      </c>
    </row>
    <row r="1200" ht="36" customHeight="1" spans="1:5">
      <c r="A1200" s="281" t="s">
        <v>2162</v>
      </c>
      <c r="B1200" s="414" t="s">
        <v>517</v>
      </c>
      <c r="C1200" s="415"/>
      <c r="D1200" s="415"/>
      <c r="E1200" s="290"/>
    </row>
    <row r="1201" ht="36" customHeight="1" spans="1:5">
      <c r="A1201" s="408" t="s">
        <v>104</v>
      </c>
      <c r="B1201" s="281" t="s">
        <v>105</v>
      </c>
      <c r="C1201" s="289">
        <v>6141</v>
      </c>
      <c r="D1201" s="289">
        <v>5482</v>
      </c>
      <c r="E1201" s="290">
        <f>(D1201-C1201)/C1201</f>
        <v>-0.107</v>
      </c>
    </row>
    <row r="1202" ht="17.4" spans="1:5">
      <c r="A1202" s="408" t="s">
        <v>2163</v>
      </c>
      <c r="B1202" s="281" t="s">
        <v>2164</v>
      </c>
      <c r="C1202" s="289">
        <v>1800</v>
      </c>
      <c r="D1202" s="289">
        <v>1382</v>
      </c>
      <c r="E1202" s="290">
        <f>(D1202-C1202)/C1202</f>
        <v>-0.232</v>
      </c>
    </row>
    <row r="1203" ht="17.4" spans="1:5">
      <c r="A1203" s="409" t="s">
        <v>2165</v>
      </c>
      <c r="B1203" s="284" t="s">
        <v>2166</v>
      </c>
      <c r="C1203" s="286">
        <v>0</v>
      </c>
      <c r="D1203" s="286">
        <v>0</v>
      </c>
      <c r="E1203" s="290"/>
    </row>
    <row r="1204" ht="17.4" spans="1:5">
      <c r="A1204" s="409" t="s">
        <v>2167</v>
      </c>
      <c r="B1204" s="284" t="s">
        <v>2168</v>
      </c>
      <c r="C1204" s="286">
        <v>0</v>
      </c>
      <c r="D1204" s="286">
        <v>0</v>
      </c>
      <c r="E1204" s="290"/>
    </row>
    <row r="1205" ht="17.4" spans="1:5">
      <c r="A1205" s="409" t="s">
        <v>2169</v>
      </c>
      <c r="B1205" s="284" t="s">
        <v>2170</v>
      </c>
      <c r="C1205" s="286">
        <v>19</v>
      </c>
      <c r="D1205" s="286">
        <v>14</v>
      </c>
      <c r="E1205" s="290">
        <f>(D1205-C1205)/C1205</f>
        <v>-0.263</v>
      </c>
    </row>
    <row r="1206" ht="34.8" spans="1:5">
      <c r="A1206" s="409" t="s">
        <v>2171</v>
      </c>
      <c r="B1206" s="284" t="s">
        <v>2172</v>
      </c>
      <c r="C1206" s="286">
        <v>0</v>
      </c>
      <c r="D1206" s="286">
        <v>0</v>
      </c>
      <c r="E1206" s="290"/>
    </row>
    <row r="1207" ht="17.4" spans="1:5">
      <c r="A1207" s="409" t="s">
        <v>2173</v>
      </c>
      <c r="B1207" s="284" t="s">
        <v>2174</v>
      </c>
      <c r="C1207" s="286">
        <v>650</v>
      </c>
      <c r="D1207" s="286">
        <v>420</v>
      </c>
      <c r="E1207" s="290">
        <f>(D1207-C1207)/C1207</f>
        <v>-0.354</v>
      </c>
    </row>
    <row r="1208" ht="17.4" spans="1:5">
      <c r="A1208" s="409" t="s">
        <v>2175</v>
      </c>
      <c r="B1208" s="284" t="s">
        <v>2176</v>
      </c>
      <c r="C1208" s="286">
        <v>0</v>
      </c>
      <c r="D1208" s="286">
        <v>253</v>
      </c>
      <c r="E1208" s="290"/>
    </row>
    <row r="1209" ht="17.4" spans="1:5">
      <c r="A1209" s="409" t="s">
        <v>2177</v>
      </c>
      <c r="B1209" s="284" t="s">
        <v>2178</v>
      </c>
      <c r="C1209" s="286">
        <v>0</v>
      </c>
      <c r="D1209" s="286">
        <v>26</v>
      </c>
      <c r="E1209" s="290"/>
    </row>
    <row r="1210" ht="17.4" spans="1:5">
      <c r="A1210" s="409" t="s">
        <v>2179</v>
      </c>
      <c r="B1210" s="284" t="s">
        <v>2180</v>
      </c>
      <c r="C1210" s="286">
        <v>0</v>
      </c>
      <c r="D1210" s="286">
        <v>0</v>
      </c>
      <c r="E1210" s="290"/>
    </row>
    <row r="1211" ht="17.4" spans="1:5">
      <c r="A1211" s="409" t="s">
        <v>2181</v>
      </c>
      <c r="B1211" s="284" t="s">
        <v>2182</v>
      </c>
      <c r="C1211" s="286">
        <v>0</v>
      </c>
      <c r="D1211" s="286">
        <v>0</v>
      </c>
      <c r="E1211" s="290"/>
    </row>
    <row r="1212" ht="17.4" spans="1:5">
      <c r="A1212" s="409" t="s">
        <v>2183</v>
      </c>
      <c r="B1212" s="284" t="s">
        <v>2184</v>
      </c>
      <c r="C1212" s="286">
        <v>1131</v>
      </c>
      <c r="D1212" s="286">
        <v>669</v>
      </c>
      <c r="E1212" s="290">
        <f>(D1212-C1212)/C1212</f>
        <v>-0.408</v>
      </c>
    </row>
    <row r="1213" ht="17.4" spans="1:5">
      <c r="A1213" s="408" t="s">
        <v>2185</v>
      </c>
      <c r="B1213" s="281" t="s">
        <v>2186</v>
      </c>
      <c r="C1213" s="289">
        <v>4341</v>
      </c>
      <c r="D1213" s="289">
        <v>4100</v>
      </c>
      <c r="E1213" s="290">
        <f>(D1213-C1213)/C1213</f>
        <v>-0.056</v>
      </c>
    </row>
    <row r="1214" ht="17.4" spans="1:5">
      <c r="A1214" s="409" t="s">
        <v>2187</v>
      </c>
      <c r="B1214" s="284" t="s">
        <v>2188</v>
      </c>
      <c r="C1214" s="286">
        <v>4341</v>
      </c>
      <c r="D1214" s="286">
        <v>4100</v>
      </c>
      <c r="E1214" s="290">
        <f>(D1214-C1214)/C1214</f>
        <v>-0.056</v>
      </c>
    </row>
    <row r="1215" ht="17.4" spans="1:5">
      <c r="A1215" s="409" t="s">
        <v>2189</v>
      </c>
      <c r="B1215" s="284" t="s">
        <v>2190</v>
      </c>
      <c r="C1215" s="286">
        <v>0</v>
      </c>
      <c r="D1215" s="286"/>
      <c r="E1215" s="290"/>
    </row>
    <row r="1216" ht="17.4" spans="1:5">
      <c r="A1216" s="409" t="s">
        <v>2191</v>
      </c>
      <c r="B1216" s="284" t="s">
        <v>2192</v>
      </c>
      <c r="C1216" s="286"/>
      <c r="D1216" s="286"/>
      <c r="E1216" s="290"/>
    </row>
    <row r="1217" ht="36" customHeight="1" spans="1:5">
      <c r="A1217" s="408" t="s">
        <v>2193</v>
      </c>
      <c r="B1217" s="281" t="s">
        <v>2194</v>
      </c>
      <c r="C1217" s="289"/>
      <c r="D1217" s="289"/>
      <c r="E1217" s="290"/>
    </row>
    <row r="1218" ht="36" customHeight="1" spans="1:5">
      <c r="A1218" s="409" t="s">
        <v>2195</v>
      </c>
      <c r="B1218" s="284" t="s">
        <v>2196</v>
      </c>
      <c r="C1218" s="286">
        <v>0</v>
      </c>
      <c r="D1218" s="286">
        <v>0</v>
      </c>
      <c r="E1218" s="287" t="str">
        <f>IF(C1218&gt;0,D1218/C1218-1,IF(C1218&lt;0,-(D1218/C1218-1),""))</f>
        <v/>
      </c>
    </row>
    <row r="1219" ht="36" customHeight="1" spans="1:5">
      <c r="A1219" s="409" t="s">
        <v>2197</v>
      </c>
      <c r="B1219" s="284" t="s">
        <v>2198</v>
      </c>
      <c r="C1219" s="286"/>
      <c r="D1219" s="286"/>
      <c r="E1219" s="290"/>
    </row>
    <row r="1220" ht="36" customHeight="1" spans="1:5">
      <c r="A1220" s="409" t="s">
        <v>2199</v>
      </c>
      <c r="B1220" s="284" t="s">
        <v>2200</v>
      </c>
      <c r="C1220" s="286">
        <v>0</v>
      </c>
      <c r="D1220" s="286">
        <v>524</v>
      </c>
      <c r="E1220" s="287" t="str">
        <f>IF(C1220&gt;0,D1220/C1220-1,IF(C1220&lt;0,-(D1220/C1220-1),""))</f>
        <v/>
      </c>
    </row>
    <row r="1221" ht="36" customHeight="1" spans="1:5">
      <c r="A1221" s="413" t="s">
        <v>2201</v>
      </c>
      <c r="B1221" s="418" t="s">
        <v>517</v>
      </c>
      <c r="C1221" s="415"/>
      <c r="D1221" s="415"/>
      <c r="E1221" s="290"/>
    </row>
    <row r="1222" ht="36" customHeight="1" spans="1:5">
      <c r="A1222" s="408" t="s">
        <v>106</v>
      </c>
      <c r="B1222" s="281" t="s">
        <v>107</v>
      </c>
      <c r="C1222" s="289">
        <v>274</v>
      </c>
      <c r="D1222" s="289">
        <v>524</v>
      </c>
      <c r="E1222" s="290">
        <f t="shared" ref="E1222:E1229" si="40">(D1222-C1222)/C1222</f>
        <v>0.912</v>
      </c>
    </row>
    <row r="1223" ht="36" customHeight="1" spans="1:5">
      <c r="A1223" s="408" t="s">
        <v>2202</v>
      </c>
      <c r="B1223" s="281" t="s">
        <v>2203</v>
      </c>
      <c r="C1223" s="289">
        <v>200</v>
      </c>
      <c r="D1223" s="289">
        <v>364</v>
      </c>
      <c r="E1223" s="290">
        <f t="shared" si="40"/>
        <v>0.82</v>
      </c>
    </row>
    <row r="1224" ht="17.4" spans="1:5">
      <c r="A1224" s="409" t="s">
        <v>2204</v>
      </c>
      <c r="B1224" s="284" t="s">
        <v>137</v>
      </c>
      <c r="C1224" s="286">
        <v>10</v>
      </c>
      <c r="D1224" s="286">
        <v>0</v>
      </c>
      <c r="E1224" s="290">
        <f t="shared" si="40"/>
        <v>-1</v>
      </c>
    </row>
    <row r="1225" ht="17.4" spans="1:5">
      <c r="A1225" s="409" t="s">
        <v>2205</v>
      </c>
      <c r="B1225" s="284" t="s">
        <v>139</v>
      </c>
      <c r="C1225" s="286">
        <v>103</v>
      </c>
      <c r="D1225" s="286">
        <v>90</v>
      </c>
      <c r="E1225" s="290">
        <f t="shared" si="40"/>
        <v>-0.126</v>
      </c>
    </row>
    <row r="1226" ht="17.4" spans="1:5">
      <c r="A1226" s="409" t="s">
        <v>2206</v>
      </c>
      <c r="B1226" s="284" t="s">
        <v>141</v>
      </c>
      <c r="C1226" s="286">
        <v>0</v>
      </c>
      <c r="D1226" s="286"/>
      <c r="E1226" s="290"/>
    </row>
    <row r="1227" ht="17.4" spans="1:5">
      <c r="A1227" s="409" t="s">
        <v>2207</v>
      </c>
      <c r="B1227" s="284" t="s">
        <v>2208</v>
      </c>
      <c r="C1227" s="286">
        <v>0</v>
      </c>
      <c r="D1227" s="286"/>
      <c r="E1227" s="290"/>
    </row>
    <row r="1228" ht="17.4" spans="1:5">
      <c r="A1228" s="409" t="s">
        <v>2209</v>
      </c>
      <c r="B1228" s="284" t="s">
        <v>2210</v>
      </c>
      <c r="C1228" s="286">
        <v>0</v>
      </c>
      <c r="D1228" s="286"/>
      <c r="E1228" s="290"/>
    </row>
    <row r="1229" ht="36" customHeight="1" spans="1:5">
      <c r="A1229" s="409" t="s">
        <v>2211</v>
      </c>
      <c r="B1229" s="284" t="s">
        <v>2212</v>
      </c>
      <c r="C1229" s="286">
        <v>0</v>
      </c>
      <c r="D1229" s="286"/>
      <c r="E1229" s="290"/>
    </row>
    <row r="1230" ht="36" customHeight="1" spans="1:5">
      <c r="A1230" s="409" t="s">
        <v>2213</v>
      </c>
      <c r="B1230" s="284" t="s">
        <v>2214</v>
      </c>
      <c r="C1230" s="286">
        <v>0</v>
      </c>
      <c r="D1230" s="286">
        <v>0</v>
      </c>
      <c r="E1230" s="287" t="str">
        <f>IF(C1230&gt;0,D1230/C1230-1,IF(C1230&lt;0,-(D1230/C1230-1),""))</f>
        <v/>
      </c>
    </row>
    <row r="1231" ht="36" customHeight="1" spans="1:5">
      <c r="A1231" s="409" t="s">
        <v>2215</v>
      </c>
      <c r="B1231" s="284" t="s">
        <v>2216</v>
      </c>
      <c r="C1231" s="286">
        <v>0</v>
      </c>
      <c r="D1231" s="286"/>
      <c r="E1231" s="290"/>
    </row>
    <row r="1232" ht="36" customHeight="1" spans="1:5">
      <c r="A1232" s="409" t="s">
        <v>2217</v>
      </c>
      <c r="B1232" s="284" t="s">
        <v>2218</v>
      </c>
      <c r="C1232" s="286">
        <v>0</v>
      </c>
      <c r="D1232" s="286">
        <v>274</v>
      </c>
      <c r="E1232" s="287" t="str">
        <f>IF(C1232&gt;0,D1232/C1232-1,IF(C1232&lt;0,-(D1232/C1232-1),""))</f>
        <v/>
      </c>
    </row>
    <row r="1233" ht="36" customHeight="1" spans="1:5">
      <c r="A1233" s="409" t="s">
        <v>2219</v>
      </c>
      <c r="B1233" s="284" t="s">
        <v>2220</v>
      </c>
      <c r="C1233" s="286">
        <v>0</v>
      </c>
      <c r="D1233" s="286">
        <v>0</v>
      </c>
      <c r="E1233" s="287" t="str">
        <f>IF(C1233&gt;0,D1233/C1233-1,IF(C1233&lt;0,-(D1233/C1233-1),""))</f>
        <v/>
      </c>
    </row>
    <row r="1234" ht="36" customHeight="1" spans="1:5">
      <c r="A1234" s="409" t="s">
        <v>2221</v>
      </c>
      <c r="B1234" s="284" t="s">
        <v>2222</v>
      </c>
      <c r="C1234" s="286">
        <v>87</v>
      </c>
      <c r="D1234" s="286">
        <v>274</v>
      </c>
      <c r="E1234" s="290">
        <f>(D1234-C1234)/C1234</f>
        <v>2.149</v>
      </c>
    </row>
    <row r="1235" ht="36" customHeight="1" spans="1:5">
      <c r="A1235" s="409" t="s">
        <v>2223</v>
      </c>
      <c r="B1235" s="284" t="s">
        <v>2224</v>
      </c>
      <c r="C1235" s="286">
        <v>0</v>
      </c>
      <c r="D1235" s="286">
        <v>0</v>
      </c>
      <c r="E1235" s="287" t="str">
        <f>IF(C1235&gt;0,D1235/C1235-1,IF(C1235&lt;0,-(D1235/C1235-1),""))</f>
        <v/>
      </c>
    </row>
    <row r="1236" ht="36" customHeight="1" spans="1:5">
      <c r="A1236" s="412">
        <v>2220119</v>
      </c>
      <c r="B1236" s="422" t="s">
        <v>2225</v>
      </c>
      <c r="C1236" s="286">
        <v>0</v>
      </c>
      <c r="D1236" s="286">
        <v>0</v>
      </c>
      <c r="E1236" s="287" t="str">
        <f>IF(C1236&gt;0,D1236/C1236-1,IF(C1236&lt;0,-(D1236/C1236-1),""))</f>
        <v/>
      </c>
    </row>
    <row r="1237" ht="36" customHeight="1" spans="1:5">
      <c r="A1237" s="412">
        <v>2220120</v>
      </c>
      <c r="B1237" s="422" t="s">
        <v>2226</v>
      </c>
      <c r="C1237" s="286">
        <v>0</v>
      </c>
      <c r="D1237" s="286">
        <v>0</v>
      </c>
      <c r="E1237" s="287" t="str">
        <f>IF(C1237&gt;0,D1237/C1237-1,IF(C1237&lt;0,-(D1237/C1237-1),""))</f>
        <v/>
      </c>
    </row>
    <row r="1238" ht="36" customHeight="1" spans="1:5">
      <c r="A1238" s="412">
        <v>2220121</v>
      </c>
      <c r="B1238" s="422" t="s">
        <v>2227</v>
      </c>
      <c r="C1238" s="286"/>
      <c r="D1238" s="286"/>
      <c r="E1238" s="290"/>
    </row>
    <row r="1239" ht="36" customHeight="1" spans="1:5">
      <c r="A1239" s="409" t="s">
        <v>2228</v>
      </c>
      <c r="B1239" s="284" t="s">
        <v>155</v>
      </c>
      <c r="C1239" s="286"/>
      <c r="D1239" s="286"/>
      <c r="E1239" s="290"/>
    </row>
    <row r="1240" ht="36" customHeight="1" spans="1:5">
      <c r="A1240" s="409" t="s">
        <v>2229</v>
      </c>
      <c r="B1240" s="284" t="s">
        <v>2230</v>
      </c>
      <c r="C1240" s="286"/>
      <c r="D1240" s="286"/>
      <c r="E1240" s="290"/>
    </row>
    <row r="1241" ht="36" customHeight="1" spans="1:5">
      <c r="A1241" s="408" t="s">
        <v>2231</v>
      </c>
      <c r="B1241" s="281" t="s">
        <v>2232</v>
      </c>
      <c r="C1241" s="289">
        <v>14</v>
      </c>
      <c r="D1241" s="289">
        <v>25</v>
      </c>
      <c r="E1241" s="290">
        <f>(D1241-C1241)/C1241</f>
        <v>0.786</v>
      </c>
    </row>
    <row r="1242" ht="36" customHeight="1" spans="1:5">
      <c r="A1242" s="409" t="s">
        <v>2233</v>
      </c>
      <c r="B1242" s="284" t="s">
        <v>137</v>
      </c>
      <c r="C1242" s="286">
        <v>0</v>
      </c>
      <c r="D1242" s="286">
        <v>0</v>
      </c>
      <c r="E1242" s="287" t="str">
        <f t="shared" ref="E1242:E1252" si="41">IF(C1242&gt;0,D1242/C1242-1,IF(C1242&lt;0,-(D1242/C1242-1),""))</f>
        <v/>
      </c>
    </row>
    <row r="1243" ht="36" customHeight="1" spans="1:5">
      <c r="A1243" s="409" t="s">
        <v>2234</v>
      </c>
      <c r="B1243" s="284" t="s">
        <v>139</v>
      </c>
      <c r="C1243" s="286">
        <v>0</v>
      </c>
      <c r="D1243" s="286">
        <v>0</v>
      </c>
      <c r="E1243" s="287" t="str">
        <f t="shared" si="41"/>
        <v/>
      </c>
    </row>
    <row r="1244" ht="36" customHeight="1" spans="1:5">
      <c r="A1244" s="409" t="s">
        <v>2235</v>
      </c>
      <c r="B1244" s="284" t="s">
        <v>141</v>
      </c>
      <c r="C1244" s="286">
        <v>0</v>
      </c>
      <c r="D1244" s="286">
        <v>0</v>
      </c>
      <c r="E1244" s="287" t="str">
        <f t="shared" si="41"/>
        <v/>
      </c>
    </row>
    <row r="1245" ht="36" customHeight="1" spans="1:5">
      <c r="A1245" s="409" t="s">
        <v>2236</v>
      </c>
      <c r="B1245" s="284" t="s">
        <v>2237</v>
      </c>
      <c r="C1245" s="286">
        <v>0</v>
      </c>
      <c r="D1245" s="286">
        <v>0</v>
      </c>
      <c r="E1245" s="287" t="str">
        <f t="shared" si="41"/>
        <v/>
      </c>
    </row>
    <row r="1246" ht="36" customHeight="1" spans="1:5">
      <c r="A1246" s="409" t="s">
        <v>2238</v>
      </c>
      <c r="B1246" s="284" t="s">
        <v>2239</v>
      </c>
      <c r="C1246" s="286">
        <v>0</v>
      </c>
      <c r="D1246" s="286">
        <v>0</v>
      </c>
      <c r="E1246" s="287" t="str">
        <f t="shared" si="41"/>
        <v/>
      </c>
    </row>
    <row r="1247" ht="36" customHeight="1" spans="1:5">
      <c r="A1247" s="409" t="s">
        <v>2240</v>
      </c>
      <c r="B1247" s="284" t="s">
        <v>2241</v>
      </c>
      <c r="C1247" s="286">
        <v>0</v>
      </c>
      <c r="D1247" s="286">
        <v>0</v>
      </c>
      <c r="E1247" s="287" t="str">
        <f t="shared" si="41"/>
        <v/>
      </c>
    </row>
    <row r="1248" ht="36" customHeight="1" spans="1:5">
      <c r="A1248" s="409" t="s">
        <v>2242</v>
      </c>
      <c r="B1248" s="284" t="s">
        <v>2243</v>
      </c>
      <c r="C1248" s="286">
        <v>0</v>
      </c>
      <c r="D1248" s="286">
        <v>0</v>
      </c>
      <c r="E1248" s="287" t="str">
        <f t="shared" si="41"/>
        <v/>
      </c>
    </row>
    <row r="1249" ht="36" customHeight="1" spans="1:5">
      <c r="A1249" s="409" t="s">
        <v>2244</v>
      </c>
      <c r="B1249" s="284" t="s">
        <v>2245</v>
      </c>
      <c r="C1249" s="286">
        <v>0</v>
      </c>
      <c r="D1249" s="286">
        <v>0</v>
      </c>
      <c r="E1249" s="287" t="str">
        <f t="shared" si="41"/>
        <v/>
      </c>
    </row>
    <row r="1250" ht="36" customHeight="1" spans="1:5">
      <c r="A1250" s="409" t="s">
        <v>2246</v>
      </c>
      <c r="B1250" s="284" t="s">
        <v>2247</v>
      </c>
      <c r="C1250" s="286">
        <v>0</v>
      </c>
      <c r="D1250" s="286">
        <v>0</v>
      </c>
      <c r="E1250" s="287" t="str">
        <f t="shared" si="41"/>
        <v/>
      </c>
    </row>
    <row r="1251" ht="36" customHeight="1" spans="1:5">
      <c r="A1251" s="409" t="s">
        <v>2248</v>
      </c>
      <c r="B1251" s="284" t="s">
        <v>2249</v>
      </c>
      <c r="C1251" s="286">
        <v>0</v>
      </c>
      <c r="D1251" s="286">
        <v>0</v>
      </c>
      <c r="E1251" s="287" t="str">
        <f t="shared" si="41"/>
        <v/>
      </c>
    </row>
    <row r="1252" ht="36" customHeight="1" spans="1:5">
      <c r="A1252" s="409" t="s">
        <v>2250</v>
      </c>
      <c r="B1252" s="284" t="s">
        <v>2251</v>
      </c>
      <c r="C1252" s="286">
        <v>0</v>
      </c>
      <c r="D1252" s="286">
        <v>25</v>
      </c>
      <c r="E1252" s="287" t="str">
        <f t="shared" si="41"/>
        <v/>
      </c>
    </row>
    <row r="1253" ht="36" customHeight="1" spans="1:5">
      <c r="A1253" s="409" t="s">
        <v>2252</v>
      </c>
      <c r="B1253" s="284" t="s">
        <v>155</v>
      </c>
      <c r="C1253" s="286"/>
      <c r="D1253" s="286"/>
      <c r="E1253" s="290"/>
    </row>
    <row r="1254" ht="17.4" spans="1:5">
      <c r="A1254" s="409" t="s">
        <v>2253</v>
      </c>
      <c r="B1254" s="284" t="s">
        <v>2254</v>
      </c>
      <c r="C1254" s="286">
        <v>14</v>
      </c>
      <c r="D1254" s="286">
        <v>25</v>
      </c>
      <c r="E1254" s="290">
        <f>(D1254-C1254)/C1254</f>
        <v>0.786</v>
      </c>
    </row>
    <row r="1255" ht="17.4" spans="1:5">
      <c r="A1255" s="408" t="s">
        <v>2255</v>
      </c>
      <c r="B1255" s="281" t="s">
        <v>2256</v>
      </c>
      <c r="C1255" s="289">
        <f>SUM(C1256:C1260)</f>
        <v>0</v>
      </c>
      <c r="D1255" s="289"/>
      <c r="E1255" s="290"/>
    </row>
    <row r="1256" ht="17.4" spans="1:5">
      <c r="A1256" s="409" t="s">
        <v>2257</v>
      </c>
      <c r="B1256" s="284" t="s">
        <v>2258</v>
      </c>
      <c r="C1256" s="286">
        <v>0</v>
      </c>
      <c r="D1256" s="286"/>
      <c r="E1256" s="290"/>
    </row>
    <row r="1257" ht="17.4" spans="1:5">
      <c r="A1257" s="409" t="s">
        <v>2259</v>
      </c>
      <c r="B1257" s="284" t="s">
        <v>2260</v>
      </c>
      <c r="C1257" s="286">
        <v>0</v>
      </c>
      <c r="D1257" s="286"/>
      <c r="E1257" s="290"/>
    </row>
    <row r="1258" ht="17.4" spans="1:5">
      <c r="A1258" s="409" t="s">
        <v>2261</v>
      </c>
      <c r="B1258" s="284" t="s">
        <v>2262</v>
      </c>
      <c r="C1258" s="286">
        <v>0</v>
      </c>
      <c r="D1258" s="286"/>
      <c r="E1258" s="290"/>
    </row>
    <row r="1259" ht="17.4" spans="1:5">
      <c r="A1259" s="412">
        <v>2220305</v>
      </c>
      <c r="B1259" s="422" t="s">
        <v>2263</v>
      </c>
      <c r="C1259" s="286">
        <v>0</v>
      </c>
      <c r="D1259" s="286"/>
      <c r="E1259" s="290"/>
    </row>
    <row r="1260" ht="17.4" spans="1:5">
      <c r="A1260" s="409" t="s">
        <v>2264</v>
      </c>
      <c r="B1260" s="284" t="s">
        <v>2265</v>
      </c>
      <c r="C1260" s="286">
        <v>0</v>
      </c>
      <c r="D1260" s="286"/>
      <c r="E1260" s="290"/>
    </row>
    <row r="1261" ht="17.4" spans="1:5">
      <c r="A1261" s="408" t="s">
        <v>2266</v>
      </c>
      <c r="B1261" s="281" t="s">
        <v>2267</v>
      </c>
      <c r="C1261" s="289">
        <v>60</v>
      </c>
      <c r="D1261" s="289">
        <v>135</v>
      </c>
      <c r="E1261" s="290">
        <f>(D1261-C1261)/C1261</f>
        <v>1.25</v>
      </c>
    </row>
    <row r="1262" ht="17.4" spans="1:5">
      <c r="A1262" s="409" t="s">
        <v>2268</v>
      </c>
      <c r="B1262" s="284" t="s">
        <v>2269</v>
      </c>
      <c r="C1262" s="286">
        <v>0</v>
      </c>
      <c r="D1262" s="286"/>
      <c r="E1262" s="290"/>
    </row>
    <row r="1263" ht="17.4" spans="1:5">
      <c r="A1263" s="409" t="s">
        <v>2270</v>
      </c>
      <c r="B1263" s="284" t="s">
        <v>2271</v>
      </c>
      <c r="C1263" s="286">
        <v>0</v>
      </c>
      <c r="D1263" s="286"/>
      <c r="E1263" s="290"/>
    </row>
    <row r="1264" ht="17.4" spans="1:5">
      <c r="A1264" s="409" t="s">
        <v>2272</v>
      </c>
      <c r="B1264" s="284" t="s">
        <v>2273</v>
      </c>
      <c r="C1264" s="286">
        <v>2</v>
      </c>
      <c r="D1264" s="286">
        <v>135</v>
      </c>
      <c r="E1264" s="290">
        <f>(D1264-C1264)/C1264</f>
        <v>66.5</v>
      </c>
    </row>
    <row r="1265" ht="17.4" spans="1:5">
      <c r="A1265" s="409" t="s">
        <v>2274</v>
      </c>
      <c r="B1265" s="284" t="s">
        <v>2275</v>
      </c>
      <c r="C1265" s="286">
        <v>0</v>
      </c>
      <c r="D1265" s="286"/>
      <c r="E1265" s="290"/>
    </row>
    <row r="1266" ht="17.4" spans="1:5">
      <c r="A1266" s="409" t="s">
        <v>2276</v>
      </c>
      <c r="B1266" s="284" t="s">
        <v>2277</v>
      </c>
      <c r="C1266" s="286">
        <v>58</v>
      </c>
      <c r="D1266" s="286"/>
      <c r="E1266" s="290">
        <f>(D1266-C1266)/C1266</f>
        <v>-1</v>
      </c>
    </row>
    <row r="1267" ht="17.4" spans="1:5">
      <c r="A1267" s="408" t="s">
        <v>2278</v>
      </c>
      <c r="B1267" s="281" t="s">
        <v>2279</v>
      </c>
      <c r="C1267" s="289"/>
      <c r="D1267" s="289"/>
      <c r="E1267" s="290"/>
    </row>
    <row r="1268" ht="36" customHeight="1" spans="1:5">
      <c r="A1268" s="409" t="s">
        <v>2280</v>
      </c>
      <c r="B1268" s="284" t="s">
        <v>2281</v>
      </c>
      <c r="C1268" s="286">
        <v>0</v>
      </c>
      <c r="D1268" s="286">
        <v>0</v>
      </c>
      <c r="E1268" s="287" t="str">
        <f t="shared" ref="E1268:E1274" si="42">IF(C1268&gt;0,D1268/C1268-1,IF(C1268&lt;0,-(D1268/C1268-1),""))</f>
        <v/>
      </c>
    </row>
    <row r="1269" ht="36" customHeight="1" spans="1:5">
      <c r="A1269" s="409" t="s">
        <v>2282</v>
      </c>
      <c r="B1269" s="284" t="s">
        <v>2283</v>
      </c>
      <c r="C1269" s="286">
        <v>0</v>
      </c>
      <c r="D1269" s="286">
        <v>0</v>
      </c>
      <c r="E1269" s="287" t="str">
        <f t="shared" si="42"/>
        <v/>
      </c>
    </row>
    <row r="1270" ht="36" customHeight="1" spans="1:5">
      <c r="A1270" s="409" t="s">
        <v>2284</v>
      </c>
      <c r="B1270" s="284" t="s">
        <v>2285</v>
      </c>
      <c r="C1270" s="286">
        <v>0</v>
      </c>
      <c r="D1270" s="286">
        <v>0</v>
      </c>
      <c r="E1270" s="287" t="str">
        <f t="shared" si="42"/>
        <v/>
      </c>
    </row>
    <row r="1271" ht="36" customHeight="1" spans="1:5">
      <c r="A1271" s="409" t="s">
        <v>2286</v>
      </c>
      <c r="B1271" s="284" t="s">
        <v>2287</v>
      </c>
      <c r="C1271" s="286">
        <v>0</v>
      </c>
      <c r="D1271" s="286">
        <v>0</v>
      </c>
      <c r="E1271" s="287" t="str">
        <f t="shared" si="42"/>
        <v/>
      </c>
    </row>
    <row r="1272" ht="36" customHeight="1" spans="1:5">
      <c r="A1272" s="409" t="s">
        <v>2288</v>
      </c>
      <c r="B1272" s="284" t="s">
        <v>2289</v>
      </c>
      <c r="C1272" s="286">
        <v>0</v>
      </c>
      <c r="D1272" s="286">
        <v>0</v>
      </c>
      <c r="E1272" s="287" t="str">
        <f t="shared" si="42"/>
        <v/>
      </c>
    </row>
    <row r="1273" ht="36" customHeight="1" spans="1:5">
      <c r="A1273" s="409" t="s">
        <v>2290</v>
      </c>
      <c r="B1273" s="284" t="s">
        <v>2291</v>
      </c>
      <c r="C1273" s="286">
        <v>0</v>
      </c>
      <c r="D1273" s="286">
        <v>0</v>
      </c>
      <c r="E1273" s="287" t="str">
        <f t="shared" si="42"/>
        <v/>
      </c>
    </row>
    <row r="1274" ht="36" customHeight="1" spans="1:5">
      <c r="A1274" s="409" t="s">
        <v>2292</v>
      </c>
      <c r="B1274" s="284" t="s">
        <v>2293</v>
      </c>
      <c r="C1274" s="286">
        <v>0</v>
      </c>
      <c r="D1274" s="286">
        <v>0</v>
      </c>
      <c r="E1274" s="287" t="str">
        <f t="shared" si="42"/>
        <v/>
      </c>
    </row>
    <row r="1275" ht="36" customHeight="1" spans="1:5">
      <c r="A1275" s="409" t="s">
        <v>2294</v>
      </c>
      <c r="B1275" s="284" t="s">
        <v>2295</v>
      </c>
      <c r="C1275" s="286"/>
      <c r="D1275" s="286"/>
      <c r="E1275" s="290"/>
    </row>
    <row r="1276" ht="35" customHeight="1" spans="1:5">
      <c r="A1276" s="409" t="s">
        <v>2296</v>
      </c>
      <c r="B1276" s="284" t="s">
        <v>2297</v>
      </c>
      <c r="C1276" s="286"/>
      <c r="D1276" s="286"/>
      <c r="E1276" s="290"/>
    </row>
    <row r="1277" ht="36" customHeight="1" spans="1:5">
      <c r="A1277" s="409" t="s">
        <v>2298</v>
      </c>
      <c r="B1277" s="284" t="s">
        <v>2299</v>
      </c>
      <c r="C1277" s="286">
        <v>0</v>
      </c>
      <c r="D1277" s="286">
        <v>0</v>
      </c>
      <c r="E1277" s="287" t="str">
        <f>IF(C1277&gt;0,D1277/C1277-1,IF(C1277&lt;0,-(D1277/C1277-1),""))</f>
        <v/>
      </c>
    </row>
    <row r="1278" ht="36" customHeight="1" spans="1:5">
      <c r="A1278" s="284">
        <v>2220511</v>
      </c>
      <c r="B1278" s="284" t="s">
        <v>2300</v>
      </c>
      <c r="C1278" s="286">
        <v>0</v>
      </c>
      <c r="D1278" s="286">
        <v>0</v>
      </c>
      <c r="E1278" s="287" t="str">
        <f>IF(C1278&gt;0,D1278/C1278-1,IF(C1278&lt;0,-(D1278/C1278-1),""))</f>
        <v/>
      </c>
    </row>
    <row r="1279" ht="36" customHeight="1" spans="1:5">
      <c r="A1279" s="409" t="s">
        <v>2301</v>
      </c>
      <c r="B1279" s="284" t="s">
        <v>2302</v>
      </c>
      <c r="C1279" s="286">
        <v>0</v>
      </c>
      <c r="D1279" s="286">
        <v>0</v>
      </c>
      <c r="E1279" s="287" t="str">
        <f>IF(C1279&gt;0,D1279/C1279-1,IF(C1279&lt;0,-(D1279/C1279-1),""))</f>
        <v/>
      </c>
    </row>
    <row r="1280" ht="36" customHeight="1" spans="1:5">
      <c r="A1280" s="408" t="s">
        <v>2303</v>
      </c>
      <c r="B1280" s="414" t="s">
        <v>517</v>
      </c>
      <c r="C1280" s="423"/>
      <c r="D1280" s="423"/>
      <c r="E1280" s="290"/>
    </row>
    <row r="1281" ht="36" customHeight="1" spans="1:5">
      <c r="A1281" s="408" t="s">
        <v>108</v>
      </c>
      <c r="B1281" s="281" t="s">
        <v>109</v>
      </c>
      <c r="C1281" s="289">
        <v>4687</v>
      </c>
      <c r="D1281" s="289">
        <v>4302</v>
      </c>
      <c r="E1281" s="290">
        <f t="shared" ref="E1281:E1298" si="43">(D1281-C1281)/C1281</f>
        <v>-0.082</v>
      </c>
    </row>
    <row r="1282" ht="36" customHeight="1" spans="1:5">
      <c r="A1282" s="408" t="s">
        <v>2304</v>
      </c>
      <c r="B1282" s="281" t="s">
        <v>2305</v>
      </c>
      <c r="C1282" s="289">
        <v>528</v>
      </c>
      <c r="D1282" s="289">
        <v>289</v>
      </c>
      <c r="E1282" s="290">
        <f t="shared" si="43"/>
        <v>-0.453</v>
      </c>
    </row>
    <row r="1283" ht="17.4" spans="1:5">
      <c r="A1283" s="409" t="s">
        <v>2306</v>
      </c>
      <c r="B1283" s="284" t="s">
        <v>137</v>
      </c>
      <c r="C1283" s="286">
        <v>318</v>
      </c>
      <c r="D1283" s="286">
        <v>199</v>
      </c>
      <c r="E1283" s="290">
        <f t="shared" si="43"/>
        <v>-0.374</v>
      </c>
    </row>
    <row r="1284" ht="17.4" spans="1:5">
      <c r="A1284" s="409" t="s">
        <v>2307</v>
      </c>
      <c r="B1284" s="284" t="s">
        <v>139</v>
      </c>
      <c r="C1284" s="286">
        <v>1</v>
      </c>
      <c r="D1284" s="286">
        <v>4</v>
      </c>
      <c r="E1284" s="290">
        <f t="shared" si="43"/>
        <v>3</v>
      </c>
    </row>
    <row r="1285" ht="17.4" spans="1:5">
      <c r="A1285" s="409" t="s">
        <v>2308</v>
      </c>
      <c r="B1285" s="284" t="s">
        <v>141</v>
      </c>
      <c r="C1285" s="286">
        <v>0</v>
      </c>
      <c r="D1285" s="286">
        <v>0</v>
      </c>
      <c r="E1285" s="290"/>
    </row>
    <row r="1286" ht="17.4" spans="1:5">
      <c r="A1286" s="409" t="s">
        <v>2309</v>
      </c>
      <c r="B1286" s="284" t="s">
        <v>2310</v>
      </c>
      <c r="C1286" s="286">
        <v>0</v>
      </c>
      <c r="D1286" s="286">
        <v>0</v>
      </c>
      <c r="E1286" s="290"/>
    </row>
    <row r="1287" ht="17.4" spans="1:5">
      <c r="A1287" s="409" t="s">
        <v>2311</v>
      </c>
      <c r="B1287" s="284" t="s">
        <v>2312</v>
      </c>
      <c r="C1287" s="286">
        <v>0</v>
      </c>
      <c r="D1287" s="286">
        <v>0</v>
      </c>
      <c r="E1287" s="290"/>
    </row>
    <row r="1288" ht="17.4" spans="1:5">
      <c r="A1288" s="409" t="s">
        <v>2313</v>
      </c>
      <c r="B1288" s="284" t="s">
        <v>2314</v>
      </c>
      <c r="C1288" s="286">
        <v>6</v>
      </c>
      <c r="D1288" s="286">
        <v>25</v>
      </c>
      <c r="E1288" s="290">
        <f t="shared" si="43"/>
        <v>3.167</v>
      </c>
    </row>
    <row r="1289" ht="17.4" spans="1:5">
      <c r="A1289" s="409" t="s">
        <v>2315</v>
      </c>
      <c r="B1289" s="284" t="s">
        <v>2316</v>
      </c>
      <c r="C1289" s="286">
        <v>0</v>
      </c>
      <c r="D1289" s="286">
        <v>0</v>
      </c>
      <c r="E1289" s="290"/>
    </row>
    <row r="1290" ht="17.4" spans="1:5">
      <c r="A1290" s="409" t="s">
        <v>2317</v>
      </c>
      <c r="B1290" s="284" t="s">
        <v>2318</v>
      </c>
      <c r="C1290" s="286">
        <v>0</v>
      </c>
      <c r="D1290" s="286">
        <v>0</v>
      </c>
      <c r="E1290" s="290"/>
    </row>
    <row r="1291" ht="17.4" spans="1:5">
      <c r="A1291" s="409" t="s">
        <v>2319</v>
      </c>
      <c r="B1291" s="284" t="s">
        <v>2320</v>
      </c>
      <c r="C1291" s="286">
        <v>0</v>
      </c>
      <c r="D1291" s="286">
        <v>0</v>
      </c>
      <c r="E1291" s="290"/>
    </row>
    <row r="1292" ht="17.4" spans="1:5">
      <c r="A1292" s="409" t="s">
        <v>2321</v>
      </c>
      <c r="B1292" s="284" t="s">
        <v>155</v>
      </c>
      <c r="C1292" s="286">
        <v>28</v>
      </c>
      <c r="D1292" s="286">
        <v>56</v>
      </c>
      <c r="E1292" s="290">
        <f t="shared" si="43"/>
        <v>1</v>
      </c>
    </row>
    <row r="1293" ht="17.4" spans="1:5">
      <c r="A1293" s="409" t="s">
        <v>2322</v>
      </c>
      <c r="B1293" s="284" t="s">
        <v>2323</v>
      </c>
      <c r="C1293" s="286">
        <v>175</v>
      </c>
      <c r="D1293" s="286">
        <v>5</v>
      </c>
      <c r="E1293" s="290">
        <f t="shared" si="43"/>
        <v>-0.971</v>
      </c>
    </row>
    <row r="1294" ht="17.4" spans="1:5">
      <c r="A1294" s="408" t="s">
        <v>2324</v>
      </c>
      <c r="B1294" s="281" t="s">
        <v>2325</v>
      </c>
      <c r="C1294" s="289">
        <v>79</v>
      </c>
      <c r="D1294" s="289">
        <v>1005</v>
      </c>
      <c r="E1294" s="290">
        <f t="shared" si="43"/>
        <v>11.722</v>
      </c>
    </row>
    <row r="1295" ht="17.4" spans="1:5">
      <c r="A1295" s="409" t="s">
        <v>2326</v>
      </c>
      <c r="B1295" s="284" t="s">
        <v>137</v>
      </c>
      <c r="C1295" s="286">
        <v>0</v>
      </c>
      <c r="D1295" s="286">
        <v>88</v>
      </c>
      <c r="E1295" s="290"/>
    </row>
    <row r="1296" ht="17.4" spans="1:5">
      <c r="A1296" s="409" t="s">
        <v>2327</v>
      </c>
      <c r="B1296" s="284" t="s">
        <v>139</v>
      </c>
      <c r="C1296" s="286">
        <v>0</v>
      </c>
      <c r="D1296" s="286">
        <v>322</v>
      </c>
      <c r="E1296" s="290"/>
    </row>
    <row r="1297" ht="17.4" spans="1:5">
      <c r="A1297" s="409" t="s">
        <v>2328</v>
      </c>
      <c r="B1297" s="284" t="s">
        <v>141</v>
      </c>
      <c r="C1297" s="286">
        <v>0</v>
      </c>
      <c r="D1297" s="286">
        <v>0</v>
      </c>
      <c r="E1297" s="290"/>
    </row>
    <row r="1298" ht="17.4" spans="1:5">
      <c r="A1298" s="409" t="s">
        <v>2329</v>
      </c>
      <c r="B1298" s="284" t="s">
        <v>2330</v>
      </c>
      <c r="C1298" s="286">
        <v>79</v>
      </c>
      <c r="D1298" s="286">
        <v>595</v>
      </c>
      <c r="E1298" s="290">
        <f t="shared" si="43"/>
        <v>6.532</v>
      </c>
    </row>
    <row r="1299" ht="36" customHeight="1" spans="1:5">
      <c r="A1299" s="409" t="s">
        <v>2331</v>
      </c>
      <c r="B1299" s="284" t="s">
        <v>2332</v>
      </c>
      <c r="C1299" s="286">
        <v>0</v>
      </c>
      <c r="D1299" s="286">
        <v>0</v>
      </c>
      <c r="E1299" s="287" t="str">
        <f>IF(C1299&gt;0,D1299/C1299-1,IF(C1299&lt;0,-(D1299/C1299-1),""))</f>
        <v/>
      </c>
    </row>
    <row r="1300" ht="36" customHeight="1" spans="1:5">
      <c r="A1300" s="408" t="s">
        <v>2333</v>
      </c>
      <c r="B1300" s="281" t="s">
        <v>2334</v>
      </c>
      <c r="C1300" s="289"/>
      <c r="D1300" s="289">
        <v>0</v>
      </c>
      <c r="E1300" s="290"/>
    </row>
    <row r="1301" ht="36" customHeight="1" spans="1:5">
      <c r="A1301" s="409" t="s">
        <v>2335</v>
      </c>
      <c r="B1301" s="284" t="s">
        <v>137</v>
      </c>
      <c r="C1301" s="286"/>
      <c r="D1301" s="286">
        <v>0</v>
      </c>
      <c r="E1301" s="290"/>
    </row>
    <row r="1302" ht="36" customHeight="1" spans="1:5">
      <c r="A1302" s="409" t="s">
        <v>2336</v>
      </c>
      <c r="B1302" s="284" t="s">
        <v>139</v>
      </c>
      <c r="C1302" s="286">
        <v>0</v>
      </c>
      <c r="D1302" s="286">
        <v>0</v>
      </c>
      <c r="E1302" s="287" t="str">
        <f>IF(C1302&gt;0,D1302/C1302-1,IF(C1302&lt;0,-(D1302/C1302-1),""))</f>
        <v/>
      </c>
    </row>
    <row r="1303" ht="36" customHeight="1" spans="1:5">
      <c r="A1303" s="409" t="s">
        <v>2337</v>
      </c>
      <c r="B1303" s="284" t="s">
        <v>141</v>
      </c>
      <c r="C1303" s="286">
        <v>0</v>
      </c>
      <c r="D1303" s="286">
        <v>0</v>
      </c>
      <c r="E1303" s="287" t="str">
        <f>IF(C1303&gt;0,D1303/C1303-1,IF(C1303&lt;0,-(D1303/C1303-1),""))</f>
        <v/>
      </c>
    </row>
    <row r="1304" ht="36" customHeight="1" spans="1:5">
      <c r="A1304" s="409" t="s">
        <v>2338</v>
      </c>
      <c r="B1304" s="284" t="s">
        <v>2339</v>
      </c>
      <c r="C1304" s="286"/>
      <c r="D1304" s="286"/>
      <c r="E1304" s="290"/>
    </row>
    <row r="1305" ht="36" customHeight="1" spans="1:5">
      <c r="A1305" s="409" t="s">
        <v>2340</v>
      </c>
      <c r="B1305" s="284" t="s">
        <v>2341</v>
      </c>
      <c r="C1305" s="286"/>
      <c r="D1305" s="286"/>
      <c r="E1305" s="290"/>
    </row>
    <row r="1306" ht="36" customHeight="1" spans="1:5">
      <c r="A1306" s="408" t="s">
        <v>2342</v>
      </c>
      <c r="B1306" s="281" t="s">
        <v>2343</v>
      </c>
      <c r="C1306" s="289"/>
      <c r="D1306" s="289"/>
      <c r="E1306" s="290"/>
    </row>
    <row r="1307" ht="36" customHeight="1" spans="1:5">
      <c r="A1307" s="409" t="s">
        <v>2344</v>
      </c>
      <c r="B1307" s="284" t="s">
        <v>137</v>
      </c>
      <c r="C1307" s="286">
        <v>0</v>
      </c>
      <c r="D1307" s="286">
        <v>0</v>
      </c>
      <c r="E1307" s="287" t="str">
        <f>IF(C1307&gt;0,D1307/C1307-1,IF(C1307&lt;0,-(D1307/C1307-1),""))</f>
        <v/>
      </c>
    </row>
    <row r="1308" ht="36" customHeight="1" spans="1:5">
      <c r="A1308" s="409" t="s">
        <v>2345</v>
      </c>
      <c r="B1308" s="284" t="s">
        <v>139</v>
      </c>
      <c r="C1308" s="286">
        <v>0</v>
      </c>
      <c r="D1308" s="286">
        <v>0</v>
      </c>
      <c r="E1308" s="287" t="str">
        <f>IF(C1308&gt;0,D1308/C1308-1,IF(C1308&lt;0,-(D1308/C1308-1),""))</f>
        <v/>
      </c>
    </row>
    <row r="1309" ht="36" customHeight="1" spans="1:5">
      <c r="A1309" s="409" t="s">
        <v>2346</v>
      </c>
      <c r="B1309" s="284" t="s">
        <v>141</v>
      </c>
      <c r="C1309" s="286">
        <v>0</v>
      </c>
      <c r="D1309" s="286">
        <v>0</v>
      </c>
      <c r="E1309" s="287" t="str">
        <f>IF(C1309&gt;0,D1309/C1309-1,IF(C1309&lt;0,-(D1309/C1309-1),""))</f>
        <v/>
      </c>
    </row>
    <row r="1310" ht="36" customHeight="1" spans="1:5">
      <c r="A1310" s="409" t="s">
        <v>2347</v>
      </c>
      <c r="B1310" s="284" t="s">
        <v>2348</v>
      </c>
      <c r="C1310" s="286"/>
      <c r="D1310" s="286"/>
      <c r="E1310" s="290"/>
    </row>
    <row r="1311" ht="36" customHeight="1" spans="1:5">
      <c r="A1311" s="409" t="s">
        <v>2349</v>
      </c>
      <c r="B1311" s="284" t="s">
        <v>2350</v>
      </c>
      <c r="C1311" s="286"/>
      <c r="D1311" s="286"/>
      <c r="E1311" s="290"/>
    </row>
    <row r="1312" ht="36" customHeight="1" spans="1:5">
      <c r="A1312" s="409" t="s">
        <v>2351</v>
      </c>
      <c r="B1312" s="284" t="s">
        <v>155</v>
      </c>
      <c r="C1312" s="286"/>
      <c r="D1312" s="286"/>
      <c r="E1312" s="290"/>
    </row>
    <row r="1313" ht="36" customHeight="1" spans="1:5">
      <c r="A1313" s="409" t="s">
        <v>2352</v>
      </c>
      <c r="B1313" s="284" t="s">
        <v>2353</v>
      </c>
      <c r="C1313" s="286">
        <v>0</v>
      </c>
      <c r="D1313" s="286">
        <v>0</v>
      </c>
      <c r="E1313" s="287" t="str">
        <f>IF(C1313&gt;0,D1313/C1313-1,IF(C1313&lt;0,-(D1313/C1313-1),""))</f>
        <v/>
      </c>
    </row>
    <row r="1314" ht="17.4" spans="1:5">
      <c r="A1314" s="408" t="s">
        <v>2354</v>
      </c>
      <c r="B1314" s="281" t="s">
        <v>2355</v>
      </c>
      <c r="C1314" s="289">
        <v>78</v>
      </c>
      <c r="D1314" s="289">
        <v>73</v>
      </c>
      <c r="E1314" s="290">
        <f t="shared" ref="E1314:E1338" si="44">(D1314-C1314)/C1314</f>
        <v>-0.064</v>
      </c>
    </row>
    <row r="1315" ht="17.4" spans="1:5">
      <c r="A1315" s="409" t="s">
        <v>2356</v>
      </c>
      <c r="B1315" s="284" t="s">
        <v>137</v>
      </c>
      <c r="C1315" s="286">
        <v>70</v>
      </c>
      <c r="D1315" s="286">
        <v>64</v>
      </c>
      <c r="E1315" s="290">
        <f t="shared" si="44"/>
        <v>-0.086</v>
      </c>
    </row>
    <row r="1316" ht="17.4" spans="1:5">
      <c r="A1316" s="409" t="s">
        <v>2357</v>
      </c>
      <c r="B1316" s="284" t="s">
        <v>139</v>
      </c>
      <c r="C1316" s="286">
        <v>3</v>
      </c>
      <c r="D1316" s="286">
        <v>3</v>
      </c>
      <c r="E1316" s="290">
        <f t="shared" si="44"/>
        <v>0</v>
      </c>
    </row>
    <row r="1317" ht="17.4" spans="1:5">
      <c r="A1317" s="409" t="s">
        <v>2358</v>
      </c>
      <c r="B1317" s="284" t="s">
        <v>141</v>
      </c>
      <c r="C1317" s="286">
        <v>0</v>
      </c>
      <c r="D1317" s="286"/>
      <c r="E1317" s="290"/>
    </row>
    <row r="1318" ht="17.4" spans="1:5">
      <c r="A1318" s="409" t="s">
        <v>2359</v>
      </c>
      <c r="B1318" s="284" t="s">
        <v>2360</v>
      </c>
      <c r="C1318" s="286">
        <v>0</v>
      </c>
      <c r="D1318" s="286"/>
      <c r="E1318" s="290"/>
    </row>
    <row r="1319" ht="17.4" spans="1:5">
      <c r="A1319" s="409" t="s">
        <v>2361</v>
      </c>
      <c r="B1319" s="284" t="s">
        <v>2362</v>
      </c>
      <c r="C1319" s="286">
        <v>4</v>
      </c>
      <c r="D1319" s="286"/>
      <c r="E1319" s="290"/>
    </row>
    <row r="1320" ht="17.4" spans="1:5">
      <c r="A1320" s="409" t="s">
        <v>2363</v>
      </c>
      <c r="B1320" s="284" t="s">
        <v>2364</v>
      </c>
      <c r="C1320" s="286">
        <v>0</v>
      </c>
      <c r="D1320" s="286"/>
      <c r="E1320" s="290"/>
    </row>
    <row r="1321" ht="17.4" spans="1:5">
      <c r="A1321" s="409" t="s">
        <v>2365</v>
      </c>
      <c r="B1321" s="284" t="s">
        <v>2366</v>
      </c>
      <c r="C1321" s="286">
        <v>0</v>
      </c>
      <c r="D1321" s="286"/>
      <c r="E1321" s="290"/>
    </row>
    <row r="1322" ht="17.4" spans="1:5">
      <c r="A1322" s="409" t="s">
        <v>2367</v>
      </c>
      <c r="B1322" s="284" t="s">
        <v>2368</v>
      </c>
      <c r="C1322" s="286">
        <v>0</v>
      </c>
      <c r="D1322" s="286"/>
      <c r="E1322" s="290"/>
    </row>
    <row r="1323" ht="17.4" spans="1:5">
      <c r="A1323" s="409" t="s">
        <v>2369</v>
      </c>
      <c r="B1323" s="284" t="s">
        <v>2370</v>
      </c>
      <c r="C1323" s="286">
        <v>0</v>
      </c>
      <c r="D1323" s="286"/>
      <c r="E1323" s="290"/>
    </row>
    <row r="1324" ht="17.4" spans="1:5">
      <c r="A1324" s="409" t="s">
        <v>2371</v>
      </c>
      <c r="B1324" s="284" t="s">
        <v>2372</v>
      </c>
      <c r="C1324" s="286">
        <v>0</v>
      </c>
      <c r="D1324" s="286"/>
      <c r="E1324" s="290"/>
    </row>
    <row r="1325" ht="17.4" spans="1:5">
      <c r="A1325" s="409" t="s">
        <v>2373</v>
      </c>
      <c r="B1325" s="284" t="s">
        <v>2374</v>
      </c>
      <c r="C1325" s="286">
        <v>1</v>
      </c>
      <c r="D1325" s="286">
        <v>6</v>
      </c>
      <c r="E1325" s="290">
        <f t="shared" si="44"/>
        <v>5</v>
      </c>
    </row>
    <row r="1326" ht="36" customHeight="1" spans="1:5">
      <c r="A1326" s="409" t="s">
        <v>2375</v>
      </c>
      <c r="B1326" s="284" t="s">
        <v>2376</v>
      </c>
      <c r="C1326" s="286"/>
      <c r="D1326" s="286"/>
      <c r="E1326" s="290"/>
    </row>
    <row r="1327" ht="17.4" spans="1:5">
      <c r="A1327" s="408" t="s">
        <v>2377</v>
      </c>
      <c r="B1327" s="281" t="s">
        <v>2378</v>
      </c>
      <c r="C1327" s="289">
        <v>3863</v>
      </c>
      <c r="D1327" s="289">
        <v>2537</v>
      </c>
      <c r="E1327" s="290">
        <f t="shared" si="44"/>
        <v>-0.343</v>
      </c>
    </row>
    <row r="1328" ht="17.4" spans="1:5">
      <c r="A1328" s="409" t="s">
        <v>2379</v>
      </c>
      <c r="B1328" s="284" t="s">
        <v>2380</v>
      </c>
      <c r="C1328" s="286">
        <v>3839</v>
      </c>
      <c r="D1328" s="286">
        <v>2527</v>
      </c>
      <c r="E1328" s="290">
        <f t="shared" si="44"/>
        <v>-0.342</v>
      </c>
    </row>
    <row r="1329" ht="17.4" spans="1:5">
      <c r="A1329" s="409" t="s">
        <v>2381</v>
      </c>
      <c r="B1329" s="284" t="s">
        <v>2382</v>
      </c>
      <c r="C1329" s="286">
        <v>0</v>
      </c>
      <c r="D1329" s="286">
        <v>10</v>
      </c>
      <c r="E1329" s="290"/>
    </row>
    <row r="1330" ht="17.4" spans="1:5">
      <c r="A1330" s="409" t="s">
        <v>2383</v>
      </c>
      <c r="B1330" s="284" t="s">
        <v>2384</v>
      </c>
      <c r="C1330" s="286">
        <v>24</v>
      </c>
      <c r="D1330" s="286">
        <v>0</v>
      </c>
      <c r="E1330" s="290">
        <f t="shared" si="44"/>
        <v>-1</v>
      </c>
    </row>
    <row r="1331" ht="34.8" spans="1:5">
      <c r="A1331" s="408" t="s">
        <v>2385</v>
      </c>
      <c r="B1331" s="281" t="s">
        <v>2386</v>
      </c>
      <c r="C1331" s="289">
        <v>130</v>
      </c>
      <c r="D1331" s="289">
        <v>358</v>
      </c>
      <c r="E1331" s="290">
        <f t="shared" si="44"/>
        <v>1.754</v>
      </c>
    </row>
    <row r="1332" ht="17.4" spans="1:5">
      <c r="A1332" s="409" t="s">
        <v>2387</v>
      </c>
      <c r="B1332" s="284" t="s">
        <v>2388</v>
      </c>
      <c r="C1332" s="286">
        <v>121</v>
      </c>
      <c r="D1332" s="286">
        <v>358</v>
      </c>
      <c r="E1332" s="290">
        <f t="shared" si="44"/>
        <v>1.959</v>
      </c>
    </row>
    <row r="1333" ht="17.4" spans="1:5">
      <c r="A1333" s="409" t="s">
        <v>2389</v>
      </c>
      <c r="B1333" s="284" t="s">
        <v>2390</v>
      </c>
      <c r="C1333" s="286">
        <v>9</v>
      </c>
      <c r="D1333" s="286">
        <v>0</v>
      </c>
      <c r="E1333" s="290">
        <f t="shared" si="44"/>
        <v>-1</v>
      </c>
    </row>
    <row r="1334" ht="17.4" spans="1:5">
      <c r="A1334" s="409" t="s">
        <v>2391</v>
      </c>
      <c r="B1334" s="284" t="s">
        <v>2392</v>
      </c>
      <c r="C1334" s="286">
        <v>0</v>
      </c>
      <c r="D1334" s="286">
        <v>0</v>
      </c>
      <c r="E1334" s="290"/>
    </row>
    <row r="1335" ht="17.4" spans="1:5">
      <c r="A1335" s="409" t="s">
        <v>2393</v>
      </c>
      <c r="B1335" s="284" t="s">
        <v>2394</v>
      </c>
      <c r="C1335" s="286">
        <v>0</v>
      </c>
      <c r="D1335" s="286">
        <v>0</v>
      </c>
      <c r="E1335" s="290"/>
    </row>
    <row r="1336" ht="34.8" spans="1:5">
      <c r="A1336" s="409" t="s">
        <v>2395</v>
      </c>
      <c r="B1336" s="284" t="s">
        <v>2396</v>
      </c>
      <c r="C1336" s="286">
        <v>0</v>
      </c>
      <c r="D1336" s="286">
        <v>0</v>
      </c>
      <c r="E1336" s="290"/>
    </row>
    <row r="1337" ht="34.8" spans="1:5">
      <c r="A1337" s="408" t="s">
        <v>2397</v>
      </c>
      <c r="B1337" s="281" t="s">
        <v>2398</v>
      </c>
      <c r="C1337" s="289">
        <v>9</v>
      </c>
      <c r="D1337" s="289">
        <v>40</v>
      </c>
      <c r="E1337" s="290">
        <f t="shared" si="44"/>
        <v>3.444</v>
      </c>
    </row>
    <row r="1338" ht="34.8" spans="1:5">
      <c r="A1338" s="284" t="s">
        <v>2399</v>
      </c>
      <c r="B1338" s="284" t="s">
        <v>2400</v>
      </c>
      <c r="C1338" s="286">
        <v>9</v>
      </c>
      <c r="D1338" s="286">
        <v>40</v>
      </c>
      <c r="E1338" s="290">
        <f t="shared" si="44"/>
        <v>3.444</v>
      </c>
    </row>
    <row r="1339" ht="17.4" spans="1:5">
      <c r="A1339" s="281" t="s">
        <v>2401</v>
      </c>
      <c r="B1339" s="414" t="s">
        <v>517</v>
      </c>
      <c r="C1339" s="415"/>
      <c r="D1339" s="415"/>
      <c r="E1339" s="290"/>
    </row>
    <row r="1340" ht="36" customHeight="1" spans="1:5">
      <c r="A1340" s="408" t="s">
        <v>110</v>
      </c>
      <c r="B1340" s="281" t="s">
        <v>111</v>
      </c>
      <c r="C1340" s="289">
        <v>2000</v>
      </c>
      <c r="D1340" s="289">
        <v>1886</v>
      </c>
      <c r="E1340" s="290">
        <f t="shared" ref="E1340:E1345" si="45">(D1340-C1340)/C1340</f>
        <v>-0.057</v>
      </c>
    </row>
    <row r="1341" ht="36" customHeight="1" spans="1:5">
      <c r="A1341" s="408" t="s">
        <v>112</v>
      </c>
      <c r="B1341" s="281" t="s">
        <v>113</v>
      </c>
      <c r="C1341" s="289">
        <v>2734</v>
      </c>
      <c r="D1341" s="289">
        <v>2674</v>
      </c>
      <c r="E1341" s="290">
        <f t="shared" si="45"/>
        <v>-0.022</v>
      </c>
    </row>
    <row r="1342" ht="36" customHeight="1" spans="1:5">
      <c r="A1342" s="408" t="s">
        <v>2402</v>
      </c>
      <c r="B1342" s="281" t="s">
        <v>2403</v>
      </c>
      <c r="C1342" s="289">
        <v>2734</v>
      </c>
      <c r="D1342" s="289">
        <v>2674</v>
      </c>
      <c r="E1342" s="290">
        <f t="shared" si="45"/>
        <v>-0.022</v>
      </c>
    </row>
    <row r="1343" ht="36" customHeight="1" spans="1:5">
      <c r="A1343" s="409" t="s">
        <v>2404</v>
      </c>
      <c r="B1343" s="284" t="s">
        <v>2405</v>
      </c>
      <c r="C1343" s="286">
        <v>2734</v>
      </c>
      <c r="D1343" s="286">
        <v>2674</v>
      </c>
      <c r="E1343" s="290">
        <f t="shared" si="45"/>
        <v>-0.022</v>
      </c>
    </row>
    <row r="1344" ht="36" customHeight="1" spans="1:5">
      <c r="A1344" s="409" t="s">
        <v>2406</v>
      </c>
      <c r="B1344" s="284" t="s">
        <v>2407</v>
      </c>
      <c r="C1344" s="286"/>
      <c r="D1344" s="286"/>
      <c r="E1344" s="290"/>
    </row>
    <row r="1345" ht="33" customHeight="1" spans="1:5">
      <c r="A1345" s="409" t="s">
        <v>2408</v>
      </c>
      <c r="B1345" s="284" t="s">
        <v>2409</v>
      </c>
      <c r="C1345" s="286"/>
      <c r="D1345" s="286"/>
      <c r="E1345" s="290"/>
    </row>
    <row r="1346" ht="36" customHeight="1" spans="1:5">
      <c r="A1346" s="409">
        <v>2320399</v>
      </c>
      <c r="B1346" s="284" t="s">
        <v>2410</v>
      </c>
      <c r="C1346" s="286">
        <v>0</v>
      </c>
      <c r="D1346" s="286">
        <v>0</v>
      </c>
      <c r="E1346" s="287" t="str">
        <f>IF(C1346&gt;0,D1346/C1346-1,IF(C1346&lt;0,-(D1346/C1346-1),""))</f>
        <v/>
      </c>
    </row>
    <row r="1347" ht="32" customHeight="1" spans="1:5">
      <c r="A1347" s="408" t="s">
        <v>2411</v>
      </c>
      <c r="B1347" s="414" t="s">
        <v>517</v>
      </c>
      <c r="C1347" s="289"/>
      <c r="D1347" s="289"/>
      <c r="E1347" s="290"/>
    </row>
    <row r="1348" ht="36" customHeight="1" spans="1:5">
      <c r="A1348" s="408" t="s">
        <v>114</v>
      </c>
      <c r="B1348" s="281" t="s">
        <v>115</v>
      </c>
      <c r="C1348" s="289">
        <v>6</v>
      </c>
      <c r="D1348" s="289">
        <v>16</v>
      </c>
      <c r="E1348" s="290">
        <f>(D1348-C1348)/C1348</f>
        <v>1.667</v>
      </c>
    </row>
    <row r="1349" ht="36" customHeight="1" spans="1:5">
      <c r="A1349" s="408" t="s">
        <v>2412</v>
      </c>
      <c r="B1349" s="281" t="s">
        <v>2413</v>
      </c>
      <c r="C1349" s="289">
        <v>6</v>
      </c>
      <c r="D1349" s="289">
        <v>16</v>
      </c>
      <c r="E1349" s="290">
        <f>(D1349-C1349)/C1349</f>
        <v>1.667</v>
      </c>
    </row>
    <row r="1350" ht="36" customHeight="1" spans="1:5">
      <c r="A1350" s="408" t="s">
        <v>116</v>
      </c>
      <c r="B1350" s="281" t="s">
        <v>117</v>
      </c>
      <c r="C1350" s="289">
        <v>562</v>
      </c>
      <c r="D1350" s="289">
        <v>78</v>
      </c>
      <c r="E1350" s="290">
        <f>(D1350-C1350)/C1350</f>
        <v>-0.861</v>
      </c>
    </row>
    <row r="1351" ht="36" customHeight="1" spans="1:5">
      <c r="A1351" s="408" t="s">
        <v>2414</v>
      </c>
      <c r="B1351" s="281" t="s">
        <v>2415</v>
      </c>
      <c r="C1351" s="289"/>
      <c r="D1351" s="289"/>
      <c r="E1351" s="290"/>
    </row>
    <row r="1352" ht="36" customHeight="1" spans="1:5">
      <c r="A1352" s="408" t="s">
        <v>2416</v>
      </c>
      <c r="B1352" s="281" t="s">
        <v>2081</v>
      </c>
      <c r="C1352" s="289">
        <v>562</v>
      </c>
      <c r="D1352" s="289">
        <v>78</v>
      </c>
      <c r="E1352" s="290">
        <f>(D1352-C1352)/C1352</f>
        <v>-0.861</v>
      </c>
    </row>
    <row r="1353" ht="36" customHeight="1" spans="1:5">
      <c r="A1353" s="413" t="s">
        <v>2417</v>
      </c>
      <c r="B1353" s="414" t="s">
        <v>517</v>
      </c>
      <c r="C1353" s="426">
        <v>0</v>
      </c>
      <c r="D1353" s="426">
        <v>0</v>
      </c>
      <c r="E1353" s="290" t="str">
        <f>IF(C1353&gt;0,D1353/C1353-1,IF(C1353&lt;0,-(D1353/C1353-1),""))</f>
        <v/>
      </c>
    </row>
    <row r="1354" ht="36" customHeight="1" spans="1:5">
      <c r="A1354" s="427"/>
      <c r="B1354" s="428" t="s">
        <v>2418</v>
      </c>
      <c r="C1354" s="426">
        <v>196000</v>
      </c>
      <c r="D1354" s="429">
        <v>188600</v>
      </c>
      <c r="E1354" s="290">
        <f>(D1354-C1354)/C1354</f>
        <v>-0.038</v>
      </c>
    </row>
    <row r="1355" ht="31" customHeight="1" spans="1:5">
      <c r="A1355" s="408" t="s">
        <v>2419</v>
      </c>
      <c r="B1355" s="281" t="s">
        <v>119</v>
      </c>
      <c r="C1355" s="289">
        <f>SUM(C1356,C1363,C1399,C1421,C1424:C1427,C1432:C1434)</f>
        <v>3600</v>
      </c>
      <c r="D1355" s="289">
        <f>SUM(D1356,D1363,D1399,D1421,D1424:D1427,D1432:D1434)</f>
        <v>4000</v>
      </c>
      <c r="E1355" s="290">
        <f>(D1355-C1355)/C1355</f>
        <v>0.111</v>
      </c>
    </row>
    <row r="1356" ht="17.4" spans="1:5">
      <c r="A1356" s="408" t="s">
        <v>2420</v>
      </c>
      <c r="B1356" s="284" t="s">
        <v>2421</v>
      </c>
      <c r="C1356" s="289">
        <f>SUM(C1357:C1362)</f>
        <v>0</v>
      </c>
      <c r="D1356" s="289">
        <f>SUM(D1357:D1362)</f>
        <v>0</v>
      </c>
      <c r="E1356" s="290"/>
    </row>
    <row r="1357" ht="17.4" spans="1:5">
      <c r="A1357" s="427" t="s">
        <v>2422</v>
      </c>
      <c r="B1357" s="284" t="s">
        <v>2423</v>
      </c>
      <c r="C1357" s="426">
        <v>0</v>
      </c>
      <c r="D1357" s="429">
        <v>0</v>
      </c>
      <c r="E1357" s="290"/>
    </row>
    <row r="1358" ht="34.8" spans="1:5">
      <c r="A1358" s="408" t="s">
        <v>2424</v>
      </c>
      <c r="B1358" s="284" t="s">
        <v>2425</v>
      </c>
      <c r="C1358" s="289">
        <v>0</v>
      </c>
      <c r="D1358" s="289">
        <v>0</v>
      </c>
      <c r="E1358" s="290"/>
    </row>
    <row r="1359" ht="17.4" spans="1:5">
      <c r="A1359" s="408" t="s">
        <v>2426</v>
      </c>
      <c r="B1359" s="284" t="s">
        <v>2427</v>
      </c>
      <c r="C1359" s="289">
        <v>0</v>
      </c>
      <c r="D1359" s="289">
        <v>0</v>
      </c>
      <c r="E1359" s="290"/>
    </row>
    <row r="1360" ht="17.4" spans="1:5">
      <c r="A1360" s="427" t="s">
        <v>2428</v>
      </c>
      <c r="B1360" s="284" t="s">
        <v>2429</v>
      </c>
      <c r="C1360" s="426">
        <v>0</v>
      </c>
      <c r="D1360" s="429">
        <v>0</v>
      </c>
      <c r="E1360" s="290"/>
    </row>
    <row r="1361" ht="34.8" spans="1:5">
      <c r="A1361" s="408" t="s">
        <v>2430</v>
      </c>
      <c r="B1361" s="284" t="s">
        <v>2431</v>
      </c>
      <c r="C1361" s="289">
        <v>0</v>
      </c>
      <c r="D1361" s="289">
        <v>0</v>
      </c>
      <c r="E1361" s="290"/>
    </row>
    <row r="1362" ht="17.4" spans="1:5">
      <c r="A1362" s="408" t="s">
        <v>2432</v>
      </c>
      <c r="B1362" s="284" t="s">
        <v>2433</v>
      </c>
      <c r="C1362" s="289">
        <v>0</v>
      </c>
      <c r="D1362" s="289">
        <v>0</v>
      </c>
      <c r="E1362" s="290"/>
    </row>
    <row r="1363" ht="17.4" spans="1:5">
      <c r="A1363" s="427" t="s">
        <v>2434</v>
      </c>
      <c r="B1363" s="284" t="s">
        <v>2435</v>
      </c>
      <c r="C1363" s="426">
        <f>SUM(C1364:C1398)</f>
        <v>0</v>
      </c>
      <c r="D1363" s="429">
        <f>SUM(D1364:D1398)</f>
        <v>0</v>
      </c>
      <c r="E1363" s="290"/>
    </row>
    <row r="1364" ht="17.4" spans="1:5">
      <c r="A1364" s="408" t="s">
        <v>2436</v>
      </c>
      <c r="B1364" s="284" t="s">
        <v>2437</v>
      </c>
      <c r="C1364" s="289">
        <v>0</v>
      </c>
      <c r="D1364" s="289">
        <v>0</v>
      </c>
      <c r="E1364" s="290"/>
    </row>
    <row r="1365" ht="17.4" spans="1:5">
      <c r="A1365" s="408" t="s">
        <v>2438</v>
      </c>
      <c r="B1365" s="284" t="s">
        <v>2439</v>
      </c>
      <c r="C1365" s="289">
        <v>0</v>
      </c>
      <c r="D1365" s="289">
        <v>0</v>
      </c>
      <c r="E1365" s="290"/>
    </row>
    <row r="1366" ht="34.8" spans="1:5">
      <c r="A1366" s="427" t="s">
        <v>2440</v>
      </c>
      <c r="B1366" s="284" t="s">
        <v>2441</v>
      </c>
      <c r="C1366" s="426">
        <v>0</v>
      </c>
      <c r="D1366" s="429">
        <v>0</v>
      </c>
      <c r="E1366" s="290"/>
    </row>
    <row r="1367" ht="17.4" spans="1:5">
      <c r="A1367" s="408" t="s">
        <v>2442</v>
      </c>
      <c r="B1367" s="284" t="s">
        <v>2443</v>
      </c>
      <c r="C1367" s="289">
        <v>0</v>
      </c>
      <c r="D1367" s="289">
        <v>0</v>
      </c>
      <c r="E1367" s="290"/>
    </row>
    <row r="1368" ht="34.8" spans="1:5">
      <c r="A1368" s="408" t="s">
        <v>2444</v>
      </c>
      <c r="B1368" s="284" t="s">
        <v>2445</v>
      </c>
      <c r="C1368" s="289">
        <v>0</v>
      </c>
      <c r="D1368" s="289">
        <v>0</v>
      </c>
      <c r="E1368" s="290"/>
    </row>
    <row r="1369" ht="34.8" spans="1:5">
      <c r="A1369" s="427" t="s">
        <v>2446</v>
      </c>
      <c r="B1369" s="284" t="s">
        <v>2447</v>
      </c>
      <c r="C1369" s="426">
        <v>0</v>
      </c>
      <c r="D1369" s="429">
        <v>0</v>
      </c>
      <c r="E1369" s="290"/>
    </row>
    <row r="1370" ht="34.8" spans="1:5">
      <c r="A1370" s="408" t="s">
        <v>2448</v>
      </c>
      <c r="B1370" s="284" t="s">
        <v>2449</v>
      </c>
      <c r="C1370" s="289">
        <v>0</v>
      </c>
      <c r="D1370" s="289">
        <v>0</v>
      </c>
      <c r="E1370" s="290"/>
    </row>
    <row r="1371" ht="34.8" spans="1:5">
      <c r="A1371" s="408" t="s">
        <v>2450</v>
      </c>
      <c r="B1371" s="284" t="s">
        <v>2451</v>
      </c>
      <c r="C1371" s="289">
        <v>0</v>
      </c>
      <c r="D1371" s="289">
        <v>0</v>
      </c>
      <c r="E1371" s="290"/>
    </row>
    <row r="1372" ht="17.4" spans="1:5">
      <c r="A1372" s="427" t="s">
        <v>2452</v>
      </c>
      <c r="B1372" s="284" t="s">
        <v>2453</v>
      </c>
      <c r="C1372" s="426">
        <v>0</v>
      </c>
      <c r="D1372" s="429">
        <v>0</v>
      </c>
      <c r="E1372" s="290"/>
    </row>
    <row r="1373" ht="34.8" spans="1:5">
      <c r="A1373" s="408" t="s">
        <v>2454</v>
      </c>
      <c r="B1373" s="284" t="s">
        <v>2455</v>
      </c>
      <c r="C1373" s="289">
        <v>0</v>
      </c>
      <c r="D1373" s="289">
        <v>0</v>
      </c>
      <c r="E1373" s="290"/>
    </row>
    <row r="1374" ht="34.8" spans="1:5">
      <c r="A1374" s="408" t="s">
        <v>2456</v>
      </c>
      <c r="B1374" s="284" t="s">
        <v>2457</v>
      </c>
      <c r="C1374" s="289">
        <v>0</v>
      </c>
      <c r="D1374" s="289">
        <v>0</v>
      </c>
      <c r="E1374" s="290"/>
    </row>
    <row r="1375" ht="34.8" spans="1:5">
      <c r="A1375" s="427" t="s">
        <v>2458</v>
      </c>
      <c r="B1375" s="284" t="s">
        <v>2459</v>
      </c>
      <c r="C1375" s="426">
        <v>0</v>
      </c>
      <c r="D1375" s="429">
        <v>0</v>
      </c>
      <c r="E1375" s="290"/>
    </row>
    <row r="1376" ht="34.8" spans="1:5">
      <c r="A1376" s="408" t="s">
        <v>2460</v>
      </c>
      <c r="B1376" s="284" t="s">
        <v>2461</v>
      </c>
      <c r="C1376" s="289">
        <v>0</v>
      </c>
      <c r="D1376" s="289">
        <v>0</v>
      </c>
      <c r="E1376" s="290"/>
    </row>
    <row r="1377" ht="34.8" spans="1:5">
      <c r="A1377" s="408" t="s">
        <v>2462</v>
      </c>
      <c r="B1377" s="284" t="s">
        <v>2463</v>
      </c>
      <c r="C1377" s="289">
        <v>0</v>
      </c>
      <c r="D1377" s="289">
        <v>0</v>
      </c>
      <c r="E1377" s="290"/>
    </row>
    <row r="1378" ht="34.8" spans="1:5">
      <c r="A1378" s="427" t="s">
        <v>2464</v>
      </c>
      <c r="B1378" s="284" t="s">
        <v>2465</v>
      </c>
      <c r="C1378" s="426">
        <v>0</v>
      </c>
      <c r="D1378" s="429">
        <v>0</v>
      </c>
      <c r="E1378" s="290"/>
    </row>
    <row r="1379" ht="34.8" spans="1:5">
      <c r="A1379" s="408" t="s">
        <v>2466</v>
      </c>
      <c r="B1379" s="284" t="s">
        <v>2467</v>
      </c>
      <c r="C1379" s="289">
        <v>0</v>
      </c>
      <c r="D1379" s="289">
        <v>0</v>
      </c>
      <c r="E1379" s="290"/>
    </row>
    <row r="1380" ht="34.8" spans="1:5">
      <c r="A1380" s="408" t="s">
        <v>2468</v>
      </c>
      <c r="B1380" s="284" t="s">
        <v>2469</v>
      </c>
      <c r="C1380" s="289">
        <v>0</v>
      </c>
      <c r="D1380" s="289">
        <v>0</v>
      </c>
      <c r="E1380" s="290"/>
    </row>
    <row r="1381" ht="34.8" spans="1:5">
      <c r="A1381" s="427" t="s">
        <v>2470</v>
      </c>
      <c r="B1381" s="284" t="s">
        <v>2471</v>
      </c>
      <c r="C1381" s="426">
        <v>0</v>
      </c>
      <c r="D1381" s="429">
        <v>0</v>
      </c>
      <c r="E1381" s="290"/>
    </row>
    <row r="1382" ht="34.8" spans="1:5">
      <c r="A1382" s="408" t="s">
        <v>2472</v>
      </c>
      <c r="B1382" s="284" t="s">
        <v>2473</v>
      </c>
      <c r="C1382" s="289">
        <v>0</v>
      </c>
      <c r="D1382" s="289">
        <v>0</v>
      </c>
      <c r="E1382" s="290"/>
    </row>
    <row r="1383" ht="34.8" spans="1:5">
      <c r="A1383" s="408" t="s">
        <v>2474</v>
      </c>
      <c r="B1383" s="284" t="s">
        <v>2475</v>
      </c>
      <c r="C1383" s="289">
        <v>0</v>
      </c>
      <c r="D1383" s="289">
        <v>0</v>
      </c>
      <c r="E1383" s="290"/>
    </row>
    <row r="1384" ht="34.8" spans="1:5">
      <c r="A1384" s="427" t="s">
        <v>2476</v>
      </c>
      <c r="B1384" s="284" t="s">
        <v>2477</v>
      </c>
      <c r="C1384" s="426">
        <v>0</v>
      </c>
      <c r="D1384" s="429">
        <v>0</v>
      </c>
      <c r="E1384" s="290"/>
    </row>
    <row r="1385" ht="34.8" spans="1:5">
      <c r="A1385" s="408" t="s">
        <v>2478</v>
      </c>
      <c r="B1385" s="284" t="s">
        <v>2479</v>
      </c>
      <c r="C1385" s="289">
        <v>0</v>
      </c>
      <c r="D1385" s="289">
        <v>0</v>
      </c>
      <c r="E1385" s="290"/>
    </row>
    <row r="1386" ht="34.8" spans="1:5">
      <c r="A1386" s="408" t="s">
        <v>2480</v>
      </c>
      <c r="B1386" s="284" t="s">
        <v>2481</v>
      </c>
      <c r="C1386" s="289">
        <v>0</v>
      </c>
      <c r="D1386" s="289">
        <v>0</v>
      </c>
      <c r="E1386" s="290"/>
    </row>
    <row r="1387" ht="34.8" spans="1:5">
      <c r="A1387" s="427" t="s">
        <v>2482</v>
      </c>
      <c r="B1387" s="284" t="s">
        <v>2483</v>
      </c>
      <c r="C1387" s="426">
        <v>0</v>
      </c>
      <c r="D1387" s="429">
        <v>0</v>
      </c>
      <c r="E1387" s="290"/>
    </row>
    <row r="1388" ht="34.8" spans="1:5">
      <c r="A1388" s="408" t="s">
        <v>2484</v>
      </c>
      <c r="B1388" s="284" t="s">
        <v>2485</v>
      </c>
      <c r="C1388" s="289">
        <v>0</v>
      </c>
      <c r="D1388" s="289">
        <v>0</v>
      </c>
      <c r="E1388" s="290"/>
    </row>
    <row r="1389" ht="34.8" spans="1:5">
      <c r="A1389" s="408" t="s">
        <v>2486</v>
      </c>
      <c r="B1389" s="284" t="s">
        <v>2487</v>
      </c>
      <c r="C1389" s="289">
        <v>0</v>
      </c>
      <c r="D1389" s="289">
        <v>0</v>
      </c>
      <c r="E1389" s="290"/>
    </row>
    <row r="1390" ht="34.8" spans="1:5">
      <c r="A1390" s="427" t="s">
        <v>2488</v>
      </c>
      <c r="B1390" s="284" t="s">
        <v>2489</v>
      </c>
      <c r="C1390" s="426">
        <v>0</v>
      </c>
      <c r="D1390" s="429">
        <v>0</v>
      </c>
      <c r="E1390" s="290"/>
    </row>
    <row r="1391" ht="34.8" spans="1:5">
      <c r="A1391" s="408" t="s">
        <v>2490</v>
      </c>
      <c r="B1391" s="284" t="s">
        <v>2491</v>
      </c>
      <c r="C1391" s="289">
        <v>0</v>
      </c>
      <c r="D1391" s="289">
        <v>0</v>
      </c>
      <c r="E1391" s="290"/>
    </row>
    <row r="1392" ht="34.8" spans="1:5">
      <c r="A1392" s="408" t="s">
        <v>2492</v>
      </c>
      <c r="B1392" s="284" t="s">
        <v>2493</v>
      </c>
      <c r="C1392" s="289">
        <v>0</v>
      </c>
      <c r="D1392" s="289">
        <v>0</v>
      </c>
      <c r="E1392" s="290"/>
    </row>
    <row r="1393" ht="34.8" spans="1:5">
      <c r="A1393" s="427" t="s">
        <v>2494</v>
      </c>
      <c r="B1393" s="284" t="s">
        <v>2495</v>
      </c>
      <c r="C1393" s="426">
        <v>0</v>
      </c>
      <c r="D1393" s="429">
        <v>0</v>
      </c>
      <c r="E1393" s="290"/>
    </row>
    <row r="1394" ht="34.8" spans="1:5">
      <c r="A1394" s="408" t="s">
        <v>2496</v>
      </c>
      <c r="B1394" s="284" t="s">
        <v>2497</v>
      </c>
      <c r="C1394" s="289">
        <v>0</v>
      </c>
      <c r="D1394" s="289">
        <v>0</v>
      </c>
      <c r="E1394" s="290"/>
    </row>
    <row r="1395" ht="34.8" spans="1:5">
      <c r="A1395" s="408" t="s">
        <v>2498</v>
      </c>
      <c r="B1395" s="284" t="s">
        <v>2499</v>
      </c>
      <c r="C1395" s="289">
        <v>0</v>
      </c>
      <c r="D1395" s="289">
        <v>0</v>
      </c>
      <c r="E1395" s="290"/>
    </row>
    <row r="1396" ht="34.8" spans="1:5">
      <c r="A1396" s="427">
        <v>2300260</v>
      </c>
      <c r="B1396" s="284" t="s">
        <v>2500</v>
      </c>
      <c r="C1396" s="426">
        <v>0</v>
      </c>
      <c r="D1396" s="429">
        <v>0</v>
      </c>
      <c r="E1396" s="290"/>
    </row>
    <row r="1397" ht="34.8" spans="1:5">
      <c r="A1397" s="408" t="s">
        <v>2501</v>
      </c>
      <c r="B1397" s="284" t="s">
        <v>2502</v>
      </c>
      <c r="C1397" s="289">
        <v>0</v>
      </c>
      <c r="D1397" s="289">
        <v>0</v>
      </c>
      <c r="E1397" s="290"/>
    </row>
    <row r="1398" ht="34.8" spans="1:5">
      <c r="A1398" s="408" t="s">
        <v>2503</v>
      </c>
      <c r="B1398" s="284" t="s">
        <v>2504</v>
      </c>
      <c r="C1398" s="289">
        <v>0</v>
      </c>
      <c r="D1398" s="289">
        <v>0</v>
      </c>
      <c r="E1398" s="290"/>
    </row>
    <row r="1399" ht="17.4" spans="1:5">
      <c r="A1399" s="427" t="s">
        <v>2505</v>
      </c>
      <c r="B1399" s="284" t="s">
        <v>2506</v>
      </c>
      <c r="C1399" s="426">
        <f>SUM(C1400:C1420)</f>
        <v>0</v>
      </c>
      <c r="D1399" s="429">
        <f>SUM(D1400:D1420)</f>
        <v>0</v>
      </c>
      <c r="E1399" s="290"/>
    </row>
    <row r="1400" ht="17.4" spans="1:5">
      <c r="A1400" s="408" t="s">
        <v>2507</v>
      </c>
      <c r="B1400" s="284" t="s">
        <v>2508</v>
      </c>
      <c r="C1400" s="289">
        <v>0</v>
      </c>
      <c r="D1400" s="289">
        <v>0</v>
      </c>
      <c r="E1400" s="290"/>
    </row>
    <row r="1401" ht="17.4" spans="1:5">
      <c r="A1401" s="408" t="s">
        <v>2509</v>
      </c>
      <c r="B1401" s="284" t="s">
        <v>2510</v>
      </c>
      <c r="C1401" s="289">
        <v>0</v>
      </c>
      <c r="D1401" s="289">
        <v>0</v>
      </c>
      <c r="E1401" s="290"/>
    </row>
    <row r="1402" ht="17.4" spans="1:5">
      <c r="A1402" s="427" t="s">
        <v>2511</v>
      </c>
      <c r="B1402" s="284" t="s">
        <v>2512</v>
      </c>
      <c r="C1402" s="426">
        <v>0</v>
      </c>
      <c r="D1402" s="429">
        <v>0</v>
      </c>
      <c r="E1402" s="290"/>
    </row>
    <row r="1403" ht="17.4" spans="1:5">
      <c r="A1403" s="408" t="s">
        <v>2513</v>
      </c>
      <c r="B1403" s="284" t="s">
        <v>2514</v>
      </c>
      <c r="C1403" s="289">
        <v>0</v>
      </c>
      <c r="D1403" s="289">
        <v>0</v>
      </c>
      <c r="E1403" s="290"/>
    </row>
    <row r="1404" ht="17.4" spans="1:5">
      <c r="A1404" s="408" t="s">
        <v>2515</v>
      </c>
      <c r="B1404" s="284" t="s">
        <v>2516</v>
      </c>
      <c r="C1404" s="289">
        <v>0</v>
      </c>
      <c r="D1404" s="289">
        <v>0</v>
      </c>
      <c r="E1404" s="290"/>
    </row>
    <row r="1405" ht="17.4" spans="1:5">
      <c r="A1405" s="427" t="s">
        <v>2517</v>
      </c>
      <c r="B1405" s="284" t="s">
        <v>2518</v>
      </c>
      <c r="C1405" s="426">
        <v>0</v>
      </c>
      <c r="D1405" s="429">
        <v>0</v>
      </c>
      <c r="E1405" s="290"/>
    </row>
    <row r="1406" ht="17.4" spans="1:5">
      <c r="A1406" s="408" t="s">
        <v>2519</v>
      </c>
      <c r="B1406" s="284" t="s">
        <v>2520</v>
      </c>
      <c r="C1406" s="289">
        <v>0</v>
      </c>
      <c r="D1406" s="289">
        <v>0</v>
      </c>
      <c r="E1406" s="290"/>
    </row>
    <row r="1407" ht="17.4" spans="1:5">
      <c r="A1407" s="408" t="s">
        <v>2521</v>
      </c>
      <c r="B1407" s="284" t="s">
        <v>2522</v>
      </c>
      <c r="C1407" s="289">
        <v>0</v>
      </c>
      <c r="D1407" s="289">
        <v>0</v>
      </c>
      <c r="E1407" s="290"/>
    </row>
    <row r="1408" ht="17.4" spans="1:5">
      <c r="A1408" s="427" t="s">
        <v>2523</v>
      </c>
      <c r="B1408" s="284" t="s">
        <v>2524</v>
      </c>
      <c r="C1408" s="426">
        <v>0</v>
      </c>
      <c r="D1408" s="429">
        <v>0</v>
      </c>
      <c r="E1408" s="290"/>
    </row>
    <row r="1409" ht="17.4" spans="1:5">
      <c r="A1409" s="408" t="s">
        <v>2525</v>
      </c>
      <c r="B1409" s="284" t="s">
        <v>2526</v>
      </c>
      <c r="C1409" s="289">
        <v>0</v>
      </c>
      <c r="D1409" s="289">
        <v>0</v>
      </c>
      <c r="E1409" s="290"/>
    </row>
    <row r="1410" ht="17.4" spans="1:5">
      <c r="A1410" s="408" t="s">
        <v>2527</v>
      </c>
      <c r="B1410" s="284" t="s">
        <v>2528</v>
      </c>
      <c r="C1410" s="289">
        <v>0</v>
      </c>
      <c r="D1410" s="289">
        <v>0</v>
      </c>
      <c r="E1410" s="290"/>
    </row>
    <row r="1411" ht="17.4" spans="1:5">
      <c r="A1411" s="427" t="s">
        <v>2529</v>
      </c>
      <c r="B1411" s="284" t="s">
        <v>2530</v>
      </c>
      <c r="C1411" s="426">
        <v>0</v>
      </c>
      <c r="D1411" s="429">
        <v>0</v>
      </c>
      <c r="E1411" s="290"/>
    </row>
    <row r="1412" ht="17.4" spans="1:5">
      <c r="A1412" s="408" t="s">
        <v>2531</v>
      </c>
      <c r="B1412" s="284" t="s">
        <v>2532</v>
      </c>
      <c r="C1412" s="289">
        <v>0</v>
      </c>
      <c r="D1412" s="289">
        <v>0</v>
      </c>
      <c r="E1412" s="290"/>
    </row>
    <row r="1413" ht="17.4" spans="1:5">
      <c r="A1413" s="408" t="s">
        <v>2533</v>
      </c>
      <c r="B1413" s="284" t="s">
        <v>2534</v>
      </c>
      <c r="C1413" s="289">
        <v>0</v>
      </c>
      <c r="D1413" s="289">
        <v>0</v>
      </c>
      <c r="E1413" s="290"/>
    </row>
    <row r="1414" ht="17.4" spans="1:5">
      <c r="A1414" s="427" t="s">
        <v>2535</v>
      </c>
      <c r="B1414" s="284" t="s">
        <v>2536</v>
      </c>
      <c r="C1414" s="426">
        <v>0</v>
      </c>
      <c r="D1414" s="429">
        <v>0</v>
      </c>
      <c r="E1414" s="290"/>
    </row>
    <row r="1415" ht="17.4" spans="1:5">
      <c r="A1415" s="408" t="s">
        <v>2537</v>
      </c>
      <c r="B1415" s="284" t="s">
        <v>2538</v>
      </c>
      <c r="C1415" s="289">
        <v>0</v>
      </c>
      <c r="D1415" s="289">
        <v>0</v>
      </c>
      <c r="E1415" s="290"/>
    </row>
    <row r="1416" ht="17.4" spans="1:5">
      <c r="A1416" s="408" t="s">
        <v>2539</v>
      </c>
      <c r="B1416" s="284" t="s">
        <v>2540</v>
      </c>
      <c r="C1416" s="289">
        <v>0</v>
      </c>
      <c r="D1416" s="289">
        <v>0</v>
      </c>
      <c r="E1416" s="290"/>
    </row>
    <row r="1417" ht="17.4" spans="1:5">
      <c r="A1417" s="427" t="s">
        <v>2541</v>
      </c>
      <c r="B1417" s="284" t="s">
        <v>2542</v>
      </c>
      <c r="C1417" s="426">
        <v>0</v>
      </c>
      <c r="D1417" s="429">
        <v>0</v>
      </c>
      <c r="E1417" s="290"/>
    </row>
    <row r="1418" ht="17.4" spans="1:5">
      <c r="A1418" s="408" t="s">
        <v>2543</v>
      </c>
      <c r="B1418" s="284" t="s">
        <v>2544</v>
      </c>
      <c r="C1418" s="289">
        <v>0</v>
      </c>
      <c r="D1418" s="289">
        <v>0</v>
      </c>
      <c r="E1418" s="290"/>
    </row>
    <row r="1419" ht="17.4" spans="1:5">
      <c r="A1419" s="408">
        <v>2300324</v>
      </c>
      <c r="B1419" s="284" t="s">
        <v>2545</v>
      </c>
      <c r="C1419" s="289">
        <v>0</v>
      </c>
      <c r="D1419" s="289">
        <v>0</v>
      </c>
      <c r="E1419" s="290"/>
    </row>
    <row r="1420" ht="17.4" spans="1:5">
      <c r="A1420" s="427" t="s">
        <v>2546</v>
      </c>
      <c r="B1420" s="284" t="s">
        <v>2547</v>
      </c>
      <c r="C1420" s="426">
        <v>0</v>
      </c>
      <c r="D1420" s="429">
        <v>0</v>
      </c>
      <c r="E1420" s="290"/>
    </row>
    <row r="1421" ht="17.4" spans="1:5">
      <c r="A1421" s="408" t="s">
        <v>2548</v>
      </c>
      <c r="B1421" s="281" t="s">
        <v>2549</v>
      </c>
      <c r="C1421" s="289">
        <f>SUM(C1422:C1423)</f>
        <v>3600</v>
      </c>
      <c r="D1421" s="289">
        <f>SUM(D1422:D1423)</f>
        <v>4000</v>
      </c>
      <c r="E1421" s="290">
        <f>(D1421-C1421)/C1421</f>
        <v>0.111</v>
      </c>
    </row>
    <row r="1422" ht="17.4" spans="1:5">
      <c r="A1422" s="408" t="s">
        <v>2550</v>
      </c>
      <c r="B1422" s="284" t="s">
        <v>2551</v>
      </c>
      <c r="C1422" s="289">
        <v>0</v>
      </c>
      <c r="D1422" s="289">
        <v>0</v>
      </c>
      <c r="E1422" s="290"/>
    </row>
    <row r="1423" ht="17.4" spans="1:5">
      <c r="A1423" s="427" t="s">
        <v>2552</v>
      </c>
      <c r="B1423" s="284" t="s">
        <v>2553</v>
      </c>
      <c r="C1423" s="426">
        <v>3600</v>
      </c>
      <c r="D1423" s="429">
        <v>4000</v>
      </c>
      <c r="E1423" s="290">
        <f>(D1423-C1423)/C1423</f>
        <v>0.111</v>
      </c>
    </row>
    <row r="1424" ht="17.4" spans="1:5">
      <c r="A1424" s="408">
        <v>23008</v>
      </c>
      <c r="B1424" s="284" t="s">
        <v>2554</v>
      </c>
      <c r="C1424" s="289">
        <v>0</v>
      </c>
      <c r="D1424" s="289">
        <v>0</v>
      </c>
      <c r="E1424" s="290"/>
    </row>
    <row r="1425" ht="17.4" spans="1:5">
      <c r="A1425" s="408">
        <v>23009</v>
      </c>
      <c r="B1425" s="284" t="s">
        <v>2555</v>
      </c>
      <c r="C1425" s="289">
        <v>0</v>
      </c>
      <c r="D1425" s="289">
        <v>0</v>
      </c>
      <c r="E1425" s="290"/>
    </row>
    <row r="1426" ht="17.4" spans="1:5">
      <c r="A1426" s="427" t="s">
        <v>2556</v>
      </c>
      <c r="B1426" s="284" t="s">
        <v>2557</v>
      </c>
      <c r="C1426" s="426">
        <v>0</v>
      </c>
      <c r="D1426" s="429">
        <v>0</v>
      </c>
      <c r="E1426" s="290"/>
    </row>
    <row r="1427" ht="17.4" spans="1:5">
      <c r="A1427" s="408">
        <v>2301101</v>
      </c>
      <c r="B1427" s="284" t="s">
        <v>2558</v>
      </c>
      <c r="C1427" s="289">
        <f>SUM(C1428:C1431)</f>
        <v>0</v>
      </c>
      <c r="D1427" s="289">
        <f>SUM(D1428:D1431)</f>
        <v>0</v>
      </c>
      <c r="E1427" s="290"/>
    </row>
    <row r="1428" ht="34.8" spans="1:5">
      <c r="A1428" s="408">
        <v>230110101</v>
      </c>
      <c r="B1428" s="284" t="s">
        <v>2559</v>
      </c>
      <c r="C1428" s="289">
        <v>0</v>
      </c>
      <c r="D1428" s="289">
        <v>0</v>
      </c>
      <c r="E1428" s="290"/>
    </row>
    <row r="1429" ht="34.8" spans="1:5">
      <c r="A1429" s="427">
        <v>230110102</v>
      </c>
      <c r="B1429" s="284" t="s">
        <v>2560</v>
      </c>
      <c r="C1429" s="426">
        <v>0</v>
      </c>
      <c r="D1429" s="429">
        <v>0</v>
      </c>
      <c r="E1429" s="290"/>
    </row>
    <row r="1430" ht="34.8" spans="1:5">
      <c r="A1430" s="408">
        <v>230110103</v>
      </c>
      <c r="B1430" s="284" t="s">
        <v>2561</v>
      </c>
      <c r="C1430" s="289">
        <v>0</v>
      </c>
      <c r="D1430" s="289">
        <v>0</v>
      </c>
      <c r="E1430" s="290"/>
    </row>
    <row r="1431" ht="34.8" spans="1:5">
      <c r="A1431" s="408">
        <v>230110104</v>
      </c>
      <c r="B1431" s="284" t="s">
        <v>2562</v>
      </c>
      <c r="C1431" s="289">
        <v>0</v>
      </c>
      <c r="D1431" s="289">
        <v>0</v>
      </c>
      <c r="E1431" s="290"/>
    </row>
    <row r="1432" ht="17.4" spans="1:5">
      <c r="A1432" s="427">
        <v>23013</v>
      </c>
      <c r="B1432" s="284" t="s">
        <v>2563</v>
      </c>
      <c r="C1432" s="426">
        <v>0</v>
      </c>
      <c r="D1432" s="429">
        <v>0</v>
      </c>
      <c r="E1432" s="290"/>
    </row>
    <row r="1433" ht="17.4" spans="1:5">
      <c r="A1433" s="408">
        <v>23015</v>
      </c>
      <c r="B1433" s="284" t="s">
        <v>2564</v>
      </c>
      <c r="C1433" s="289">
        <v>0</v>
      </c>
      <c r="D1433" s="289">
        <v>0</v>
      </c>
      <c r="E1433" s="290"/>
    </row>
    <row r="1434" ht="17.4" spans="1:5">
      <c r="A1434" s="408">
        <v>23016</v>
      </c>
      <c r="B1434" s="284" t="s">
        <v>2565</v>
      </c>
      <c r="C1434" s="289">
        <v>0</v>
      </c>
      <c r="D1434" s="289">
        <v>0</v>
      </c>
      <c r="E1434" s="290"/>
    </row>
    <row r="1435" ht="17.4" spans="1:5">
      <c r="A1435" s="427">
        <v>231</v>
      </c>
      <c r="B1435" s="281" t="s">
        <v>124</v>
      </c>
      <c r="C1435" s="426">
        <v>15577</v>
      </c>
      <c r="D1435" s="429">
        <v>1600</v>
      </c>
      <c r="E1435" s="290">
        <f>(D1435-C1435)/C1435</f>
        <v>-0.897</v>
      </c>
    </row>
    <row r="1436" ht="17.4" spans="1:5">
      <c r="A1436" s="408"/>
      <c r="B1436" s="281" t="s">
        <v>2566</v>
      </c>
      <c r="C1436" s="289">
        <f>SUM(C1354:C1355,C1435)</f>
        <v>215177</v>
      </c>
      <c r="D1436" s="289">
        <f>SUM(D1354:D1355,D1435)</f>
        <v>194200</v>
      </c>
      <c r="E1436" s="290">
        <f>(D1436-C1436)/C1436</f>
        <v>-0.097</v>
      </c>
    </row>
  </sheetData>
  <mergeCells count="1">
    <mergeCell ref="B1:E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8"/>
  <sheetViews>
    <sheetView showZeros="0" view="pageBreakPreview" zoomScaleNormal="100" zoomScaleSheetLayoutView="100" workbookViewId="0">
      <selection activeCell="B13" sqref="B13"/>
    </sheetView>
  </sheetViews>
  <sheetFormatPr defaultColWidth="9" defaultRowHeight="14.4" outlineLevelCol="1"/>
  <cols>
    <col min="1" max="1" width="79" customWidth="1"/>
    <col min="2" max="2" width="36.5" customWidth="1"/>
  </cols>
  <sheetData>
    <row r="1" ht="45" customHeight="1" spans="1:2">
      <c r="A1" s="392" t="s">
        <v>2567</v>
      </c>
      <c r="B1" s="392"/>
    </row>
    <row r="2" ht="20.1" customHeight="1" spans="1:2">
      <c r="A2" s="393"/>
      <c r="B2" s="394" t="s">
        <v>1</v>
      </c>
    </row>
    <row r="3" ht="45" customHeight="1" spans="1:2">
      <c r="A3" s="395" t="s">
        <v>2568</v>
      </c>
      <c r="B3" s="79" t="s">
        <v>5</v>
      </c>
    </row>
    <row r="4" ht="30" customHeight="1" spans="1:2">
      <c r="A4" s="396" t="s">
        <v>2569</v>
      </c>
      <c r="B4" s="397">
        <f>B5+B6+B7+B8</f>
        <v>32417</v>
      </c>
    </row>
    <row r="5" ht="30" customHeight="1" spans="1:2">
      <c r="A5" s="398" t="s">
        <v>2570</v>
      </c>
      <c r="B5" s="397">
        <v>12674</v>
      </c>
    </row>
    <row r="6" ht="30" customHeight="1" spans="1:2">
      <c r="A6" s="398" t="s">
        <v>2571</v>
      </c>
      <c r="B6" s="397">
        <v>13689</v>
      </c>
    </row>
    <row r="7" ht="30" customHeight="1" spans="1:2">
      <c r="A7" s="398" t="s">
        <v>2572</v>
      </c>
      <c r="B7" s="397">
        <v>1741</v>
      </c>
    </row>
    <row r="8" ht="30" customHeight="1" spans="1:2">
      <c r="A8" s="398" t="s">
        <v>2573</v>
      </c>
      <c r="B8" s="397">
        <v>4313</v>
      </c>
    </row>
    <row r="9" ht="30" customHeight="1" spans="1:2">
      <c r="A9" s="396" t="s">
        <v>2574</v>
      </c>
      <c r="B9" s="397">
        <f>B10+B11+B12+B13+B14+B15+B16+B17+B18+B19</f>
        <v>3865</v>
      </c>
    </row>
    <row r="10" ht="30" customHeight="1" spans="1:2">
      <c r="A10" s="398" t="s">
        <v>2575</v>
      </c>
      <c r="B10" s="397">
        <v>3105</v>
      </c>
    </row>
    <row r="11" ht="30" customHeight="1" spans="1:2">
      <c r="A11" s="398" t="s">
        <v>2576</v>
      </c>
      <c r="B11" s="397">
        <v>224</v>
      </c>
    </row>
    <row r="12" ht="30" customHeight="1" spans="1:2">
      <c r="A12" s="398" t="s">
        <v>2577</v>
      </c>
      <c r="B12" s="397">
        <v>86</v>
      </c>
    </row>
    <row r="13" ht="30" customHeight="1" spans="1:2">
      <c r="A13" s="398" t="s">
        <v>2578</v>
      </c>
      <c r="B13" s="397">
        <v>37</v>
      </c>
    </row>
    <row r="14" ht="30" customHeight="1" spans="1:2">
      <c r="A14" s="398" t="s">
        <v>2579</v>
      </c>
      <c r="B14" s="397">
        <v>93</v>
      </c>
    </row>
    <row r="15" ht="30" customHeight="1" spans="1:2">
      <c r="A15" s="398" t="s">
        <v>2580</v>
      </c>
      <c r="B15" s="397">
        <v>35</v>
      </c>
    </row>
    <row r="16" ht="30" customHeight="1" spans="1:2">
      <c r="A16" s="398" t="s">
        <v>2581</v>
      </c>
      <c r="B16" s="397"/>
    </row>
    <row r="17" ht="30" customHeight="1" spans="1:2">
      <c r="A17" s="398" t="s">
        <v>2582</v>
      </c>
      <c r="B17" s="397">
        <v>83</v>
      </c>
    </row>
    <row r="18" ht="30" customHeight="1" spans="1:2">
      <c r="A18" s="398" t="s">
        <v>2583</v>
      </c>
      <c r="B18" s="397">
        <v>62</v>
      </c>
    </row>
    <row r="19" ht="30" customHeight="1" spans="1:2">
      <c r="A19" s="398" t="s">
        <v>2584</v>
      </c>
      <c r="B19" s="397">
        <v>140</v>
      </c>
    </row>
    <row r="20" ht="30" customHeight="1" spans="1:2">
      <c r="A20" s="396" t="s">
        <v>2585</v>
      </c>
      <c r="B20" s="397">
        <f>B21+B22</f>
        <v>419</v>
      </c>
    </row>
    <row r="21" ht="30" customHeight="1" spans="1:2">
      <c r="A21" s="398" t="s">
        <v>2586</v>
      </c>
      <c r="B21" s="397">
        <v>412</v>
      </c>
    </row>
    <row r="22" ht="30" customHeight="1" spans="1:2">
      <c r="A22" s="398" t="s">
        <v>2587</v>
      </c>
      <c r="B22" s="397">
        <v>7</v>
      </c>
    </row>
    <row r="23" ht="30" customHeight="1" spans="1:2">
      <c r="A23" s="396" t="s">
        <v>2588</v>
      </c>
      <c r="B23" s="397">
        <f>B24+B25</f>
        <v>44427</v>
      </c>
    </row>
    <row r="24" ht="30" customHeight="1" spans="1:2">
      <c r="A24" s="398" t="s">
        <v>2589</v>
      </c>
      <c r="B24" s="397">
        <v>43308</v>
      </c>
    </row>
    <row r="25" ht="30" customHeight="1" spans="1:2">
      <c r="A25" s="398" t="s">
        <v>2590</v>
      </c>
      <c r="B25" s="397">
        <v>1119</v>
      </c>
    </row>
    <row r="26" ht="30" customHeight="1" spans="1:2">
      <c r="A26" s="396" t="s">
        <v>2591</v>
      </c>
      <c r="B26" s="397">
        <f>B27</f>
        <v>59</v>
      </c>
    </row>
    <row r="27" ht="30" customHeight="1" spans="1:2">
      <c r="A27" s="398" t="s">
        <v>2592</v>
      </c>
      <c r="B27" s="397">
        <v>59</v>
      </c>
    </row>
    <row r="28" ht="30" customHeight="1" spans="1:2">
      <c r="A28" s="396" t="s">
        <v>2593</v>
      </c>
      <c r="B28" s="397">
        <f>B29</f>
        <v>61</v>
      </c>
    </row>
    <row r="29" ht="30" customHeight="1" spans="1:2">
      <c r="A29" s="398" t="s">
        <v>2594</v>
      </c>
      <c r="B29" s="397">
        <v>61</v>
      </c>
    </row>
    <row r="30" ht="30" customHeight="1" spans="1:2">
      <c r="A30" s="396" t="s">
        <v>2595</v>
      </c>
      <c r="B30" s="397">
        <f>B31+B32+B33+B34+B35</f>
        <v>7443</v>
      </c>
    </row>
    <row r="31" ht="30" customHeight="1" spans="1:2">
      <c r="A31" s="398" t="s">
        <v>2596</v>
      </c>
      <c r="B31" s="397">
        <v>6078</v>
      </c>
    </row>
    <row r="32" ht="30" customHeight="1" spans="1:2">
      <c r="A32" s="398" t="s">
        <v>2597</v>
      </c>
      <c r="B32" s="397">
        <v>141</v>
      </c>
    </row>
    <row r="33" ht="30" customHeight="1" spans="1:2">
      <c r="A33" s="398" t="s">
        <v>2598</v>
      </c>
      <c r="B33" s="397">
        <v>729</v>
      </c>
    </row>
    <row r="34" ht="30" customHeight="1" spans="1:2">
      <c r="A34" s="398" t="s">
        <v>2599</v>
      </c>
      <c r="B34" s="397">
        <v>32</v>
      </c>
    </row>
    <row r="35" ht="30" customHeight="1" spans="1:2">
      <c r="A35" s="398" t="s">
        <v>2600</v>
      </c>
      <c r="B35" s="397">
        <v>463</v>
      </c>
    </row>
    <row r="36" ht="30" customHeight="1" spans="1:2">
      <c r="A36" s="396" t="s">
        <v>2601</v>
      </c>
      <c r="B36" s="397">
        <f>B37</f>
        <v>5346</v>
      </c>
    </row>
    <row r="37" ht="30" customHeight="1" spans="1:2">
      <c r="A37" s="398" t="s">
        <v>2602</v>
      </c>
      <c r="B37" s="397">
        <v>5346</v>
      </c>
    </row>
    <row r="38" ht="30" customHeight="1" spans="1:2">
      <c r="A38" s="399" t="s">
        <v>2603</v>
      </c>
      <c r="B38" s="397">
        <f>B4+B9+B20+B23+B26+B28+B30+B36</f>
        <v>94037</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24"/>
  <sheetViews>
    <sheetView showGridLines="0" showZeros="0" view="pageBreakPreview" zoomScaleNormal="100" zoomScaleSheetLayoutView="100" workbookViewId="0">
      <selection activeCell="B9" sqref="B9"/>
    </sheetView>
  </sheetViews>
  <sheetFormatPr defaultColWidth="9" defaultRowHeight="14.4" outlineLevelCol="3"/>
  <cols>
    <col min="1" max="1" width="69.6296296296296" style="257" customWidth="1"/>
    <col min="2" max="2" width="45.6296296296296" customWidth="1"/>
    <col min="3" max="4" width="16.6296296296296" hidden="1" customWidth="1"/>
  </cols>
  <sheetData>
    <row r="1" s="256" customFormat="1" ht="45" customHeight="1" spans="1:4">
      <c r="A1" s="382" t="s">
        <v>2604</v>
      </c>
      <c r="B1" s="382"/>
      <c r="C1" s="382"/>
      <c r="D1" s="382"/>
    </row>
    <row r="2" ht="20.1" customHeight="1" spans="1:4">
      <c r="A2" s="259"/>
      <c r="B2" s="374" t="s">
        <v>1</v>
      </c>
      <c r="C2" s="383"/>
      <c r="D2" s="383" t="s">
        <v>1</v>
      </c>
    </row>
    <row r="3" ht="45" customHeight="1" spans="1:4">
      <c r="A3" s="169" t="s">
        <v>2605</v>
      </c>
      <c r="B3" s="79" t="s">
        <v>5</v>
      </c>
      <c r="C3" s="384" t="s">
        <v>2606</v>
      </c>
      <c r="D3" s="79" t="s">
        <v>2607</v>
      </c>
    </row>
    <row r="4" ht="36" customHeight="1" spans="1:4">
      <c r="A4" s="385" t="s">
        <v>2608</v>
      </c>
      <c r="B4" s="91">
        <v>765</v>
      </c>
      <c r="C4" s="386">
        <f>SUM(C5:C5)</f>
        <v>0</v>
      </c>
      <c r="D4" s="387">
        <f>SUM(D5:D5)</f>
        <v>0</v>
      </c>
    </row>
    <row r="5" ht="36" customHeight="1" spans="1:4">
      <c r="A5" s="385" t="s">
        <v>2609</v>
      </c>
      <c r="B5" s="388">
        <v>70</v>
      </c>
      <c r="C5" s="389"/>
      <c r="D5" s="390"/>
    </row>
    <row r="6" ht="36" customHeight="1" spans="1:4">
      <c r="A6" s="385" t="s">
        <v>2610</v>
      </c>
      <c r="B6" s="91">
        <v>170</v>
      </c>
      <c r="C6" s="389">
        <v>64164</v>
      </c>
      <c r="D6" s="390"/>
    </row>
    <row r="7" ht="36" customHeight="1" spans="1:4">
      <c r="A7" s="385" t="s">
        <v>2611</v>
      </c>
      <c r="B7" s="91">
        <v>623</v>
      </c>
      <c r="C7" s="389"/>
      <c r="D7" s="390"/>
    </row>
    <row r="8" ht="36" customHeight="1" spans="1:4">
      <c r="A8" s="385" t="s">
        <v>2612</v>
      </c>
      <c r="B8" s="91">
        <v>70</v>
      </c>
      <c r="C8" s="389">
        <v>2293</v>
      </c>
      <c r="D8" s="390"/>
    </row>
    <row r="9" ht="36" customHeight="1" spans="1:4">
      <c r="A9" s="385" t="s">
        <v>2613</v>
      </c>
      <c r="B9" s="91">
        <v>213</v>
      </c>
      <c r="C9" s="389"/>
      <c r="D9" s="390"/>
    </row>
    <row r="10" ht="36" customHeight="1" spans="1:4">
      <c r="A10" s="385" t="s">
        <v>2614</v>
      </c>
      <c r="B10" s="91">
        <v>1688</v>
      </c>
      <c r="C10" s="389">
        <v>9600</v>
      </c>
      <c r="D10" s="390"/>
    </row>
    <row r="11" ht="36" customHeight="1" spans="1:4">
      <c r="A11" s="385" t="s">
        <v>2615</v>
      </c>
      <c r="B11" s="91">
        <v>4580</v>
      </c>
      <c r="C11" s="389"/>
      <c r="D11" s="390"/>
    </row>
    <row r="12" ht="36" customHeight="1" spans="1:4">
      <c r="A12" s="385" t="s">
        <v>2616</v>
      </c>
      <c r="B12" s="91">
        <v>449</v>
      </c>
      <c r="C12" s="389">
        <v>280</v>
      </c>
      <c r="D12" s="390"/>
    </row>
    <row r="13" ht="36" customHeight="1" spans="1:4">
      <c r="A13" s="385" t="s">
        <v>2617</v>
      </c>
      <c r="B13" s="91">
        <v>842</v>
      </c>
      <c r="C13" s="389"/>
      <c r="D13" s="390"/>
    </row>
    <row r="14" ht="36" customHeight="1" spans="1:4">
      <c r="A14" s="385" t="s">
        <v>2618</v>
      </c>
      <c r="B14" s="91">
        <v>14038</v>
      </c>
      <c r="C14" s="389">
        <v>83870</v>
      </c>
      <c r="D14" s="390"/>
    </row>
    <row r="15" ht="36" customHeight="1" spans="1:4">
      <c r="A15" s="385" t="s">
        <v>2619</v>
      </c>
      <c r="B15" s="91">
        <v>558</v>
      </c>
      <c r="C15" s="389"/>
      <c r="D15" s="390"/>
    </row>
    <row r="16" ht="36" customHeight="1" spans="1:4">
      <c r="A16" s="385" t="s">
        <v>2620</v>
      </c>
      <c r="B16" s="91">
        <v>80</v>
      </c>
      <c r="C16" s="389">
        <v>413</v>
      </c>
      <c r="D16" s="390"/>
    </row>
    <row r="17" ht="36" customHeight="1" spans="1:4">
      <c r="A17" s="385" t="s">
        <v>2621</v>
      </c>
      <c r="B17" s="91">
        <v>1369</v>
      </c>
      <c r="C17" s="389"/>
      <c r="D17" s="390"/>
    </row>
    <row r="18" ht="36" customHeight="1" spans="1:4">
      <c r="A18" s="385" t="s">
        <v>2622</v>
      </c>
      <c r="B18" s="91">
        <v>35</v>
      </c>
      <c r="C18" s="389"/>
      <c r="D18" s="390"/>
    </row>
    <row r="19" ht="36" customHeight="1" spans="1:4">
      <c r="A19" s="385" t="s">
        <v>2623</v>
      </c>
      <c r="B19" s="91">
        <v>63</v>
      </c>
      <c r="C19" s="389">
        <v>60</v>
      </c>
      <c r="D19" s="390"/>
    </row>
    <row r="20" ht="36" customHeight="1" spans="1:4">
      <c r="A20" s="385" t="s">
        <v>2624</v>
      </c>
      <c r="B20" s="91">
        <v>664</v>
      </c>
      <c r="C20" s="389"/>
      <c r="D20" s="390"/>
    </row>
    <row r="21" ht="36" customHeight="1" spans="1:4">
      <c r="A21" s="385" t="s">
        <v>2625</v>
      </c>
      <c r="B21" s="91">
        <v>188</v>
      </c>
      <c r="C21" s="389">
        <v>4418</v>
      </c>
      <c r="D21" s="390"/>
    </row>
    <row r="22" ht="36" customHeight="1" spans="1:4">
      <c r="A22" s="385" t="s">
        <v>2626</v>
      </c>
      <c r="B22" s="91">
        <v>2444</v>
      </c>
      <c r="C22" s="386"/>
      <c r="D22" s="387"/>
    </row>
    <row r="23" ht="36" customHeight="1" spans="1:4">
      <c r="A23" s="385" t="s">
        <v>2627</v>
      </c>
      <c r="B23" s="388">
        <v>91</v>
      </c>
      <c r="C23" s="389"/>
      <c r="D23" s="390"/>
    </row>
    <row r="24" ht="36" customHeight="1" spans="1:2">
      <c r="A24" s="391" t="s">
        <v>2628</v>
      </c>
      <c r="B24" s="91">
        <f>SUM(B4:B23)</f>
        <v>29000</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F18"/>
  <sheetViews>
    <sheetView showGridLines="0" showZeros="0" view="pageBreakPreview" zoomScaleNormal="85" zoomScaleSheetLayoutView="100" workbookViewId="0">
      <selection activeCell="D9" sqref="D9"/>
    </sheetView>
  </sheetViews>
  <sheetFormatPr defaultColWidth="9" defaultRowHeight="15.6" outlineLevelCol="5"/>
  <cols>
    <col min="1" max="1" width="43.6296296296296" style="156" customWidth="1"/>
    <col min="2" max="2" width="20.6296296296296" style="158" customWidth="1"/>
    <col min="3" max="3" width="20.6296296296296" style="156" customWidth="1"/>
    <col min="4" max="4" width="20" style="309" customWidth="1"/>
    <col min="5" max="5" width="12.6296296296296" style="156"/>
    <col min="6" max="16377" width="9" style="156"/>
    <col min="16378" max="16379" width="35.6296296296296" style="156"/>
    <col min="16380" max="16384" width="9" style="156"/>
  </cols>
  <sheetData>
    <row r="1" ht="45" customHeight="1" spans="1:4">
      <c r="A1" s="161" t="s">
        <v>2629</v>
      </c>
      <c r="B1" s="161"/>
      <c r="C1" s="161"/>
      <c r="D1" s="161"/>
    </row>
    <row r="2" ht="20.1" customHeight="1" spans="1:4">
      <c r="A2" s="162"/>
      <c r="B2" s="162"/>
      <c r="C2" s="373"/>
      <c r="D2" s="374" t="s">
        <v>1</v>
      </c>
    </row>
    <row r="3" s="157" customFormat="1" ht="45" customHeight="1" spans="1:4">
      <c r="A3" s="164" t="s">
        <v>2630</v>
      </c>
      <c r="B3" s="164" t="s">
        <v>2628</v>
      </c>
      <c r="C3" s="375" t="s">
        <v>2631</v>
      </c>
      <c r="D3" s="375" t="s">
        <v>2632</v>
      </c>
    </row>
    <row r="4" ht="36" customHeight="1" spans="1:4">
      <c r="A4" s="376" t="s">
        <v>2633</v>
      </c>
      <c r="B4" s="377"/>
      <c r="C4" s="377"/>
      <c r="D4" s="377"/>
    </row>
    <row r="5" ht="36" customHeight="1" spans="1:6">
      <c r="A5" s="171" t="s">
        <v>2634</v>
      </c>
      <c r="B5" s="166">
        <f>C5+D5</f>
        <v>3089</v>
      </c>
      <c r="C5" s="166">
        <v>62</v>
      </c>
      <c r="D5" s="166">
        <v>3027</v>
      </c>
      <c r="F5" s="156" t="s">
        <v>2635</v>
      </c>
    </row>
    <row r="6" ht="36" customHeight="1" spans="1:4">
      <c r="A6" s="171" t="s">
        <v>2636</v>
      </c>
      <c r="B6" s="166">
        <f t="shared" ref="B6:B14" si="0">C6+D6</f>
        <v>4424</v>
      </c>
      <c r="C6" s="166">
        <v>48</v>
      </c>
      <c r="D6" s="166">
        <v>4376</v>
      </c>
    </row>
    <row r="7" ht="36" customHeight="1" spans="1:4">
      <c r="A7" s="171" t="s">
        <v>2637</v>
      </c>
      <c r="B7" s="166">
        <f t="shared" si="0"/>
        <v>2069</v>
      </c>
      <c r="C7" s="166">
        <v>41</v>
      </c>
      <c r="D7" s="166">
        <v>2028</v>
      </c>
    </row>
    <row r="8" ht="36" customHeight="1" spans="1:4">
      <c r="A8" s="171" t="s">
        <v>2638</v>
      </c>
      <c r="B8" s="166">
        <f t="shared" si="0"/>
        <v>2908</v>
      </c>
      <c r="C8" s="166">
        <v>29</v>
      </c>
      <c r="D8" s="166">
        <v>2879</v>
      </c>
    </row>
    <row r="9" ht="36" customHeight="1" spans="1:4">
      <c r="A9" s="171" t="s">
        <v>2639</v>
      </c>
      <c r="B9" s="166">
        <f t="shared" si="0"/>
        <v>2473</v>
      </c>
      <c r="C9" s="166">
        <v>36</v>
      </c>
      <c r="D9" s="166">
        <v>2437</v>
      </c>
    </row>
    <row r="10" ht="36" customHeight="1" spans="1:4">
      <c r="A10" s="171" t="s">
        <v>2640</v>
      </c>
      <c r="B10" s="166">
        <f t="shared" si="0"/>
        <v>3026</v>
      </c>
      <c r="C10" s="166">
        <v>21</v>
      </c>
      <c r="D10" s="166">
        <v>3005</v>
      </c>
    </row>
    <row r="11" ht="36" customHeight="1" spans="1:4">
      <c r="A11" s="171" t="s">
        <v>2641</v>
      </c>
      <c r="B11" s="166">
        <f t="shared" si="0"/>
        <v>1472</v>
      </c>
      <c r="C11" s="166">
        <v>9</v>
      </c>
      <c r="D11" s="166">
        <v>1463</v>
      </c>
    </row>
    <row r="12" ht="36" customHeight="1" spans="1:4">
      <c r="A12" s="171" t="s">
        <v>2642</v>
      </c>
      <c r="B12" s="166">
        <f t="shared" si="0"/>
        <v>2067</v>
      </c>
      <c r="C12" s="166">
        <v>16</v>
      </c>
      <c r="D12" s="166">
        <v>2051</v>
      </c>
    </row>
    <row r="13" ht="36" customHeight="1" spans="1:4">
      <c r="A13" s="171" t="s">
        <v>2643</v>
      </c>
      <c r="B13" s="166">
        <f t="shared" si="0"/>
        <v>2614</v>
      </c>
      <c r="C13" s="166">
        <v>8</v>
      </c>
      <c r="D13" s="166">
        <v>2606</v>
      </c>
    </row>
    <row r="14" ht="36" customHeight="1" spans="1:4">
      <c r="A14" s="376" t="s">
        <v>2644</v>
      </c>
      <c r="B14" s="166">
        <f t="shared" si="0"/>
        <v>24142</v>
      </c>
      <c r="C14" s="166">
        <f>SUM(C5:C13)</f>
        <v>270</v>
      </c>
      <c r="D14" s="166">
        <f>SUM(D5:D13)</f>
        <v>23872</v>
      </c>
    </row>
    <row r="15" spans="2:4">
      <c r="B15" s="378"/>
      <c r="C15" s="379"/>
      <c r="D15" s="380"/>
    </row>
    <row r="16" spans="3:3">
      <c r="C16" s="381"/>
    </row>
    <row r="17" spans="3:3">
      <c r="C17" s="381"/>
    </row>
    <row r="18" spans="3:3">
      <c r="C18" s="381"/>
    </row>
  </sheetData>
  <mergeCells count="1">
    <mergeCell ref="A1:D1"/>
  </mergeCells>
  <conditionalFormatting sqref="D1">
    <cfRule type="cellIs" dxfId="63" priority="6" stopIfTrue="1" operator="greaterThanOrEqual">
      <formula>10</formula>
    </cfRule>
    <cfRule type="cellIs" dxfId="64" priority="7" stopIfTrue="1" operator="lessThanOrEqual">
      <formula>-1</formula>
    </cfRule>
  </conditionalFormatting>
  <conditionalFormatting sqref="B3:C3">
    <cfRule type="cellIs" dxfId="65" priority="5" stopIfTrue="1" operator="lessThanOrEqual">
      <formula>-1</formula>
    </cfRule>
  </conditionalFormatting>
  <conditionalFormatting sqref="C14:D14">
    <cfRule type="cellIs" dxfId="66" priority="1" stopIfTrue="1" operator="lessThanOrEqual">
      <formula>-1</formula>
    </cfRule>
  </conditionalFormatting>
  <conditionalFormatting sqref="B4:C4 B5:B14">
    <cfRule type="cellIs" dxfId="67" priority="4" stopIfTrue="1" operator="lessThanOrEqual">
      <formula>-1</formula>
    </cfRule>
  </conditionalFormatting>
  <conditionalFormatting sqref="C5 C6:C7 C9:C13">
    <cfRule type="cellIs" dxfId="68" priority="3" stopIfTrue="1" operator="lessThanOrEqual">
      <formula>-1</formula>
    </cfRule>
  </conditionalFormatting>
  <conditionalFormatting sqref="D5 D6:D7 D9:D13">
    <cfRule type="cellIs" dxfId="69"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1"/>
  <sheetViews>
    <sheetView workbookViewId="0">
      <selection activeCell="A11" sqref="A11:E11"/>
    </sheetView>
  </sheetViews>
  <sheetFormatPr defaultColWidth="9" defaultRowHeight="14.4" outlineLevelCol="4"/>
  <cols>
    <col min="1" max="1" width="37.75" style="359" customWidth="1"/>
    <col min="2" max="2" width="22" style="359" customWidth="1"/>
    <col min="3" max="4" width="23.8796296296296" style="359" customWidth="1"/>
    <col min="5" max="5" width="24.5" style="359" customWidth="1"/>
    <col min="6" max="256" width="9" style="359"/>
    <col min="257" max="16384" width="9" style="1"/>
  </cols>
  <sheetData>
    <row r="1" s="359" customFormat="1" ht="40.5" customHeight="1" spans="1:5">
      <c r="A1" s="360" t="s">
        <v>2645</v>
      </c>
      <c r="B1" s="360"/>
      <c r="C1" s="360"/>
      <c r="D1" s="360"/>
      <c r="E1" s="360"/>
    </row>
    <row r="2" s="359" customFormat="1" ht="17" customHeight="1" spans="1:5">
      <c r="A2" s="361"/>
      <c r="B2" s="361"/>
      <c r="C2" s="361"/>
      <c r="D2" s="362"/>
      <c r="E2" s="363" t="s">
        <v>1</v>
      </c>
    </row>
    <row r="3" s="1" customFormat="1" ht="24.95" customHeight="1" spans="1:5">
      <c r="A3" s="364" t="s">
        <v>3</v>
      </c>
      <c r="B3" s="364" t="s">
        <v>128</v>
      </c>
      <c r="C3" s="364" t="s">
        <v>5</v>
      </c>
      <c r="D3" s="365" t="s">
        <v>2646</v>
      </c>
      <c r="E3" s="366"/>
    </row>
    <row r="4" s="1" customFormat="1" ht="24.95" customHeight="1" spans="1:5">
      <c r="A4" s="367"/>
      <c r="B4" s="367"/>
      <c r="C4" s="367"/>
      <c r="D4" s="164" t="s">
        <v>2647</v>
      </c>
      <c r="E4" s="164" t="s">
        <v>2648</v>
      </c>
    </row>
    <row r="5" s="359" customFormat="1" ht="35" customHeight="1" spans="1:5">
      <c r="A5" s="368" t="s">
        <v>2628</v>
      </c>
      <c r="B5" s="369">
        <f>B6+B7+B8</f>
        <v>496.6</v>
      </c>
      <c r="C5" s="370">
        <f>C6+C7+C8</f>
        <v>539.44</v>
      </c>
      <c r="D5" s="370">
        <f t="shared" ref="D5:D10" si="0">C5-B5</f>
        <v>42.84</v>
      </c>
      <c r="E5" s="371">
        <f t="shared" ref="E5:E10" si="1">(C5-B5)/B5</f>
        <v>0.0863</v>
      </c>
    </row>
    <row r="6" s="359" customFormat="1" ht="35" customHeight="1" spans="1:5">
      <c r="A6" s="147" t="s">
        <v>2649</v>
      </c>
      <c r="B6" s="370">
        <v>5.43</v>
      </c>
      <c r="C6" s="370">
        <v>0.3</v>
      </c>
      <c r="D6" s="370">
        <f t="shared" si="0"/>
        <v>-5.13</v>
      </c>
      <c r="E6" s="371">
        <f t="shared" si="1"/>
        <v>-0.9448</v>
      </c>
    </row>
    <row r="7" s="359" customFormat="1" ht="35" customHeight="1" spans="1:5">
      <c r="A7" s="147" t="s">
        <v>2650</v>
      </c>
      <c r="B7" s="370">
        <v>174.17</v>
      </c>
      <c r="C7" s="370">
        <v>151.44</v>
      </c>
      <c r="D7" s="370">
        <f t="shared" si="0"/>
        <v>-22.73</v>
      </c>
      <c r="E7" s="371">
        <f t="shared" si="1"/>
        <v>-0.1305</v>
      </c>
    </row>
    <row r="8" s="359" customFormat="1" ht="35" customHeight="1" spans="1:5">
      <c r="A8" s="147" t="s">
        <v>2651</v>
      </c>
      <c r="B8" s="370">
        <f>B9+B10</f>
        <v>317</v>
      </c>
      <c r="C8" s="370">
        <f>C9+C10</f>
        <v>387.7</v>
      </c>
      <c r="D8" s="370">
        <f t="shared" si="0"/>
        <v>70.7</v>
      </c>
      <c r="E8" s="371">
        <f t="shared" si="1"/>
        <v>0.223</v>
      </c>
    </row>
    <row r="9" s="359" customFormat="1" ht="35" customHeight="1" spans="1:5">
      <c r="A9" s="121" t="s">
        <v>2652</v>
      </c>
      <c r="B9" s="370">
        <v>12.58</v>
      </c>
      <c r="C9" s="370">
        <v>70</v>
      </c>
      <c r="D9" s="370">
        <f t="shared" si="0"/>
        <v>57.42</v>
      </c>
      <c r="E9" s="371">
        <f t="shared" si="1"/>
        <v>4.5644</v>
      </c>
    </row>
    <row r="10" s="359" customFormat="1" ht="35" customHeight="1" spans="1:5">
      <c r="A10" s="121" t="s">
        <v>2653</v>
      </c>
      <c r="B10" s="370">
        <v>304.42</v>
      </c>
      <c r="C10" s="370">
        <v>317.7</v>
      </c>
      <c r="D10" s="370">
        <f t="shared" si="0"/>
        <v>13.28</v>
      </c>
      <c r="E10" s="371">
        <f t="shared" si="1"/>
        <v>0.0436</v>
      </c>
    </row>
    <row r="11" s="359" customFormat="1" ht="130" customHeight="1" spans="1:5">
      <c r="A11" s="372" t="s">
        <v>2654</v>
      </c>
      <c r="B11" s="372"/>
      <c r="C11" s="372"/>
      <c r="D11" s="372"/>
      <c r="E11" s="372"/>
    </row>
  </sheetData>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fitToHeight="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0"/>
  <sheetViews>
    <sheetView showGridLines="0" showZeros="0" view="pageBreakPreview" zoomScaleNormal="115" zoomScaleSheetLayoutView="100" workbookViewId="0">
      <selection activeCell="E10" sqref="E10"/>
    </sheetView>
  </sheetViews>
  <sheetFormatPr defaultColWidth="9" defaultRowHeight="15.6" outlineLevelCol="4"/>
  <cols>
    <col min="1" max="1" width="20.6296296296296" style="156" customWidth="1"/>
    <col min="2" max="2" width="50.75" style="156" customWidth="1"/>
    <col min="3" max="4" width="20.6296296296296" style="156" customWidth="1"/>
    <col min="5" max="5" width="20.6296296296296" style="309" customWidth="1"/>
    <col min="6" max="16356" width="9" style="156"/>
    <col min="16357" max="16357" width="45.6296296296296" style="156"/>
    <col min="16358" max="16384" width="9" style="156"/>
  </cols>
  <sheetData>
    <row r="1" ht="45" customHeight="1" spans="1:5">
      <c r="A1" s="158"/>
      <c r="B1" s="310" t="s">
        <v>2655</v>
      </c>
      <c r="C1" s="310"/>
      <c r="D1" s="310"/>
      <c r="E1" s="310"/>
    </row>
    <row r="2" s="307" customFormat="1" ht="20.1" customHeight="1" spans="1:5">
      <c r="A2" s="311"/>
      <c r="B2" s="312"/>
      <c r="C2" s="313"/>
      <c r="D2" s="312"/>
      <c r="E2" s="314" t="s">
        <v>1</v>
      </c>
    </row>
    <row r="3" s="308" customFormat="1" ht="45" customHeight="1" spans="1:5">
      <c r="A3" s="315" t="s">
        <v>2</v>
      </c>
      <c r="B3" s="316" t="s">
        <v>3</v>
      </c>
      <c r="C3" s="154" t="s">
        <v>4</v>
      </c>
      <c r="D3" s="154" t="s">
        <v>5</v>
      </c>
      <c r="E3" s="154" t="s">
        <v>6</v>
      </c>
    </row>
    <row r="4" s="308" customFormat="1" ht="36" customHeight="1" spans="1:5">
      <c r="A4" s="285" t="s">
        <v>2656</v>
      </c>
      <c r="B4" s="281" t="s">
        <v>2657</v>
      </c>
      <c r="C4" s="289"/>
      <c r="D4" s="289"/>
      <c r="E4" s="336"/>
    </row>
    <row r="5" ht="36" customHeight="1" spans="1:5">
      <c r="A5" s="285" t="s">
        <v>2658</v>
      </c>
      <c r="B5" s="281" t="s">
        <v>2659</v>
      </c>
      <c r="C5" s="289"/>
      <c r="D5" s="289"/>
      <c r="E5" s="336"/>
    </row>
    <row r="6" ht="36" customHeight="1" spans="1:5">
      <c r="A6" s="285" t="s">
        <v>2660</v>
      </c>
      <c r="B6" s="281" t="s">
        <v>2661</v>
      </c>
      <c r="C6" s="289"/>
      <c r="D6" s="289"/>
      <c r="E6" s="336"/>
    </row>
    <row r="7" ht="36" customHeight="1" spans="1:5">
      <c r="A7" s="285" t="s">
        <v>2662</v>
      </c>
      <c r="B7" s="281" t="s">
        <v>2663</v>
      </c>
      <c r="C7" s="289"/>
      <c r="D7" s="289"/>
      <c r="E7" s="336"/>
    </row>
    <row r="8" ht="36" customHeight="1" spans="1:5">
      <c r="A8" s="285" t="s">
        <v>2664</v>
      </c>
      <c r="B8" s="281" t="s">
        <v>2665</v>
      </c>
      <c r="C8" s="350">
        <v>56</v>
      </c>
      <c r="D8" s="289">
        <v>260</v>
      </c>
      <c r="E8" s="336">
        <f>(D8-C8)/C8</f>
        <v>3.6429</v>
      </c>
    </row>
    <row r="9" ht="36" customHeight="1" spans="1:5">
      <c r="A9" s="285" t="s">
        <v>2666</v>
      </c>
      <c r="B9" s="281" t="s">
        <v>2667</v>
      </c>
      <c r="C9" s="289"/>
      <c r="D9" s="289"/>
      <c r="E9" s="336"/>
    </row>
    <row r="10" ht="36" customHeight="1" spans="1:5">
      <c r="A10" s="285" t="s">
        <v>2668</v>
      </c>
      <c r="B10" s="281" t="s">
        <v>2669</v>
      </c>
      <c r="C10" s="289"/>
      <c r="D10" s="289">
        <v>31600</v>
      </c>
      <c r="E10" s="336"/>
    </row>
    <row r="11" ht="36" customHeight="1" spans="1:5">
      <c r="A11" s="285" t="s">
        <v>2670</v>
      </c>
      <c r="B11" s="284" t="s">
        <v>2671</v>
      </c>
      <c r="C11" s="286">
        <v>15024</v>
      </c>
      <c r="D11" s="286">
        <v>8000</v>
      </c>
      <c r="E11" s="336">
        <f>(D11-C11)/C11</f>
        <v>-0.4675</v>
      </c>
    </row>
    <row r="12" ht="36" customHeight="1" spans="1:5">
      <c r="A12" s="285" t="s">
        <v>2672</v>
      </c>
      <c r="B12" s="284" t="s">
        <v>2673</v>
      </c>
      <c r="C12" s="286">
        <v>0</v>
      </c>
      <c r="D12" s="286"/>
      <c r="E12" s="336"/>
    </row>
    <row r="13" ht="36" customHeight="1" spans="1:5">
      <c r="A13" s="285" t="s">
        <v>2674</v>
      </c>
      <c r="B13" s="284" t="s">
        <v>2675</v>
      </c>
      <c r="C13" s="286">
        <v>0</v>
      </c>
      <c r="D13" s="286"/>
      <c r="E13" s="336"/>
    </row>
    <row r="14" ht="36" customHeight="1" spans="1:5">
      <c r="A14" s="285" t="s">
        <v>2676</v>
      </c>
      <c r="B14" s="284" t="s">
        <v>2677</v>
      </c>
      <c r="C14" s="286">
        <v>0</v>
      </c>
      <c r="D14" s="286"/>
      <c r="E14" s="336"/>
    </row>
    <row r="15" ht="36" customHeight="1" spans="1:5">
      <c r="A15" s="285" t="s">
        <v>2678</v>
      </c>
      <c r="B15" s="284" t="s">
        <v>2679</v>
      </c>
      <c r="C15" s="286">
        <v>253</v>
      </c>
      <c r="D15" s="286">
        <v>23600</v>
      </c>
      <c r="E15" s="336">
        <f>(D15-C15)/C15</f>
        <v>92.2806</v>
      </c>
    </row>
    <row r="16" ht="36" customHeight="1" spans="1:5">
      <c r="A16" s="319" t="s">
        <v>2680</v>
      </c>
      <c r="B16" s="320" t="s">
        <v>2681</v>
      </c>
      <c r="C16" s="289"/>
      <c r="D16" s="289"/>
      <c r="E16" s="336"/>
    </row>
    <row r="17" ht="36" customHeight="1" spans="1:5">
      <c r="A17" s="319" t="s">
        <v>2682</v>
      </c>
      <c r="B17" s="320" t="s">
        <v>2683</v>
      </c>
      <c r="C17" s="289"/>
      <c r="D17" s="289"/>
      <c r="E17" s="336"/>
    </row>
    <row r="18" ht="36" customHeight="1" spans="1:5">
      <c r="A18" s="319" t="s">
        <v>2684</v>
      </c>
      <c r="B18" s="199" t="s">
        <v>2685</v>
      </c>
      <c r="C18" s="286"/>
      <c r="D18" s="286"/>
      <c r="E18" s="336"/>
    </row>
    <row r="19" ht="36" customHeight="1" spans="1:5">
      <c r="A19" s="319" t="s">
        <v>2686</v>
      </c>
      <c r="B19" s="199" t="s">
        <v>2687</v>
      </c>
      <c r="C19" s="286"/>
      <c r="D19" s="286"/>
      <c r="E19" s="336"/>
    </row>
    <row r="20" ht="36" customHeight="1" spans="1:5">
      <c r="A20" s="319" t="s">
        <v>2688</v>
      </c>
      <c r="B20" s="320" t="s">
        <v>2689</v>
      </c>
      <c r="C20" s="289"/>
      <c r="D20" s="289"/>
      <c r="E20" s="336"/>
    </row>
    <row r="21" ht="36" customHeight="1" spans="1:5">
      <c r="A21" s="319" t="s">
        <v>2690</v>
      </c>
      <c r="B21" s="320" t="s">
        <v>2691</v>
      </c>
      <c r="C21" s="289"/>
      <c r="D21" s="289"/>
      <c r="E21" s="336"/>
    </row>
    <row r="22" ht="36" customHeight="1" spans="1:5">
      <c r="A22" s="319" t="s">
        <v>2692</v>
      </c>
      <c r="B22" s="320" t="s">
        <v>2693</v>
      </c>
      <c r="C22" s="289"/>
      <c r="D22" s="289"/>
      <c r="E22" s="336"/>
    </row>
    <row r="23" ht="36" customHeight="1" spans="1:5">
      <c r="A23" s="285" t="s">
        <v>2694</v>
      </c>
      <c r="B23" s="281" t="s">
        <v>2695</v>
      </c>
      <c r="C23" s="289"/>
      <c r="D23" s="289"/>
      <c r="E23" s="336"/>
    </row>
    <row r="24" ht="36" customHeight="1" spans="1:5">
      <c r="A24" s="285" t="s">
        <v>2696</v>
      </c>
      <c r="B24" s="281" t="s">
        <v>2697</v>
      </c>
      <c r="C24" s="350">
        <v>127</v>
      </c>
      <c r="D24" s="289">
        <v>160</v>
      </c>
      <c r="E24" s="336">
        <f>(D24-C24)/C24</f>
        <v>0.2598</v>
      </c>
    </row>
    <row r="25" ht="36" customHeight="1" spans="1:5">
      <c r="A25" s="285" t="s">
        <v>2698</v>
      </c>
      <c r="B25" s="281" t="s">
        <v>2699</v>
      </c>
      <c r="C25" s="289"/>
      <c r="D25" s="289"/>
      <c r="E25" s="336"/>
    </row>
    <row r="26" ht="36" customHeight="1" spans="1:5">
      <c r="A26" s="285" t="s">
        <v>2700</v>
      </c>
      <c r="B26" s="281" t="s">
        <v>2701</v>
      </c>
      <c r="C26" s="289"/>
      <c r="D26" s="289"/>
      <c r="E26" s="336"/>
    </row>
    <row r="27" ht="36" customHeight="1" spans="1:5">
      <c r="A27" s="285" t="s">
        <v>2702</v>
      </c>
      <c r="B27" s="281" t="s">
        <v>2703</v>
      </c>
      <c r="C27" s="289">
        <v>1722</v>
      </c>
      <c r="D27" s="289">
        <v>2723</v>
      </c>
      <c r="E27" s="336">
        <f>(D27-C27)/C27</f>
        <v>0.5813</v>
      </c>
    </row>
    <row r="28" ht="36" customHeight="1" spans="1:5">
      <c r="A28" s="285"/>
      <c r="B28" s="284"/>
      <c r="C28" s="286"/>
      <c r="D28" s="286"/>
      <c r="E28" s="336"/>
    </row>
    <row r="29" ht="36" customHeight="1" spans="1:5">
      <c r="A29" s="294"/>
      <c r="B29" s="295" t="s">
        <v>2704</v>
      </c>
      <c r="C29" s="289">
        <f>C8+C11+C15+C24+C27</f>
        <v>17182</v>
      </c>
      <c r="D29" s="289">
        <f>D8+D11+D15+D24+D27</f>
        <v>34743</v>
      </c>
      <c r="E29" s="336">
        <f t="shared" ref="E29:E35" si="0">(D29-C29)/C29</f>
        <v>1.0221</v>
      </c>
    </row>
    <row r="30" ht="36" customHeight="1" spans="1:5">
      <c r="A30" s="322">
        <v>105</v>
      </c>
      <c r="B30" s="323" t="s">
        <v>2705</v>
      </c>
      <c r="C30" s="338">
        <v>25251</v>
      </c>
      <c r="D30" s="347"/>
      <c r="E30" s="336">
        <f t="shared" si="0"/>
        <v>-1</v>
      </c>
    </row>
    <row r="31" ht="36" customHeight="1" spans="1:5">
      <c r="A31" s="351">
        <v>110</v>
      </c>
      <c r="B31" s="352" t="s">
        <v>59</v>
      </c>
      <c r="C31" s="338">
        <f>C32+C35</f>
        <v>7478</v>
      </c>
      <c r="D31" s="338">
        <f>D32+D35</f>
        <v>4268</v>
      </c>
      <c r="E31" s="336">
        <f t="shared" si="0"/>
        <v>-0.4293</v>
      </c>
    </row>
    <row r="32" ht="36" customHeight="1" spans="1:5">
      <c r="A32" s="351">
        <v>11004</v>
      </c>
      <c r="B32" s="353" t="s">
        <v>2706</v>
      </c>
      <c r="C32" s="338">
        <f>C33+C34</f>
        <v>5951</v>
      </c>
      <c r="D32" s="338">
        <f>D33+D34</f>
        <v>1200</v>
      </c>
      <c r="E32" s="336">
        <f t="shared" si="0"/>
        <v>-0.7984</v>
      </c>
    </row>
    <row r="33" ht="36" customHeight="1" spans="1:5">
      <c r="A33" s="354">
        <v>1100402</v>
      </c>
      <c r="B33" s="355" t="s">
        <v>2707</v>
      </c>
      <c r="C33" s="345">
        <v>1227</v>
      </c>
      <c r="D33" s="346">
        <v>1200</v>
      </c>
      <c r="E33" s="336">
        <f t="shared" si="0"/>
        <v>-0.022</v>
      </c>
    </row>
    <row r="34" ht="36" customHeight="1" spans="1:5">
      <c r="A34" s="354">
        <v>1100403</v>
      </c>
      <c r="B34" s="356" t="s">
        <v>2708</v>
      </c>
      <c r="C34" s="345">
        <v>4724</v>
      </c>
      <c r="D34" s="346"/>
      <c r="E34" s="336">
        <f t="shared" si="0"/>
        <v>-1</v>
      </c>
    </row>
    <row r="35" ht="36" customHeight="1" spans="1:5">
      <c r="A35" s="354">
        <v>11008</v>
      </c>
      <c r="B35" s="355" t="s">
        <v>62</v>
      </c>
      <c r="C35" s="357">
        <v>1527</v>
      </c>
      <c r="D35" s="346">
        <v>3068</v>
      </c>
      <c r="E35" s="336">
        <f t="shared" si="0"/>
        <v>1.0092</v>
      </c>
    </row>
    <row r="36" ht="36" customHeight="1" spans="1:5">
      <c r="A36" s="354">
        <v>11009</v>
      </c>
      <c r="B36" s="355" t="s">
        <v>63</v>
      </c>
      <c r="C36" s="345">
        <v>0</v>
      </c>
      <c r="D36" s="346"/>
      <c r="E36" s="336"/>
    </row>
    <row r="37" ht="36" customHeight="1" spans="1:5">
      <c r="A37" s="332"/>
      <c r="B37" s="333" t="s">
        <v>66</v>
      </c>
      <c r="C37" s="338">
        <f>C29+C30+C31</f>
        <v>49911</v>
      </c>
      <c r="D37" s="338">
        <f>D29+D30+D31</f>
        <v>39011</v>
      </c>
      <c r="E37" s="336">
        <f>(D37-C37)/C37</f>
        <v>-0.2184</v>
      </c>
    </row>
    <row r="38" spans="3:4">
      <c r="C38" s="358"/>
      <c r="D38" s="358"/>
    </row>
    <row r="40" spans="3:4">
      <c r="C40" s="358"/>
      <c r="D40" s="358"/>
    </row>
    <row r="42" spans="3:4">
      <c r="C42" s="358"/>
      <c r="D42" s="358"/>
    </row>
    <row r="43" spans="3:4">
      <c r="C43" s="358"/>
      <c r="D43" s="358"/>
    </row>
    <row r="45" spans="3:4">
      <c r="C45" s="358"/>
      <c r="D45" s="358"/>
    </row>
    <row r="46" spans="3:4">
      <c r="C46" s="358"/>
      <c r="D46" s="358"/>
    </row>
    <row r="47" spans="3:4">
      <c r="C47" s="358"/>
      <c r="D47" s="358"/>
    </row>
    <row r="48" spans="3:4">
      <c r="C48" s="358"/>
      <c r="D48" s="358"/>
    </row>
    <row r="50" spans="3:4">
      <c r="C50" s="358"/>
      <c r="D50" s="358"/>
    </row>
  </sheetData>
  <mergeCells count="1">
    <mergeCell ref="B1:E1"/>
  </mergeCells>
  <conditionalFormatting sqref="B30">
    <cfRule type="expression" dxfId="70" priority="11" stopIfTrue="1">
      <formula>"len($A:$A)=3"</formula>
    </cfRule>
  </conditionalFormatting>
  <conditionalFormatting sqref="B32">
    <cfRule type="expression" dxfId="71" priority="2" stopIfTrue="1">
      <formula>"len($A:$A)=3"</formula>
    </cfRule>
  </conditionalFormatting>
  <conditionalFormatting sqref="B34">
    <cfRule type="expression" dxfId="72" priority="1" stopIfTrue="1">
      <formula>"len($A:$A)=3"</formula>
    </cfRule>
  </conditionalFormatting>
  <conditionalFormatting sqref="C30:C34 D31:D34">
    <cfRule type="expression" dxfId="73" priority="10" stopIfTrue="1">
      <formula>"len($A:$A)=3"</formula>
    </cfRule>
  </conditionalFormatting>
  <conditionalFormatting sqref="D30 D33:D35">
    <cfRule type="expression" dxfId="74" priority="7" stopIfTrue="1">
      <formula>"len($A:$A)=3"</formula>
    </cfRule>
  </conditionalFormatting>
  <conditionalFormatting sqref="B31 B33">
    <cfRule type="expression" dxfId="75"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33</vt:i4>
      </vt:variant>
    </vt:vector>
  </HeadingPairs>
  <TitlesOfParts>
    <vt:vector size="33" baseType="lpstr">
      <vt:lpstr>1-1梁河县一般公共预算收入情况表</vt:lpstr>
      <vt:lpstr>1-2梁河县一般公共预算支出情况表</vt:lpstr>
      <vt:lpstr>1-3梁河县一般公共预算收入情况表</vt:lpstr>
      <vt:lpstr>1-4梁河县一般公共预算支出情况表（公开到项级）</vt:lpstr>
      <vt:lpstr>1-5梁河县一般公共预算基本支出情况表（公开到款级）</vt:lpstr>
      <vt:lpstr>1-6梁河县一般公共预算支出表（州、市对下转移支付项目）</vt:lpstr>
      <vt:lpstr>1-7梁河县分地区税收返还和转移支付预算表</vt:lpstr>
      <vt:lpstr>1-8梁河县“三公”经费预算财政拨款情况统计表</vt:lpstr>
      <vt:lpstr>2-1梁河县政府性基金预算收入情况表</vt:lpstr>
      <vt:lpstr>2-2梁河县政府性基金预算支出情况表</vt:lpstr>
      <vt:lpstr>2-3梁河县本级政府性基金预算收入情况表</vt:lpstr>
      <vt:lpstr>2-4梁河县本级政府性基金预算支出情况表（公开到项级）</vt:lpstr>
      <vt:lpstr>2-5梁河县本级政府性基金支出表（州、市对下转移支付）</vt:lpstr>
      <vt:lpstr>3-1梁河县国有资本经营收入预算情况表</vt:lpstr>
      <vt:lpstr>3-2梁河县国有资本经营支出预算情况表</vt:lpstr>
      <vt:lpstr>3-3梁河县本级国有资本经营收入预算情况表</vt:lpstr>
      <vt:lpstr>3-4梁河县本级国有资本经营支出预算情况表（公开到项级）</vt:lpstr>
      <vt:lpstr>3-5 梁河县国有资本经营预算转移支付表 （分地区）</vt:lpstr>
      <vt:lpstr>3-6 国有资本经营预算转移支付表（分项目）</vt:lpstr>
      <vt:lpstr>4-1梁河县社会保险基金收入预算情况表</vt:lpstr>
      <vt:lpstr>4-2梁河县社会保险基金支出预算情况表</vt:lpstr>
      <vt:lpstr>4-3梁河县本级社会保险基金收入预算情况表</vt:lpstr>
      <vt:lpstr>4-4梁河县本级社会保险基金支出预算情况表</vt:lpstr>
      <vt:lpstr>5-1   2020年地方政府债务限额及余额预算情况表</vt:lpstr>
      <vt:lpstr>5-2  2020年地方政府一般债务余额情况表</vt:lpstr>
      <vt:lpstr>5-3  梁河县本级2020年地方政府一般债务余额情况表</vt:lpstr>
      <vt:lpstr>5-4 2020年地方政府专项债务余额情况表</vt:lpstr>
      <vt:lpstr>5-5 梁河县本级2020年地方政府专项债务余额情况表（本级）</vt:lpstr>
      <vt:lpstr>5-6 地方政府债券发行及还本付息情况表</vt:lpstr>
      <vt:lpstr>5-7  梁河县2021年地方政府债务限额提前下达情况表</vt:lpstr>
      <vt:lpstr>5-8 2020年年初新增地方政府债券资金安排表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寸伶玲</cp:lastModifiedBy>
  <dcterms:created xsi:type="dcterms:W3CDTF">2006-09-16T00:00:00Z</dcterms:created>
  <cp:lastPrinted>2020-05-07T10:46:00Z</cp:lastPrinted>
  <dcterms:modified xsi:type="dcterms:W3CDTF">2026-03-31T00:28:57Z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22C9BE3F00C54C7BA8775E95E230A91B</vt:lpwstr>
  </property>
</Properties>
</file>