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45" tabRatio="933" activeTab="3"/>
  </bookViews>
  <sheets>
    <sheet name="封面" sheetId="1" r:id="rId1"/>
    <sheet name="目录" sheetId="2" r:id="rId2"/>
    <sheet name="一般公共预算收支草案" sheetId="3" r:id="rId3"/>
    <sheet name="公共预算草案功能分类表  " sheetId="4" r:id="rId4"/>
    <sheet name="公共预算草案按经济分类" sheetId="5" r:id="rId5"/>
    <sheet name="财政预算支出明细表附表" sheetId="6" r:id="rId6"/>
    <sheet name="基金预算草案" sheetId="7" r:id="rId7"/>
    <sheet name="国有资本经营预算" sheetId="8" r:id="rId8"/>
    <sheet name="社保基金草案" sheetId="9" r:id="rId9"/>
    <sheet name="Sheet1" sheetId="10" r:id="rId10"/>
    <sheet name="Sheet2" sheetId="11" r:id="rId11"/>
  </sheets>
  <definedNames>
    <definedName name="_xlnm._FilterDatabase" localSheetId="9" hidden="1">Sheet1!$A$1:$E$38</definedName>
    <definedName name="_xlnm._FilterDatabase" localSheetId="10" hidden="1">Sheet2!$A$1:$F$78</definedName>
    <definedName name="Database" localSheetId="6" hidden="1">#REF!</definedName>
    <definedName name="Database" localSheetId="8" hidden="1">#REF!</definedName>
    <definedName name="Database" hidden="1">#REF!</definedName>
    <definedName name="_xlnm.Print_Area" localSheetId="2">一般公共预算收支草案!$A$1:$H$66</definedName>
    <definedName name="_xlnm.Print_Area" localSheetId="6">基金预算草案!$A$1:$H$28</definedName>
    <definedName name="_xlnm.Print_Titles" localSheetId="2">一般公共预算收支草案!$2:$5</definedName>
    <definedName name="_xlnm.Print_Titles" localSheetId="3">'公共预算草案功能分类表  '!$1:$5</definedName>
    <definedName name="_xlnm.Print_Titles" localSheetId="6">基金预算草案!$2:$5</definedName>
    <definedName name="_xlnm.Print_Titles" localSheetId="4">公共预算草案按经济分类!$1:$5</definedName>
    <definedName name="_xlnm.Print_Titles" localSheetId="8">社保基金草案!$2:$4</definedName>
    <definedName name="表4" localSheetId="6">#REF!</definedName>
    <definedName name="表4" localSheetId="8">#REF!</definedName>
    <definedName name="表4">#REF!</definedName>
    <definedName name="_xlnm._FilterDatabase" localSheetId="2" hidden="1">一般公共预算收支草案!$A$5:$H$66</definedName>
    <definedName name="_xlnm._FilterDatabase" localSheetId="3" hidden="1">'公共预算草案功能分类表  '!$A$5:$G$36</definedName>
  </definedNames>
  <calcPr calcId="144525"/>
</workbook>
</file>

<file path=xl/sharedStrings.xml><?xml version="1.0" encoding="utf-8"?>
<sst xmlns="http://schemas.openxmlformats.org/spreadsheetml/2006/main" count="374">
  <si>
    <t>附件2</t>
  </si>
  <si>
    <t>梁河县大厂乡</t>
  </si>
  <si>
    <t>2019年度财政预算(草案)</t>
  </si>
  <si>
    <t>梁河县大厂乡人民政府</t>
  </si>
  <si>
    <t>2019年 1 月</t>
  </si>
  <si>
    <t>目              录</t>
  </si>
  <si>
    <t>序号</t>
  </si>
  <si>
    <t>表                  名</t>
  </si>
  <si>
    <t>2019年梁河县 大厂乡一般公共预算收支草案（表一）</t>
  </si>
  <si>
    <t>2019年梁河县 大厂乡一般公共预算收支功能分类情况表（表二）</t>
  </si>
  <si>
    <t>2019年梁河县大厂乡一般公共预算支出经济分类情况表（表三）</t>
  </si>
  <si>
    <t>2019年梁河县大厂乡财政预算支出明细表(草案）（表三/1）</t>
  </si>
  <si>
    <t>2019年梁河县大厂乡政府性基金预算收支草案（表四）</t>
  </si>
  <si>
    <t>2019年梁河县大厂乡国有资本经营预算草案（表五）</t>
  </si>
  <si>
    <t>2019年梁河县大厂乡社会保险基金预算草案（表六）</t>
  </si>
  <si>
    <t>表一</t>
  </si>
  <si>
    <t>2019年梁河县大厂乡一般公共预算收支草案（预告数）</t>
  </si>
  <si>
    <t>单位：万元</t>
  </si>
  <si>
    <t>收入</t>
  </si>
  <si>
    <t>2018年预算数</t>
  </si>
  <si>
    <t>2019年</t>
  </si>
  <si>
    <t>支出</t>
  </si>
  <si>
    <t>预算数</t>
  </si>
  <si>
    <t>比上年增幅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</si>
  <si>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</si>
  <si>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</si>
  <si>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</si>
  <si>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</si>
  <si>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</si>
  <si>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</si>
  <si>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</si>
  <si>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</si>
  <si>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</si>
  <si>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</si>
  <si>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</si>
  <si>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</si>
  <si>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</si>
  <si>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</si>
  <si>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</si>
  <si>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</si>
  <si>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</si>
  <si>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</si>
  <si>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</si>
  <si>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</si>
  <si>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</si>
  <si>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</si>
  <si>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</si>
  <si>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</si>
  <si>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</si>
  <si>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</si>
  <si>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</si>
  <si>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</si>
  <si>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</si>
  <si>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</si>
  <si>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</si>
  <si>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</si>
  <si>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</si>
  <si>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</si>
  <si>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</si>
  <si>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</si>
  <si>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</si>
  <si>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</si>
  <si>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</si>
  <si>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</si>
  <si>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</si>
  <si>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</si>
  <si>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</si>
  <si>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</si>
  <si>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</si>
  <si>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</si>
  <si>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</si>
  <si>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 xml:space="preserve"> 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</si>
  <si>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</si>
  <si>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</si>
  <si>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</si>
  <si>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</si>
  <si>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</si>
  <si>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</si>
  <si>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</si>
  <si>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</si>
  <si>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</si>
  <si>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</si>
  <si>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</si>
  <si>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</si>
  <si>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</si>
  <si>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</si>
  <si>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</si>
  <si>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</si>
  <si>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</si>
  <si>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</si>
  <si>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</si>
  <si>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</si>
  <si>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</si>
  <si>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</si>
  <si>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</si>
  <si>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</si>
  <si>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</si>
  <si>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</si>
  <si>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</si>
  <si>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</si>
  <si>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</si>
  <si>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</si>
  <si>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</si>
  <si>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</si>
  <si>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</si>
  <si>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</si>
  <si>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</si>
  <si>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</si>
  <si>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</si>
  <si>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上级专项补助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</si>
  <si>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</si>
  <si>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</si>
  <si>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</si>
  <si>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</si>
  <si>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</si>
  <si>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</si>
  <si>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</si>
  <si>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</si>
  <si>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</si>
  <si>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</si>
  <si>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</si>
  <si>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t>2019年梁河县大厂乡一般公共预算收支功能分类情况表（预告数）</t>
  </si>
  <si>
    <t>收          入</t>
  </si>
  <si>
    <t>支          出</t>
  </si>
  <si>
    <t>201一般公共服务支出</t>
  </si>
  <si>
    <t xml:space="preserve">  01 人大事务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</si>
  <si>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</si>
  <si>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</si>
  <si>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</si>
  <si>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</si>
  <si>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</si>
  <si>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</si>
  <si>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</si>
  <si>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</si>
  <si>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</si>
  <si>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</si>
  <si>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</si>
  <si>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</si>
  <si>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</si>
  <si>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</si>
  <si>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档案事务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</si>
  <si>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</si>
  <si>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</si>
  <si>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</si>
  <si>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</si>
  <si>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</si>
  <si>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</si>
  <si>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</si>
  <si>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</si>
  <si>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</si>
  <si>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 xml:space="preserve">  38市场监督管理事务</t>
  </si>
  <si>
    <t xml:space="preserve">  99 其他一般公共服务支出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</si>
  <si>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</si>
  <si>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</si>
  <si>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</si>
  <si>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</si>
  <si>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</si>
  <si>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广播影视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</si>
  <si>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</si>
  <si>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</si>
  <si>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</si>
  <si>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</si>
  <si>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</si>
  <si>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行政事业单位离退休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</si>
  <si>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</si>
  <si>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</si>
  <si>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</si>
  <si>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</si>
  <si>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</si>
  <si>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</si>
  <si>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</si>
  <si>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</si>
  <si>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</si>
  <si>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</si>
  <si>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</si>
  <si>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</si>
  <si>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</si>
  <si>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</si>
  <si>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</si>
  <si>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</si>
  <si>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</si>
  <si>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</si>
  <si>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</si>
  <si>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</si>
  <si>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</si>
  <si>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</si>
  <si>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</si>
  <si>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乡镇事业单位医疗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</si>
  <si>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</si>
  <si>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</si>
  <si>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</si>
  <si>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</si>
  <si>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</si>
  <si>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</si>
  <si>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213农林水支出</t>
  </si>
  <si>
    <t xml:space="preserve">  01 农业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</si>
  <si>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</si>
  <si>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</si>
  <si>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</si>
  <si>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</si>
  <si>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</si>
  <si>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</si>
  <si>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</si>
  <si>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</si>
  <si>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</si>
  <si>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</si>
  <si>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</si>
  <si>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</si>
  <si>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</si>
  <si>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</si>
  <si>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</si>
  <si>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</si>
  <si>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</si>
  <si>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</si>
  <si>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</si>
  <si>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</si>
  <si>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</si>
  <si>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</si>
  <si>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 xml:space="preserve">    成品油价格和税费改革专项上解支出</t>
  </si>
  <si>
    <t xml:space="preserve">        净结余</t>
  </si>
  <si>
    <t xml:space="preserve">        结转下年专款</t>
  </si>
  <si>
    <t>表三</t>
  </si>
  <si>
    <t>2019年梁河县大厂乡一般公共预算支出经济分类情况表（预告数）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</si>
  <si>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</si>
  <si>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</si>
  <si>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</si>
  <si>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</si>
  <si>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</si>
  <si>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</si>
  <si>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</si>
  <si>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</si>
  <si>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</si>
  <si>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</si>
  <si>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</si>
  <si>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</si>
  <si>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</si>
  <si>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</si>
  <si>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>表三/1/附表</t>
  </si>
  <si>
    <t>2019年梁河县大厂乡财政预算支出明细表(草案）（预告数）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</si>
  <si>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</si>
  <si>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</si>
  <si>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</si>
  <si>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</si>
  <si>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</si>
  <si>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</si>
  <si>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</si>
  <si>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</si>
  <si>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</si>
  <si>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3、离退休工资</t>
  </si>
  <si>
    <t>4、离退休公用经费</t>
  </si>
  <si>
    <t>5、长聘及定额人员工资</t>
  </si>
  <si>
    <t>二、项目支出</t>
  </si>
  <si>
    <t>乡镇工作经费</t>
  </si>
  <si>
    <t>人大代表活动经费</t>
  </si>
  <si>
    <t>政协委员视察经费</t>
  </si>
  <si>
    <t>乡镇宗教工作经费</t>
  </si>
  <si>
    <t>乡镇宣传工作经费</t>
  </si>
  <si>
    <t>乡镇人大主席团审议工作经费</t>
  </si>
  <si>
    <t>乡镇纪委工作经费</t>
  </si>
  <si>
    <t>乡镇团委工作经费</t>
  </si>
  <si>
    <t>乡镇妇联工作经费</t>
  </si>
  <si>
    <t>人代会经费</t>
  </si>
  <si>
    <t>农村税费改革转移支付</t>
  </si>
  <si>
    <t>财政所工作经费</t>
  </si>
  <si>
    <t xml:space="preserve">乡镇综治工作经费 </t>
  </si>
  <si>
    <t>表四</t>
  </si>
  <si>
    <t>2019年梁河县大厂乡政府性基金预算收支草案（预告数）</t>
  </si>
  <si>
    <t>2018预算数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</si>
  <si>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</si>
  <si>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</si>
  <si>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</si>
  <si>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</si>
  <si>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</si>
  <si>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</si>
  <si>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</si>
  <si>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</si>
  <si>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</si>
  <si>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</si>
  <si>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</si>
  <si>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</si>
  <si>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</si>
  <si>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</si>
  <si>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</si>
  <si>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</si>
  <si>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</si>
  <si>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</si>
  <si>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</si>
  <si>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</si>
  <si>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</si>
  <si>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</si>
  <si>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</si>
  <si>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</si>
  <si>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</si>
  <si>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</si>
  <si>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</si>
  <si>
    <t>表五</t>
  </si>
  <si>
    <t>2019年梁河县大厂乡国有资本经营预算草案（预告数）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</si>
  <si>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</si>
  <si>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</si>
  <si>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</si>
  <si>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</si>
  <si>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</si>
  <si>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</si>
  <si>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</si>
  <si>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</si>
  <si>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</si>
  <si>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</si>
  <si>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</si>
  <si>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</si>
  <si>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</si>
  <si>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>表六</t>
  </si>
  <si>
    <t>2019年梁河县大厂乡社会保险基金预算草案（预告数）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</si>
  <si>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</si>
  <si>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</si>
  <si>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</si>
  <si>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</si>
  <si>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</si>
  <si>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</si>
  <si>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</si>
  <si>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城乡居民基本养老保险基金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</si>
  <si>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</si>
  <si>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</si>
  <si>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</si>
  <si>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</si>
  <si>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</si>
  <si>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</si>
  <si>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</si>
  <si>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</si>
  <si>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</si>
  <si>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</si>
  <si>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</si>
  <si>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</si>
  <si>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</si>
  <si>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</si>
  <si>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</si>
  <si>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</si>
  <si>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</si>
  <si>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</si>
  <si>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</si>
  <si>
    <t>单位名称</t>
  </si>
  <si>
    <t>资金名称</t>
  </si>
  <si>
    <t>功能代码</t>
  </si>
  <si>
    <t>金额</t>
  </si>
  <si>
    <t>备注</t>
  </si>
  <si>
    <t>党政办</t>
  </si>
  <si>
    <t>行政运行</t>
  </si>
  <si>
    <t>养老保险</t>
  </si>
  <si>
    <t>公积金</t>
  </si>
  <si>
    <t>离退休费</t>
  </si>
  <si>
    <t>离退休公用经费</t>
  </si>
  <si>
    <t>村民小组党支部书记</t>
  </si>
  <si>
    <t>村社区纪检主任</t>
  </si>
  <si>
    <t>农村经济中心</t>
  </si>
  <si>
    <t>事业运行</t>
  </si>
  <si>
    <t>办公费</t>
  </si>
  <si>
    <t>文化站</t>
  </si>
  <si>
    <t>经济发展办</t>
  </si>
  <si>
    <t>村镇规划</t>
  </si>
  <si>
    <t>社会保障</t>
  </si>
  <si>
    <t>财政所</t>
  </si>
  <si>
    <t>经管站</t>
  </si>
  <si>
    <t>团委工作经费</t>
  </si>
  <si>
    <t>妇联工作经费</t>
  </si>
  <si>
    <t>乡镇综治工作经费</t>
  </si>
  <si>
    <t>项目合计</t>
  </si>
  <si>
    <t>经济分类</t>
  </si>
  <si>
    <t>办公室</t>
  </si>
  <si>
    <t>类别</t>
  </si>
  <si>
    <t>基本支出</t>
  </si>
  <si>
    <t>在职公用经费</t>
  </si>
  <si>
    <t>农村经济</t>
  </si>
  <si>
    <t>文化服务中心</t>
  </si>
  <si>
    <t>社保中心</t>
  </si>
  <si>
    <t>项目支出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</si>
</sst>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#,##0_ ;[Red]\-#,##0\ "/>
    <numFmt numFmtId="178" formatCode="#,##0_ "/>
    <numFmt numFmtId="179" formatCode="0.0%"/>
    <numFmt numFmtId="180" formatCode="#,##0_);[Red]\(#,##0\)"/>
  </numFmts>
  <fonts count="52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color indexed="10"/>
      <name val="宋体"/>
      <charset val="134"/>
    </font>
    <font>
      <b/>
      <sz val="10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b/>
      <sz val="14"/>
      <name val="宋体"/>
      <charset val="134"/>
    </font>
    <font>
      <sz val="12"/>
      <name val="Times New Roman"/>
      <charset val="0"/>
    </font>
    <font>
      <sz val="12"/>
      <color indexed="9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6"/>
      <name val="华文中宋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7"/>
      <name val="Small Fonts"/>
      <charset val="0"/>
    </font>
    <font>
      <u/>
      <sz val="12"/>
      <color indexed="20"/>
      <name val="宋体"/>
      <charset val="134"/>
    </font>
    <font>
      <sz val="11"/>
      <color indexed="52"/>
      <name val="宋体"/>
      <charset val="134"/>
    </font>
    <font>
      <sz val="10"/>
      <name val="MS Sans Serif"/>
      <charset val="0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74">
    <xf numFmtId="0" fontId="0" fillId="0" borderId="0"/>
    <xf numFmtId="42" fontId="0" fillId="0" borderId="0" applyFont="0" applyFill="0" applyBorder="0" applyAlignment="0" applyProtection="0"/>
    <xf numFmtId="0" fontId="38" fillId="0" borderId="0">
      <alignment vertical="center"/>
    </xf>
    <xf numFmtId="0" fontId="37" fillId="7" borderId="20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34" fillId="0" borderId="19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7" fillId="19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1" fillId="0" borderId="2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/>
    <xf numFmtId="0" fontId="32" fillId="22" borderId="0" applyNumberFormat="0" applyBorder="0" applyAlignment="0" applyProtection="0">
      <alignment vertical="center"/>
    </xf>
    <xf numFmtId="0" fontId="0" fillId="0" borderId="0"/>
    <xf numFmtId="0" fontId="34" fillId="0" borderId="1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0" fillId="0" borderId="0"/>
    <xf numFmtId="0" fontId="50" fillId="0" borderId="26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/>
    <xf numFmtId="0" fontId="36" fillId="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1" borderId="21" applyNumberFormat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1" borderId="21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0" fillId="0" borderId="0"/>
    <xf numFmtId="0" fontId="32" fillId="8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3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37" fontId="48" fillId="0" borderId="0"/>
    <xf numFmtId="0" fontId="45" fillId="17" borderId="0" applyNumberFormat="0" applyBorder="0" applyAlignment="0" applyProtection="0">
      <alignment vertical="center"/>
    </xf>
    <xf numFmtId="0" fontId="51" fillId="0" borderId="0"/>
    <xf numFmtId="9" fontId="0" fillId="0" borderId="0" applyFont="0" applyFill="0" applyBorder="0" applyAlignment="0" applyProtection="0"/>
    <xf numFmtId="0" fontId="47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7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7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7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7" fillId="19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0" fillId="0" borderId="0"/>
    <xf numFmtId="0" fontId="34" fillId="0" borderId="19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0" fillId="0" borderId="0"/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28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7" fillId="7" borderId="2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14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4" borderId="20" applyNumberFormat="0" applyAlignment="0" applyProtection="0">
      <alignment vertical="center"/>
    </xf>
    <xf numFmtId="0" fontId="0" fillId="0" borderId="0">
      <alignment vertical="center"/>
    </xf>
    <xf numFmtId="0" fontId="42" fillId="14" borderId="23" applyNumberFormat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7" borderId="20" applyNumberFormat="0" applyAlignment="0" applyProtection="0">
      <alignment vertical="center"/>
    </xf>
    <xf numFmtId="0" fontId="20" fillId="0" borderId="0"/>
    <xf numFmtId="0" fontId="3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4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2" fillId="14" borderId="2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1" borderId="21" applyNumberFormat="0" applyAlignment="0" applyProtection="0">
      <alignment vertical="center"/>
    </xf>
    <xf numFmtId="0" fontId="0" fillId="0" borderId="0">
      <alignment vertical="center"/>
    </xf>
    <xf numFmtId="0" fontId="44" fillId="14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40" fillId="11" borderId="21" applyNumberFormat="0" applyAlignment="0" applyProtection="0">
      <alignment vertical="center"/>
    </xf>
    <xf numFmtId="0" fontId="0" fillId="0" borderId="0"/>
    <xf numFmtId="0" fontId="0" fillId="0" borderId="0"/>
    <xf numFmtId="0" fontId="37" fillId="7" borderId="20" applyNumberFormat="0" applyAlignment="0" applyProtection="0">
      <alignment vertical="center"/>
    </xf>
    <xf numFmtId="0" fontId="0" fillId="0" borderId="0"/>
    <xf numFmtId="0" fontId="42" fillId="14" borderId="23" applyNumberFormat="0" applyAlignment="0" applyProtection="0">
      <alignment vertical="center"/>
    </xf>
    <xf numFmtId="0" fontId="0" fillId="0" borderId="0"/>
    <xf numFmtId="0" fontId="42" fillId="14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7" fillId="7" borderId="20" applyNumberFormat="0" applyAlignment="0" applyProtection="0">
      <alignment vertical="center"/>
    </xf>
    <xf numFmtId="0" fontId="0" fillId="0" borderId="0"/>
    <xf numFmtId="0" fontId="0" fillId="0" borderId="0"/>
    <xf numFmtId="0" fontId="42" fillId="14" borderId="23" applyNumberFormat="0" applyAlignment="0" applyProtection="0">
      <alignment vertical="center"/>
    </xf>
    <xf numFmtId="0" fontId="38" fillId="0" borderId="0">
      <alignment vertical="center"/>
    </xf>
    <xf numFmtId="0" fontId="0" fillId="0" borderId="0"/>
    <xf numFmtId="0" fontId="0" fillId="0" borderId="0"/>
    <xf numFmtId="0" fontId="38" fillId="0" borderId="0">
      <alignment vertical="center"/>
    </xf>
    <xf numFmtId="0" fontId="0" fillId="0" borderId="0"/>
    <xf numFmtId="0" fontId="0" fillId="0" borderId="0"/>
    <xf numFmtId="0" fontId="0" fillId="0" borderId="0"/>
    <xf numFmtId="0" fontId="3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14" borderId="23" applyNumberFormat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18" applyNumberFormat="0" applyFill="0" applyAlignment="0" applyProtection="0">
      <alignment vertical="center"/>
    </xf>
    <xf numFmtId="0" fontId="0" fillId="0" borderId="0"/>
    <xf numFmtId="0" fontId="44" fillId="14" borderId="20" applyNumberFormat="0" applyAlignment="0" applyProtection="0">
      <alignment vertical="center"/>
    </xf>
    <xf numFmtId="0" fontId="0" fillId="0" borderId="0"/>
    <xf numFmtId="0" fontId="44" fillId="14" borderId="20" applyNumberFormat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1" fillId="0" borderId="0"/>
    <xf numFmtId="41" fontId="0" fillId="0" borderId="0" applyFont="0" applyFill="0" applyBorder="0" applyAlignment="0" applyProtection="0"/>
    <xf numFmtId="4" fontId="51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</cellStyleXfs>
  <cellXfs count="211">
    <xf numFmtId="0" fontId="0" fillId="0" borderId="0" xfId="0"/>
    <xf numFmtId="0" fontId="0" fillId="0" borderId="1" xfId="0" applyBorder="1"/>
    <xf numFmtId="0" fontId="0" fillId="0" borderId="0" xfId="0" applyFont="1" applyFill="1"/>
    <xf numFmtId="176" fontId="1" fillId="0" borderId="0" xfId="445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2" fillId="0" borderId="0" xfId="190" applyFont="1" applyAlignment="1" applyProtection="1">
      <alignment horizontal="center" vertical="center"/>
      <protection locked="0"/>
    </xf>
    <xf numFmtId="0" fontId="0" fillId="0" borderId="2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177" fontId="4" fillId="2" borderId="3" xfId="0" applyNumberFormat="1" applyFont="1" applyFill="1" applyBorder="1" applyAlignment="1">
      <alignment horizontal="left" vertical="center" wrapText="1"/>
    </xf>
    <xf numFmtId="177" fontId="4" fillId="0" borderId="3" xfId="0" applyNumberFormat="1" applyFont="1" applyBorder="1" applyAlignment="1">
      <alignment vertical="center" wrapText="1"/>
    </xf>
    <xf numFmtId="178" fontId="4" fillId="0" borderId="3" xfId="0" applyNumberFormat="1" applyFont="1" applyBorder="1" applyAlignment="1">
      <alignment horizontal="right" vertical="center" wrapText="1"/>
    </xf>
    <xf numFmtId="178" fontId="0" fillId="0" borderId="6" xfId="0" applyNumberFormat="1" applyFont="1" applyFill="1" applyBorder="1" applyAlignment="1" applyProtection="1">
      <alignment horizontal="right" vertical="center"/>
    </xf>
    <xf numFmtId="177" fontId="4" fillId="2" borderId="3" xfId="0" applyNumberFormat="1" applyFont="1" applyFill="1" applyBorder="1" applyAlignment="1">
      <alignment vertical="center" wrapText="1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8" xfId="0" applyNumberFormat="1" applyFont="1" applyFill="1" applyBorder="1" applyAlignment="1" applyProtection="1">
      <alignment horizontal="right" vertical="center"/>
    </xf>
    <xf numFmtId="178" fontId="0" fillId="0" borderId="9" xfId="0" applyNumberFormat="1" applyFont="1" applyFill="1" applyBorder="1" applyAlignment="1" applyProtection="1">
      <alignment horizontal="right"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177" fontId="4" fillId="2" borderId="11" xfId="0" applyNumberFormat="1" applyFont="1" applyFill="1" applyBorder="1" applyAlignment="1">
      <alignment vertical="center" wrapText="1"/>
    </xf>
    <xf numFmtId="178" fontId="0" fillId="0" borderId="12" xfId="0" applyNumberFormat="1" applyFont="1" applyFill="1" applyBorder="1" applyAlignment="1" applyProtection="1">
      <alignment horizontal="right" vertical="center"/>
    </xf>
    <xf numFmtId="177" fontId="4" fillId="0" borderId="11" xfId="0" applyNumberFormat="1" applyFont="1" applyBorder="1" applyAlignment="1">
      <alignment vertical="center" wrapText="1"/>
    </xf>
    <xf numFmtId="177" fontId="5" fillId="0" borderId="3" xfId="0" applyNumberFormat="1" applyFont="1" applyBorder="1" applyAlignment="1">
      <alignment vertical="center" wrapText="1"/>
    </xf>
    <xf numFmtId="0" fontId="0" fillId="0" borderId="13" xfId="0" applyNumberFormat="1" applyFill="1" applyBorder="1" applyAlignment="1" applyProtection="1">
      <alignment horizontal="right" vertical="center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0" fillId="0" borderId="1" xfId="0" applyFont="1" applyFill="1" applyBorder="1"/>
    <xf numFmtId="177" fontId="4" fillId="0" borderId="1" xfId="0" applyNumberFormat="1" applyFont="1" applyBorder="1" applyAlignment="1">
      <alignment vertical="center" wrapText="1"/>
    </xf>
    <xf numFmtId="0" fontId="0" fillId="0" borderId="0" xfId="0" applyFont="1" applyFill="1" applyAlignment="1" applyProtection="1">
      <alignment vertical="center"/>
    </xf>
    <xf numFmtId="178" fontId="0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76" fontId="7" fillId="0" borderId="0" xfId="483" applyNumberFormat="1" applyFont="1" applyFill="1" applyAlignment="1">
      <alignment horizontal="center" vertical="center" wrapText="1"/>
    </xf>
    <xf numFmtId="0" fontId="7" fillId="0" borderId="0" xfId="483" applyFont="1" applyFill="1" applyAlignment="1">
      <alignment horizontal="center" vertical="center"/>
    </xf>
    <xf numFmtId="0" fontId="8" fillId="0" borderId="0" xfId="483" applyFont="1" applyFill="1" applyAlignment="1">
      <alignment horizontal="center" vertical="center"/>
    </xf>
    <xf numFmtId="177" fontId="9" fillId="0" borderId="14" xfId="483" applyNumberFormat="1" applyFont="1" applyBorder="1" applyAlignment="1">
      <alignment horizontal="distributed" vertical="center" wrapText="1" indent="3"/>
    </xf>
    <xf numFmtId="177" fontId="9" fillId="0" borderId="14" xfId="445" applyNumberFormat="1" applyFont="1" applyBorder="1" applyAlignment="1">
      <alignment horizontal="center" vertical="center" wrapText="1"/>
    </xf>
    <xf numFmtId="0" fontId="9" fillId="0" borderId="6" xfId="445" applyFont="1" applyBorder="1" applyAlignment="1">
      <alignment horizontal="center" vertical="center"/>
    </xf>
    <xf numFmtId="0" fontId="9" fillId="0" borderId="15" xfId="445" applyFont="1" applyBorder="1" applyAlignment="1">
      <alignment horizontal="center" vertical="center"/>
    </xf>
    <xf numFmtId="177" fontId="9" fillId="0" borderId="16" xfId="483" applyNumberFormat="1" applyFont="1" applyBorder="1" applyAlignment="1">
      <alignment horizontal="distributed" vertical="center" wrapText="1" indent="3"/>
    </xf>
    <xf numFmtId="177" fontId="9" fillId="0" borderId="16" xfId="445" applyNumberFormat="1" applyFont="1" applyBorder="1" applyAlignment="1">
      <alignment horizontal="center" vertical="center" wrapText="1"/>
    </xf>
    <xf numFmtId="177" fontId="9" fillId="0" borderId="1" xfId="445" applyNumberFormat="1" applyFont="1" applyBorder="1" applyAlignment="1">
      <alignment horizontal="center" vertical="center" wrapText="1"/>
    </xf>
    <xf numFmtId="177" fontId="9" fillId="0" borderId="1" xfId="445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/>
    </xf>
    <xf numFmtId="179" fontId="0" fillId="0" borderId="1" xfId="21" applyNumberFormat="1" applyFont="1" applyFill="1" applyBorder="1" applyAlignment="1">
      <alignment vertical="center"/>
    </xf>
    <xf numFmtId="0" fontId="9" fillId="2" borderId="1" xfId="445" applyFont="1" applyFill="1" applyBorder="1" applyAlignment="1">
      <alignment horizontal="left" vertical="center"/>
    </xf>
    <xf numFmtId="177" fontId="9" fillId="0" borderId="15" xfId="445" applyNumberFormat="1" applyFont="1" applyBorder="1" applyAlignment="1">
      <alignment horizontal="center" vertical="center" wrapText="1"/>
    </xf>
    <xf numFmtId="3" fontId="0" fillId="2" borderId="1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0" fillId="2" borderId="15" xfId="0" applyNumberFormat="1" applyFont="1" applyFill="1" applyBorder="1" applyAlignment="1" applyProtection="1">
      <alignment horizontal="right" vertical="center"/>
    </xf>
    <xf numFmtId="3" fontId="0" fillId="2" borderId="1" xfId="0" applyNumberFormat="1" applyFont="1" applyFill="1" applyBorder="1" applyAlignment="1" applyProtection="1">
      <alignment horizontal="right" vertical="center"/>
    </xf>
    <xf numFmtId="3" fontId="0" fillId="2" borderId="16" xfId="0" applyNumberFormat="1" applyFont="1" applyFill="1" applyBorder="1" applyAlignment="1" applyProtection="1">
      <alignment horizontal="left" vertical="center"/>
    </xf>
    <xf numFmtId="3" fontId="0" fillId="2" borderId="1" xfId="0" applyNumberForma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/>
    </xf>
    <xf numFmtId="3" fontId="0" fillId="2" borderId="15" xfId="0" applyNumberFormat="1" applyFont="1" applyFill="1" applyBorder="1" applyAlignment="1" applyProtection="1">
      <alignment horizontal="left" vertical="center"/>
    </xf>
    <xf numFmtId="0" fontId="9" fillId="0" borderId="1" xfId="445" applyFont="1" applyBorder="1" applyAlignment="1">
      <alignment horizontal="distributed" vertical="center" indent="1"/>
    </xf>
    <xf numFmtId="3" fontId="9" fillId="2" borderId="15" xfId="0" applyNumberFormat="1" applyFont="1" applyFill="1" applyBorder="1" applyAlignment="1" applyProtection="1">
      <alignment horizontal="right" vertical="center"/>
    </xf>
    <xf numFmtId="179" fontId="9" fillId="0" borderId="1" xfId="21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 applyProtection="1">
      <alignment horizontal="left" vertical="center"/>
    </xf>
    <xf numFmtId="3" fontId="0" fillId="0" borderId="1" xfId="0" applyNumberFormat="1" applyFont="1" applyFill="1" applyBorder="1" applyAlignment="1" applyProtection="1">
      <alignment horizontal="right" vertical="center"/>
    </xf>
    <xf numFmtId="3" fontId="9" fillId="2" borderId="1" xfId="0" applyNumberFormat="1" applyFont="1" applyFill="1" applyBorder="1" applyAlignment="1" applyProtection="1">
      <alignment horizontal="left" vertical="center"/>
    </xf>
    <xf numFmtId="49" fontId="9" fillId="2" borderId="1" xfId="0" applyNumberFormat="1" applyFont="1" applyFill="1" applyBorder="1" applyAlignment="1" applyProtection="1">
      <alignment horizontal="left" vertical="center"/>
    </xf>
    <xf numFmtId="0" fontId="10" fillId="0" borderId="0" xfId="483" applyFont="1" applyFill="1">
      <alignment vertical="center"/>
    </xf>
    <xf numFmtId="0" fontId="0" fillId="0" borderId="0" xfId="445" applyFill="1">
      <alignment vertical="center"/>
    </xf>
    <xf numFmtId="0" fontId="9" fillId="0" borderId="0" xfId="445" applyFont="1" applyFill="1">
      <alignment vertical="center"/>
    </xf>
    <xf numFmtId="176" fontId="11" fillId="0" borderId="0" xfId="483" applyNumberFormat="1" applyFont="1" applyFill="1" applyAlignment="1">
      <alignment vertical="center" wrapText="1"/>
    </xf>
    <xf numFmtId="0" fontId="11" fillId="0" borderId="0" xfId="483" applyFont="1" applyFill="1">
      <alignment vertical="center"/>
    </xf>
    <xf numFmtId="176" fontId="0" fillId="0" borderId="0" xfId="483" applyNumberFormat="1" applyFont="1" applyFill="1" applyAlignment="1">
      <alignment vertical="center" wrapText="1"/>
    </xf>
    <xf numFmtId="177" fontId="0" fillId="0" borderId="0" xfId="483" applyNumberFormat="1" applyFont="1" applyFill="1" applyAlignment="1">
      <alignment vertical="center"/>
    </xf>
    <xf numFmtId="177" fontId="0" fillId="0" borderId="13" xfId="483" applyNumberFormat="1" applyFont="1" applyFill="1" applyBorder="1" applyAlignment="1">
      <alignment vertical="center"/>
    </xf>
    <xf numFmtId="177" fontId="0" fillId="0" borderId="13" xfId="483" applyNumberFormat="1" applyFont="1" applyFill="1" applyBorder="1" applyAlignment="1">
      <alignment horizontal="right" vertical="center"/>
    </xf>
    <xf numFmtId="176" fontId="9" fillId="0" borderId="14" xfId="483" applyNumberFormat="1" applyFont="1" applyFill="1" applyBorder="1" applyAlignment="1">
      <alignment horizontal="distributed" vertical="center" wrapText="1"/>
    </xf>
    <xf numFmtId="0" fontId="9" fillId="0" borderId="1" xfId="445" applyFont="1" applyFill="1" applyBorder="1" applyAlignment="1">
      <alignment horizontal="center" vertical="center"/>
    </xf>
    <xf numFmtId="177" fontId="9" fillId="0" borderId="14" xfId="483" applyNumberFormat="1" applyFont="1" applyFill="1" applyBorder="1" applyAlignment="1">
      <alignment horizontal="distributed" vertical="center" wrapText="1" indent="3"/>
    </xf>
    <xf numFmtId="176" fontId="9" fillId="0" borderId="16" xfId="483" applyNumberFormat="1" applyFont="1" applyFill="1" applyBorder="1" applyAlignment="1">
      <alignment horizontal="distributed" vertical="center" wrapText="1"/>
    </xf>
    <xf numFmtId="177" fontId="9" fillId="0" borderId="16" xfId="483" applyNumberFormat="1" applyFont="1" applyFill="1" applyBorder="1" applyAlignment="1">
      <alignment horizontal="distributed" vertical="center" wrapText="1" indent="3"/>
    </xf>
    <xf numFmtId="176" fontId="0" fillId="0" borderId="1" xfId="445" applyNumberFormat="1" applyFont="1" applyFill="1" applyBorder="1" applyAlignment="1">
      <alignment horizontal="left" vertical="center" wrapText="1"/>
    </xf>
    <xf numFmtId="177" fontId="0" fillId="0" borderId="1" xfId="445" applyNumberFormat="1" applyFont="1" applyFill="1" applyBorder="1">
      <alignment vertical="center"/>
    </xf>
    <xf numFmtId="0" fontId="0" fillId="0" borderId="1" xfId="445" applyFont="1" applyFill="1" applyBorder="1" applyAlignment="1">
      <alignment horizontal="left" vertical="center" wrapText="1"/>
    </xf>
    <xf numFmtId="0" fontId="0" fillId="0" borderId="1" xfId="445" applyFont="1" applyFill="1" applyBorder="1" applyAlignment="1">
      <alignment horizontal="left" vertical="center"/>
    </xf>
    <xf numFmtId="0" fontId="0" fillId="0" borderId="1" xfId="445" applyFont="1" applyFill="1" applyBorder="1">
      <alignment vertical="center"/>
    </xf>
    <xf numFmtId="176" fontId="0" fillId="0" borderId="17" xfId="0" applyNumberFormat="1" applyFill="1" applyBorder="1" applyAlignment="1" applyProtection="1">
      <alignment vertical="center" wrapText="1"/>
    </xf>
    <xf numFmtId="0" fontId="0" fillId="0" borderId="1" xfId="445" applyFill="1" applyBorder="1">
      <alignment vertical="center"/>
    </xf>
    <xf numFmtId="176" fontId="0" fillId="0" borderId="1" xfId="445" applyNumberFormat="1" applyFill="1" applyBorder="1" applyAlignment="1">
      <alignment horizontal="left" vertical="center" wrapText="1"/>
    </xf>
    <xf numFmtId="176" fontId="9" fillId="0" borderId="1" xfId="445" applyNumberFormat="1" applyFont="1" applyFill="1" applyBorder="1" applyAlignment="1">
      <alignment horizontal="distributed" vertical="center" wrapText="1"/>
    </xf>
    <xf numFmtId="177" fontId="12" fillId="0" borderId="1" xfId="445" applyNumberFormat="1" applyFont="1" applyFill="1" applyBorder="1">
      <alignment vertical="center"/>
    </xf>
    <xf numFmtId="0" fontId="9" fillId="0" borderId="1" xfId="445" applyFont="1" applyFill="1" applyBorder="1" applyAlignment="1">
      <alignment horizontal="distributed" vertical="center" indent="1"/>
    </xf>
    <xf numFmtId="177" fontId="9" fillId="0" borderId="1" xfId="445" applyNumberFormat="1" applyFont="1" applyFill="1" applyBorder="1">
      <alignment vertical="center"/>
    </xf>
    <xf numFmtId="176" fontId="9" fillId="0" borderId="1" xfId="445" applyNumberFormat="1" applyFont="1" applyFill="1" applyBorder="1" applyAlignment="1">
      <alignment vertical="center" wrapText="1"/>
    </xf>
    <xf numFmtId="0" fontId="9" fillId="0" borderId="1" xfId="445" applyFont="1" applyFill="1" applyBorder="1" applyAlignment="1">
      <alignment horizontal="left" vertical="center"/>
    </xf>
    <xf numFmtId="180" fontId="0" fillId="0" borderId="6" xfId="340" applyNumberFormat="1" applyFont="1" applyFill="1" applyBorder="1" applyAlignment="1" applyProtection="1">
      <alignment horizontal="right" vertical="center"/>
      <protection locked="0"/>
    </xf>
    <xf numFmtId="0" fontId="0" fillId="0" borderId="1" xfId="445" applyFill="1" applyBorder="1" applyAlignment="1">
      <alignment horizontal="left" vertical="center"/>
    </xf>
    <xf numFmtId="177" fontId="0" fillId="0" borderId="1" xfId="445" applyNumberFormat="1" applyFill="1" applyBorder="1">
      <alignment vertical="center"/>
    </xf>
    <xf numFmtId="0" fontId="0" fillId="0" borderId="1" xfId="445" applyFont="1" applyFill="1" applyBorder="1" applyAlignment="1">
      <alignment vertical="center"/>
    </xf>
    <xf numFmtId="176" fontId="11" fillId="0" borderId="1" xfId="483" applyNumberFormat="1" applyFont="1" applyFill="1" applyBorder="1" applyAlignment="1">
      <alignment vertical="center" wrapText="1"/>
    </xf>
    <xf numFmtId="0" fontId="11" fillId="0" borderId="1" xfId="483" applyFont="1" applyFill="1" applyBorder="1">
      <alignment vertical="center"/>
    </xf>
    <xf numFmtId="177" fontId="12" fillId="0" borderId="1" xfId="483" applyNumberFormat="1" applyFont="1" applyFill="1" applyBorder="1">
      <alignment vertical="center"/>
    </xf>
    <xf numFmtId="0" fontId="0" fillId="0" borderId="13" xfId="190" applyFont="1" applyBorder="1" applyAlignment="1" applyProtection="1">
      <alignment horizontal="right"/>
      <protection locked="0"/>
    </xf>
    <xf numFmtId="0" fontId="0" fillId="0" borderId="13" xfId="190" applyBorder="1" applyAlignment="1" applyProtection="1">
      <alignment horizontal="right"/>
      <protection locked="0"/>
    </xf>
    <xf numFmtId="0" fontId="0" fillId="0" borderId="0" xfId="190" applyBorder="1" applyAlignment="1" applyProtection="1">
      <alignment horizontal="right"/>
      <protection locked="0"/>
    </xf>
    <xf numFmtId="0" fontId="9" fillId="0" borderId="1" xfId="190" applyFont="1" applyBorder="1" applyAlignment="1" applyProtection="1">
      <alignment horizontal="center" vertical="center"/>
      <protection locked="0"/>
    </xf>
    <xf numFmtId="0" fontId="9" fillId="0" borderId="1" xfId="190" applyFont="1" applyBorder="1" applyAlignment="1" applyProtection="1">
      <alignment horizontal="center" vertical="center" wrapText="1"/>
      <protection locked="0"/>
    </xf>
    <xf numFmtId="176" fontId="13" fillId="0" borderId="1" xfId="484" applyNumberFormat="1" applyFont="1" applyFill="1" applyBorder="1" applyAlignment="1" applyProtection="1">
      <alignment horizontal="center" vertical="center" wrapText="1"/>
    </xf>
    <xf numFmtId="176" fontId="9" fillId="0" borderId="1" xfId="190" applyNumberFormat="1" applyFont="1" applyBorder="1" applyAlignment="1" applyProtection="1">
      <alignment horizontal="center" vertical="center"/>
      <protection locked="0"/>
    </xf>
    <xf numFmtId="0" fontId="0" fillId="0" borderId="1" xfId="190" applyBorder="1" applyAlignment="1" applyProtection="1">
      <alignment horizontal="center" vertical="center"/>
      <protection locked="0"/>
    </xf>
    <xf numFmtId="0" fontId="9" fillId="0" borderId="1" xfId="190" applyFont="1" applyBorder="1" applyAlignment="1" applyProtection="1">
      <alignment horizontal="left" vertical="center"/>
      <protection locked="0"/>
    </xf>
    <xf numFmtId="0" fontId="0" fillId="0" borderId="1" xfId="190" applyFont="1" applyBorder="1" applyAlignment="1" applyProtection="1">
      <alignment horizontal="left" vertical="center"/>
      <protection locked="0"/>
    </xf>
    <xf numFmtId="176" fontId="0" fillId="0" borderId="1" xfId="190" applyNumberFormat="1" applyBorder="1" applyAlignment="1" applyProtection="1">
      <alignment horizontal="center" vertical="center"/>
      <protection locked="0"/>
    </xf>
    <xf numFmtId="176" fontId="14" fillId="0" borderId="0" xfId="484" applyNumberFormat="1" applyFont="1" applyFill="1" applyAlignment="1" applyProtection="1">
      <alignment vertical="center"/>
    </xf>
    <xf numFmtId="176" fontId="9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horizontal="center" vertical="center"/>
    </xf>
    <xf numFmtId="176" fontId="15" fillId="0" borderId="0" xfId="445" applyNumberFormat="1" applyFont="1" applyFill="1">
      <alignment vertical="center"/>
    </xf>
    <xf numFmtId="176" fontId="15" fillId="0" borderId="13" xfId="484" applyNumberFormat="1" applyFont="1" applyFill="1" applyBorder="1" applyAlignment="1" applyProtection="1">
      <alignment horizontal="right" vertical="center"/>
    </xf>
    <xf numFmtId="176" fontId="13" fillId="0" borderId="1" xfId="484" applyNumberFormat="1" applyFont="1" applyFill="1" applyBorder="1" applyAlignment="1" applyProtection="1">
      <alignment horizontal="center" vertical="center"/>
    </xf>
    <xf numFmtId="176" fontId="16" fillId="0" borderId="1" xfId="0" applyNumberFormat="1" applyFont="1" applyFill="1" applyBorder="1" applyAlignment="1" applyProtection="1">
      <alignment horizontal="left" vertical="center"/>
      <protection locked="0"/>
    </xf>
    <xf numFmtId="176" fontId="16" fillId="0" borderId="1" xfId="484" applyNumberFormat="1" applyFont="1" applyFill="1" applyBorder="1" applyAlignment="1" applyProtection="1">
      <alignment vertical="center" shrinkToFit="1"/>
    </xf>
    <xf numFmtId="176" fontId="1" fillId="0" borderId="1" xfId="0" applyNumberFormat="1" applyFont="1" applyFill="1" applyBorder="1" applyAlignment="1" applyProtection="1">
      <alignment horizontal="left" vertical="center"/>
      <protection locked="0"/>
    </xf>
    <xf numFmtId="176" fontId="1" fillId="0" borderId="1" xfId="484" applyNumberFormat="1" applyFont="1" applyFill="1" applyBorder="1" applyAlignment="1" applyProtection="1">
      <alignment horizontal="center" vertical="center" wrapText="1"/>
    </xf>
    <xf numFmtId="176" fontId="1" fillId="0" borderId="1" xfId="484" applyNumberFormat="1" applyFont="1" applyFill="1" applyBorder="1" applyAlignment="1" applyProtection="1">
      <alignment horizontal="center" vertical="center" shrinkToFit="1"/>
    </xf>
    <xf numFmtId="176" fontId="1" fillId="0" borderId="1" xfId="484" applyNumberFormat="1" applyFont="1" applyFill="1" applyBorder="1" applyAlignment="1" applyProtection="1">
      <alignment vertical="center" shrinkToFit="1"/>
    </xf>
    <xf numFmtId="176" fontId="1" fillId="0" borderId="1" xfId="484" applyNumberFormat="1" applyFont="1" applyFill="1" applyBorder="1" applyAlignment="1" applyProtection="1">
      <alignment vertical="center"/>
    </xf>
    <xf numFmtId="176" fontId="1" fillId="0" borderId="1" xfId="484" applyNumberFormat="1" applyFont="1" applyFill="1" applyBorder="1" applyAlignment="1" applyProtection="1">
      <alignment vertical="center" wrapText="1"/>
    </xf>
    <xf numFmtId="176" fontId="1" fillId="0" borderId="1" xfId="445" applyNumberFormat="1" applyFont="1" applyFill="1" applyBorder="1">
      <alignment vertical="center"/>
    </xf>
    <xf numFmtId="176" fontId="16" fillId="0" borderId="1" xfId="107" applyNumberFormat="1" applyFont="1" applyFill="1" applyBorder="1" applyAlignment="1" applyProtection="1">
      <alignment vertical="center" wrapText="1"/>
      <protection locked="0"/>
    </xf>
    <xf numFmtId="176" fontId="1" fillId="0" borderId="1" xfId="107" applyNumberFormat="1" applyFont="1" applyFill="1" applyBorder="1" applyAlignment="1" applyProtection="1">
      <alignment vertical="center" wrapText="1"/>
      <protection locked="0"/>
    </xf>
    <xf numFmtId="176" fontId="9" fillId="0" borderId="1" xfId="484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vertical="center"/>
      <protection locked="0"/>
    </xf>
    <xf numFmtId="176" fontId="0" fillId="0" borderId="1" xfId="484" applyNumberFormat="1" applyFont="1" applyFill="1" applyBorder="1" applyAlignment="1" applyProtection="1">
      <alignment vertical="center"/>
    </xf>
    <xf numFmtId="176" fontId="16" fillId="0" borderId="1" xfId="484" applyNumberFormat="1" applyFont="1" applyFill="1" applyBorder="1" applyAlignment="1" applyProtection="1">
      <alignment vertical="center" wrapText="1"/>
    </xf>
    <xf numFmtId="176" fontId="1" fillId="0" borderId="1" xfId="484" applyNumberFormat="1" applyFont="1" applyFill="1" applyBorder="1" applyAlignment="1" applyProtection="1">
      <alignment horizontal="center" vertical="center"/>
    </xf>
    <xf numFmtId="176" fontId="0" fillId="0" borderId="1" xfId="484" applyNumberFormat="1" applyFont="1" applyFill="1" applyBorder="1" applyAlignment="1" applyProtection="1">
      <alignment horizontal="center" vertical="center"/>
    </xf>
    <xf numFmtId="176" fontId="16" fillId="0" borderId="1" xfId="484" applyNumberFormat="1" applyFont="1" applyFill="1" applyBorder="1" applyAlignment="1" applyProtection="1">
      <alignment vertical="center"/>
    </xf>
    <xf numFmtId="176" fontId="16" fillId="0" borderId="1" xfId="0" applyNumberFormat="1" applyFont="1" applyFill="1" applyBorder="1" applyAlignment="1" applyProtection="1">
      <alignment vertical="center"/>
      <protection locked="0"/>
    </xf>
    <xf numFmtId="176" fontId="17" fillId="0" borderId="0" xfId="390" applyNumberFormat="1" applyFont="1" applyFill="1"/>
    <xf numFmtId="176" fontId="18" fillId="0" borderId="0" xfId="445" applyNumberFormat="1" applyFont="1" applyFill="1">
      <alignment vertical="center"/>
    </xf>
    <xf numFmtId="176" fontId="19" fillId="0" borderId="0" xfId="445" applyNumberFormat="1" applyFont="1" applyFill="1" applyAlignment="1">
      <alignment horizontal="center" vertical="center" wrapText="1"/>
    </xf>
    <xf numFmtId="176" fontId="1" fillId="0" borderId="0" xfId="445" applyNumberFormat="1" applyFont="1" applyFill="1">
      <alignment vertical="center"/>
    </xf>
    <xf numFmtId="176" fontId="0" fillId="0" borderId="0" xfId="445" applyNumberFormat="1" applyFill="1">
      <alignment vertical="center"/>
    </xf>
    <xf numFmtId="176" fontId="0" fillId="0" borderId="0" xfId="445" applyNumberFormat="1" applyFont="1" applyFill="1">
      <alignment vertical="center"/>
    </xf>
    <xf numFmtId="176" fontId="19" fillId="0" borderId="0" xfId="390" applyNumberFormat="1" applyFont="1" applyFill="1"/>
    <xf numFmtId="176" fontId="20" fillId="0" borderId="0" xfId="390" applyNumberFormat="1" applyFont="1" applyFill="1"/>
    <xf numFmtId="176" fontId="21" fillId="0" borderId="0" xfId="445" applyNumberFormat="1" applyFont="1" applyFill="1">
      <alignment vertical="center"/>
    </xf>
    <xf numFmtId="176" fontId="0" fillId="0" borderId="0" xfId="445" applyNumberFormat="1" applyFill="1" applyBorder="1" applyAlignment="1">
      <alignment horizontal="right" vertical="center"/>
    </xf>
    <xf numFmtId="176" fontId="0" fillId="0" borderId="0" xfId="445" applyNumberFormat="1" applyFont="1" applyFill="1" applyBorder="1" applyAlignment="1">
      <alignment horizontal="right" vertical="center"/>
    </xf>
    <xf numFmtId="176" fontId="1" fillId="0" borderId="0" xfId="445" applyNumberFormat="1" applyFont="1" applyFill="1" applyBorder="1" applyAlignment="1">
      <alignment horizontal="right" vertical="center"/>
    </xf>
    <xf numFmtId="176" fontId="19" fillId="0" borderId="1" xfId="445" applyNumberFormat="1" applyFont="1" applyFill="1" applyBorder="1" applyAlignment="1">
      <alignment horizontal="center" vertical="center" wrapText="1"/>
    </xf>
    <xf numFmtId="176" fontId="19" fillId="0" borderId="1" xfId="445" applyNumberFormat="1" applyFont="1" applyFill="1" applyBorder="1" applyAlignment="1">
      <alignment horizontal="center" vertical="center"/>
    </xf>
    <xf numFmtId="176" fontId="16" fillId="0" borderId="1" xfId="445" applyNumberFormat="1" applyFont="1" applyFill="1" applyBorder="1">
      <alignment vertical="center"/>
    </xf>
    <xf numFmtId="176" fontId="16" fillId="2" borderId="1" xfId="445" applyNumberFormat="1" applyFont="1" applyFill="1" applyBorder="1">
      <alignment vertical="center"/>
    </xf>
    <xf numFmtId="176" fontId="1" fillId="0" borderId="1" xfId="0" applyNumberFormat="1" applyFont="1" applyFill="1" applyBorder="1" applyAlignment="1" applyProtection="1">
      <alignment vertical="center" shrinkToFit="1"/>
    </xf>
    <xf numFmtId="176" fontId="16" fillId="0" borderId="1" xfId="0" applyNumberFormat="1" applyFont="1" applyFill="1" applyBorder="1" applyAlignment="1" applyProtection="1">
      <alignment vertical="center" shrinkToFit="1"/>
    </xf>
    <xf numFmtId="176" fontId="1" fillId="0" borderId="1" xfId="445" applyNumberFormat="1" applyFont="1" applyFill="1" applyBorder="1" applyAlignment="1">
      <alignment vertical="center" wrapText="1"/>
    </xf>
    <xf numFmtId="176" fontId="16" fillId="0" borderId="0" xfId="445" applyNumberFormat="1" applyFont="1" applyFill="1">
      <alignment vertical="center"/>
    </xf>
    <xf numFmtId="176" fontId="16" fillId="0" borderId="1" xfId="445" applyNumberFormat="1" applyFont="1" applyFill="1" applyBorder="1" applyAlignment="1">
      <alignment horizontal="distributed" vertical="center" indent="2"/>
    </xf>
    <xf numFmtId="176" fontId="9" fillId="2" borderId="1" xfId="445" applyNumberFormat="1" applyFont="1" applyFill="1" applyBorder="1" applyAlignment="1">
      <alignment horizontal="left" vertical="center"/>
    </xf>
    <xf numFmtId="176" fontId="16" fillId="0" borderId="15" xfId="445" applyNumberFormat="1" applyFont="1" applyFill="1" applyBorder="1" applyAlignment="1">
      <alignment horizontal="left" vertical="center"/>
    </xf>
    <xf numFmtId="176" fontId="16" fillId="0" borderId="1" xfId="445" applyNumberFormat="1" applyFont="1" applyFill="1" applyBorder="1" applyAlignment="1">
      <alignment vertical="center"/>
    </xf>
    <xf numFmtId="176" fontId="9" fillId="2" borderId="1" xfId="445" applyNumberFormat="1" applyFont="1" applyFill="1" applyBorder="1" applyAlignment="1">
      <alignment horizontal="left" vertical="center" indent="1"/>
    </xf>
    <xf numFmtId="176" fontId="0" fillId="2" borderId="1" xfId="445" applyNumberFormat="1" applyFont="1" applyFill="1" applyBorder="1" applyAlignment="1">
      <alignment horizontal="left" vertical="center" indent="2"/>
    </xf>
    <xf numFmtId="176" fontId="22" fillId="2" borderId="1" xfId="445" applyNumberFormat="1" applyFont="1" applyFill="1" applyBorder="1" applyAlignment="1">
      <alignment horizontal="left" vertical="center" indent="2"/>
    </xf>
    <xf numFmtId="176" fontId="0" fillId="2" borderId="1" xfId="445" applyNumberFormat="1" applyFont="1" applyFill="1" applyBorder="1" applyAlignment="1">
      <alignment horizontal="left" vertical="center" wrapText="1" indent="2"/>
    </xf>
    <xf numFmtId="176" fontId="16" fillId="0" borderId="1" xfId="445" applyNumberFormat="1" applyFont="1" applyFill="1" applyBorder="1" applyAlignment="1">
      <alignment horizontal="left" vertical="center" indent="1"/>
    </xf>
    <xf numFmtId="176" fontId="1" fillId="0" borderId="1" xfId="445" applyNumberFormat="1" applyFont="1" applyFill="1" applyBorder="1" applyAlignment="1">
      <alignment horizontal="left" vertical="center" indent="1"/>
    </xf>
    <xf numFmtId="176" fontId="9" fillId="2" borderId="1" xfId="445" applyNumberFormat="1" applyFont="1" applyFill="1" applyBorder="1" applyAlignment="1">
      <alignment horizontal="left" vertical="center" wrapText="1" indent="1"/>
    </xf>
    <xf numFmtId="176" fontId="1" fillId="0" borderId="1" xfId="445" applyNumberFormat="1" applyFont="1" applyFill="1" applyBorder="1" applyAlignment="1">
      <alignment horizontal="left" vertical="center"/>
    </xf>
    <xf numFmtId="176" fontId="16" fillId="0" borderId="1" xfId="445" applyNumberFormat="1" applyFont="1" applyFill="1" applyBorder="1" applyAlignment="1">
      <alignment horizontal="left" vertical="center"/>
    </xf>
    <xf numFmtId="176" fontId="9" fillId="0" borderId="0" xfId="445" applyNumberFormat="1" applyFont="1" applyFill="1" applyAlignment="1">
      <alignment horizontal="center" vertical="center" wrapText="1"/>
    </xf>
    <xf numFmtId="176" fontId="9" fillId="0" borderId="1" xfId="445" applyNumberFormat="1" applyFont="1" applyFill="1" applyBorder="1" applyAlignment="1">
      <alignment horizontal="center" vertical="center" wrapText="1"/>
    </xf>
    <xf numFmtId="176" fontId="9" fillId="0" borderId="1" xfId="445" applyNumberFormat="1" applyFont="1" applyFill="1" applyBorder="1" applyAlignment="1">
      <alignment horizontal="center" vertical="center"/>
    </xf>
    <xf numFmtId="176" fontId="9" fillId="0" borderId="1" xfId="445" applyNumberFormat="1" applyFont="1" applyFill="1" applyBorder="1">
      <alignment vertical="center"/>
    </xf>
    <xf numFmtId="176" fontId="23" fillId="2" borderId="1" xfId="445" applyNumberFormat="1" applyFont="1" applyFill="1" applyBorder="1">
      <alignment vertical="center"/>
    </xf>
    <xf numFmtId="176" fontId="9" fillId="2" borderId="1" xfId="445" applyNumberFormat="1" applyFont="1" applyFill="1" applyBorder="1">
      <alignment vertical="center"/>
    </xf>
    <xf numFmtId="176" fontId="0" fillId="0" borderId="1" xfId="445" applyNumberFormat="1" applyFont="1" applyFill="1" applyBorder="1">
      <alignment vertical="center"/>
    </xf>
    <xf numFmtId="176" fontId="0" fillId="2" borderId="1" xfId="445" applyNumberFormat="1" applyFont="1" applyFill="1" applyBorder="1" applyAlignment="1">
      <alignment horizontal="left" vertical="center"/>
    </xf>
    <xf numFmtId="176" fontId="9" fillId="0" borderId="1" xfId="445" applyNumberFormat="1" applyFont="1" applyFill="1" applyBorder="1" applyAlignment="1">
      <alignment horizontal="left" vertical="center"/>
    </xf>
    <xf numFmtId="176" fontId="0" fillId="2" borderId="0" xfId="445" applyNumberFormat="1" applyFont="1" applyFill="1">
      <alignment vertical="center"/>
    </xf>
    <xf numFmtId="176" fontId="9" fillId="0" borderId="1" xfId="445" applyNumberFormat="1" applyFont="1" applyFill="1" applyBorder="1" applyAlignment="1">
      <alignment horizontal="left" vertical="center" wrapText="1"/>
    </xf>
    <xf numFmtId="176" fontId="0" fillId="0" borderId="1" xfId="445" applyNumberFormat="1" applyFont="1" applyFill="1" applyBorder="1" applyAlignment="1">
      <alignment vertical="center"/>
    </xf>
    <xf numFmtId="176" fontId="0" fillId="2" borderId="1" xfId="445" applyNumberFormat="1" applyFont="1" applyFill="1" applyBorder="1">
      <alignment vertical="center"/>
    </xf>
    <xf numFmtId="176" fontId="0" fillId="0" borderId="1" xfId="445" applyNumberFormat="1" applyFill="1" applyBorder="1">
      <alignment vertical="center"/>
    </xf>
    <xf numFmtId="176" fontId="9" fillId="0" borderId="1" xfId="445" applyNumberFormat="1" applyFont="1" applyFill="1" applyBorder="1" applyAlignment="1">
      <alignment horizontal="distributed" vertical="center" indent="2"/>
    </xf>
    <xf numFmtId="176" fontId="9" fillId="0" borderId="1" xfId="445" applyNumberFormat="1" applyFont="1" applyFill="1" applyBorder="1" applyAlignment="1">
      <alignment vertical="center"/>
    </xf>
    <xf numFmtId="176" fontId="9" fillId="0" borderId="15" xfId="445" applyNumberFormat="1" applyFont="1" applyFill="1" applyBorder="1" applyAlignment="1">
      <alignment horizontal="left" vertical="center"/>
    </xf>
    <xf numFmtId="176" fontId="0" fillId="0" borderId="1" xfId="445" applyNumberFormat="1" applyFont="1" applyFill="1" applyBorder="1" applyAlignment="1">
      <alignment horizontal="left" vertical="center" indent="2"/>
    </xf>
    <xf numFmtId="176" fontId="0" fillId="0" borderId="1" xfId="445" applyNumberFormat="1" applyFont="1" applyFill="1" applyBorder="1" applyAlignment="1">
      <alignment horizontal="left" vertical="center" wrapText="1" indent="2"/>
    </xf>
    <xf numFmtId="176" fontId="9" fillId="0" borderId="1" xfId="445" applyNumberFormat="1" applyFont="1" applyFill="1" applyBorder="1" applyAlignment="1">
      <alignment horizontal="left" vertical="center" indent="1"/>
    </xf>
    <xf numFmtId="176" fontId="0" fillId="0" borderId="1" xfId="445" applyNumberFormat="1" applyFont="1" applyFill="1" applyBorder="1" applyAlignment="1">
      <alignment horizontal="left" vertical="center" indent="1"/>
    </xf>
    <xf numFmtId="176" fontId="0" fillId="0" borderId="1" xfId="445" applyNumberFormat="1" applyFont="1" applyFill="1" applyBorder="1" applyAlignment="1">
      <alignment horizontal="left" vertical="center" wrapText="1" indent="2" shrinkToFit="1"/>
    </xf>
    <xf numFmtId="176" fontId="0" fillId="0" borderId="1" xfId="445" applyNumberFormat="1" applyFill="1" applyBorder="1" applyAlignment="1">
      <alignment horizontal="left" vertical="center"/>
    </xf>
    <xf numFmtId="176" fontId="0" fillId="0" borderId="1" xfId="445" applyNumberFormat="1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49" fontId="31" fillId="0" borderId="0" xfId="0" applyNumberFormat="1" applyFont="1" applyAlignment="1">
      <alignment horizontal="center"/>
    </xf>
  </cellXfs>
  <cellStyles count="674">
    <cellStyle name="常规" xfId="0" builtinId="0"/>
    <cellStyle name="货币[0]" xfId="1" builtinId="7"/>
    <cellStyle name="常规 4_州本级" xfId="2"/>
    <cellStyle name="输入" xfId="3" builtinId="20"/>
    <cellStyle name="汇总 6" xfId="4"/>
    <cellStyle name="货币" xfId="5" builtinId="4"/>
    <cellStyle name="解释性文本 3 2_州本级" xfId="6"/>
    <cellStyle name="常规 2 2 4" xfId="7"/>
    <cellStyle name="60% - 着色 2" xfId="8"/>
    <cellStyle name="20% - 强调文字颜色 3" xfId="9" builtinId="38"/>
    <cellStyle name="标题 1 4_州本级" xfId="10"/>
    <cellStyle name="好 3 2 2" xfId="11"/>
    <cellStyle name="千位分隔[0]" xfId="12" builtinId="6"/>
    <cellStyle name="千位分隔" xfId="13" builtinId="3"/>
    <cellStyle name="常规 7 3" xfId="14"/>
    <cellStyle name="标题 3 4_州本级" xfId="15"/>
    <cellStyle name="40% - 强调文字颜色 3" xfId="16" builtinId="39"/>
    <cellStyle name="计算 2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百分比 4" xfId="36"/>
    <cellStyle name="差 6" xfId="37"/>
    <cellStyle name="标题 1" xfId="38" builtinId="16"/>
    <cellStyle name="百分比 5" xfId="39"/>
    <cellStyle name="标题 2" xfId="40" builtinId="17"/>
    <cellStyle name="标题 4 2_州本级" xfId="41"/>
    <cellStyle name="差 7" xfId="42"/>
    <cellStyle name="常规 5 2 2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标题 4 5 3" xfId="54"/>
    <cellStyle name="检查单元格 3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标题 4 5 2" xfId="65"/>
    <cellStyle name="强调文字颜色 1" xfId="66" builtinId="29"/>
    <cellStyle name="常规 2 2 2 4" xfId="67"/>
    <cellStyle name="检查单元格 3 2" xfId="68"/>
    <cellStyle name="20% - 强调文字颜色 1" xfId="69" builtinId="30"/>
    <cellStyle name="标题 5 4" xfId="70"/>
    <cellStyle name="汇总 3 3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强调文字颜色 3" xfId="77" builtinId="37"/>
    <cellStyle name="常规 2 6_州本级" xfId="78"/>
    <cellStyle name="检查单元格 3 4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标题 2 4 2_州本级" xfId="84"/>
    <cellStyle name="20% - 着色 1" xfId="85"/>
    <cellStyle name="计算 3" xfId="86"/>
    <cellStyle name="40% - 强调文字颜色 4" xfId="87" builtinId="43"/>
    <cellStyle name="强调文字颜色 5" xfId="88" builtinId="45"/>
    <cellStyle name="40% - 强调文字颜色 5" xfId="89" builtinId="47"/>
    <cellStyle name="标题 7 2_州本级" xfId="90"/>
    <cellStyle name="20% - 着色 2" xfId="91"/>
    <cellStyle name="计算 4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常规 3 2 2" xfId="102"/>
    <cellStyle name="20% - 着色 5" xfId="103"/>
    <cellStyle name="计算 7" xfId="104"/>
    <cellStyle name="40% - 着色 4" xfId="105"/>
    <cellStyle name="40% - 着色 5" xfId="106"/>
    <cellStyle name="常规_附件2：二维表" xfId="107"/>
    <cellStyle name="60% - 着色 4" xfId="108"/>
    <cellStyle name="标题 1 2" xfId="109"/>
    <cellStyle name="常规 6_州本级" xfId="110"/>
    <cellStyle name="60% - 着色 1" xfId="111"/>
    <cellStyle name="常规 2 2 3" xfId="112"/>
    <cellStyle name="60% - 着色 3" xfId="113"/>
    <cellStyle name="常规 2 2 5" xfId="114"/>
    <cellStyle name="20% - 着色 4" xfId="115"/>
    <cellStyle name="计算 6" xfId="116"/>
    <cellStyle name="20% - 着色 6" xfId="117"/>
    <cellStyle name="常规 3 2 3" xfId="118"/>
    <cellStyle name="40% - 着色 1" xfId="119"/>
    <cellStyle name="检查单元格 5 3" xfId="120"/>
    <cellStyle name="40% - 着色 2" xfId="121"/>
    <cellStyle name="检查单元格 3 2_州本级" xfId="122"/>
    <cellStyle name="40% - 着色 6" xfId="123"/>
    <cellStyle name="60% - 着色 5" xfId="124"/>
    <cellStyle name="标题 1 3" xfId="125"/>
    <cellStyle name="60% - 着色 6" xfId="126"/>
    <cellStyle name="标题 1 4" xfId="127"/>
    <cellStyle name="no dec" xfId="128"/>
    <cellStyle name="好 2 2_州本级" xfId="129"/>
    <cellStyle name="Normal_APR" xfId="130"/>
    <cellStyle name="百分比 3" xfId="131"/>
    <cellStyle name="差 5" xfId="132"/>
    <cellStyle name="百分比 2" xfId="133"/>
    <cellStyle name="差 4" xfId="134"/>
    <cellStyle name="解释性文本 7" xfId="135"/>
    <cellStyle name="百分比 2 2" xfId="136"/>
    <cellStyle name="标题 10" xfId="137"/>
    <cellStyle name="差 4 2" xfId="138"/>
    <cellStyle name="百分比 2 2 2" xfId="139"/>
    <cellStyle name="差 4 2 2" xfId="140"/>
    <cellStyle name="汇总 4 4" xfId="141"/>
    <cellStyle name="百分比 2 2 2 2" xfId="142"/>
    <cellStyle name="百分比 2 2 3" xfId="143"/>
    <cellStyle name="百分比 2 2 4" xfId="144"/>
    <cellStyle name="千位_1" xfId="145"/>
    <cellStyle name="常规 2 4 2_州本级" xfId="146"/>
    <cellStyle name="百分比 2 3" xfId="147"/>
    <cellStyle name="差 4 3" xfId="148"/>
    <cellStyle name="百分比 2 3 2" xfId="149"/>
    <cellStyle name="百分比 2 3 2 2" xfId="150"/>
    <cellStyle name="百分比 2 3 3" xfId="151"/>
    <cellStyle name="百分比 2 3 4" xfId="152"/>
    <cellStyle name="百分比 2 4" xfId="153"/>
    <cellStyle name="差 4 4" xfId="154"/>
    <cellStyle name="百分比 2 4 2" xfId="155"/>
    <cellStyle name="百分比 2 5" xfId="156"/>
    <cellStyle name="好 4 2_州本级" xfId="157"/>
    <cellStyle name="百分比 2 6" xfId="158"/>
    <cellStyle name="汇总 4 2_州本级" xfId="159"/>
    <cellStyle name="百分比 3 2" xfId="160"/>
    <cellStyle name="差 5 2" xfId="161"/>
    <cellStyle name="百分比 3 3" xfId="162"/>
    <cellStyle name="差 5 3" xfId="163"/>
    <cellStyle name="标题 1 2 2" xfId="164"/>
    <cellStyle name="常规 6 2_州本级" xfId="165"/>
    <cellStyle name="标题 1 2 2 2" xfId="166"/>
    <cellStyle name="标题 1 2 2_州本级" xfId="167"/>
    <cellStyle name="标题 3 4 2" xfId="168"/>
    <cellStyle name="警告文本 2 3" xfId="169"/>
    <cellStyle name="标题 1 2 3" xfId="170"/>
    <cellStyle name="标题 1 2 4" xfId="171"/>
    <cellStyle name="标题 1 2_州本级" xfId="172"/>
    <cellStyle name="标题 3 4" xfId="173"/>
    <cellStyle name="标题 1 3 2" xfId="174"/>
    <cellStyle name="汇总 3" xfId="175"/>
    <cellStyle name="标题 1 3 2 2" xfId="176"/>
    <cellStyle name="标题 5 3" xfId="177"/>
    <cellStyle name="汇总 3 2" xfId="178"/>
    <cellStyle name="标题 1 3 2_州本级" xfId="179"/>
    <cellStyle name="汇总 3_州本级" xfId="180"/>
    <cellStyle name="汇总 7" xfId="181"/>
    <cellStyle name="标题 1 3 3" xfId="182"/>
    <cellStyle name="汇总 4" xfId="183"/>
    <cellStyle name="标题 1 3 4" xfId="184"/>
    <cellStyle name="汇总 5" xfId="185"/>
    <cellStyle name="标题 1 3_州本级" xfId="186"/>
    <cellStyle name="好 2 2 2" xfId="187"/>
    <cellStyle name="标题 1 4 2 2" xfId="188"/>
    <cellStyle name="标题 1 4 2_州本级" xfId="189"/>
    <cellStyle name="常规 2" xfId="190"/>
    <cellStyle name="常规 3 3 4" xfId="191"/>
    <cellStyle name="标题 1 4 4" xfId="192"/>
    <cellStyle name="标题 1 5" xfId="193"/>
    <cellStyle name="标题 1 5 3" xfId="194"/>
    <cellStyle name="标题 2 3_州本级" xfId="195"/>
    <cellStyle name="标题 1 5_州本级" xfId="196"/>
    <cellStyle name="好 4 2 2" xfId="197"/>
    <cellStyle name="标题 1 6" xfId="198"/>
    <cellStyle name="标题 1 7" xfId="199"/>
    <cellStyle name="标题 2 4 2" xfId="200"/>
    <cellStyle name="标题 2 2" xfId="201"/>
    <cellStyle name="标题 4 2 2_州本级" xfId="202"/>
    <cellStyle name="标题 2 2 2" xfId="203"/>
    <cellStyle name="标题 2 2 2 2" xfId="204"/>
    <cellStyle name="标题 2 2 2_州本级" xfId="205"/>
    <cellStyle name="标题 2 2 3" xfId="206"/>
    <cellStyle name="好 3 2" xfId="207"/>
    <cellStyle name="标题 2 2 4" xfId="208"/>
    <cellStyle name="好 3 3" xfId="209"/>
    <cellStyle name="计算 5 2" xfId="210"/>
    <cellStyle name="标题 2 3" xfId="211"/>
    <cellStyle name="标题 2 3 2" xfId="212"/>
    <cellStyle name="标题 2 3 2 2" xfId="213"/>
    <cellStyle name="标题 2 3 2_州本级" xfId="214"/>
    <cellStyle name="标题 2 3 3" xfId="215"/>
    <cellStyle name="好 4 2" xfId="216"/>
    <cellStyle name="标题 2 3 4" xfId="217"/>
    <cellStyle name="好 4 3" xfId="218"/>
    <cellStyle name="标题 2 4" xfId="219"/>
    <cellStyle name="标题 2 4 2 2" xfId="220"/>
    <cellStyle name="标题 2 4 3" xfId="221"/>
    <cellStyle name="标题 3 2 2 2" xfId="222"/>
    <cellStyle name="好 5 2" xfId="223"/>
    <cellStyle name="标题 2 4 4" xfId="224"/>
    <cellStyle name="常规 3 2 2 2" xfId="225"/>
    <cellStyle name="好 5 3" xfId="226"/>
    <cellStyle name="标题 2 4_州本级" xfId="227"/>
    <cellStyle name="标题 2 5 3" xfId="228"/>
    <cellStyle name="标题 2 5" xfId="229"/>
    <cellStyle name="计算 2_州本级" xfId="230"/>
    <cellStyle name="标题 2 5 2" xfId="231"/>
    <cellStyle name="标题 2 7" xfId="232"/>
    <cellStyle name="计算 2 2_州本级" xfId="233"/>
    <cellStyle name="警告文本 3 4" xfId="234"/>
    <cellStyle name="标题 2 5_州本级" xfId="235"/>
    <cellStyle name="标题 3 5 3" xfId="236"/>
    <cellStyle name="标题 2 6" xfId="237"/>
    <cellStyle name="标题 3 2" xfId="238"/>
    <cellStyle name="常规 4 2 2_州本级" xfId="239"/>
    <cellStyle name="标题 3 2 2" xfId="240"/>
    <cellStyle name="好 5" xfId="241"/>
    <cellStyle name="标题 3 2 2_州本级" xfId="242"/>
    <cellStyle name="好 5_州本级" xfId="243"/>
    <cellStyle name="标题 3 2 3" xfId="244"/>
    <cellStyle name="好 6" xfId="245"/>
    <cellStyle name="标题 3 2_州本级" xfId="246"/>
    <cellStyle name="标题 3 2 4" xfId="247"/>
    <cellStyle name="好 7" xfId="248"/>
    <cellStyle name="标题 3 3" xfId="249"/>
    <cellStyle name="常规 2 3 2 2_州本级" xfId="250"/>
    <cellStyle name="标题 3 3 2" xfId="251"/>
    <cellStyle name="标题 3 3 2 2" xfId="252"/>
    <cellStyle name="标题 3 4 3" xfId="253"/>
    <cellStyle name="标题 3 3 3" xfId="254"/>
    <cellStyle name="标题 3 3 4" xfId="255"/>
    <cellStyle name="标题 3 3_州本级" xfId="256"/>
    <cellStyle name="标题 4 2 4" xfId="257"/>
    <cellStyle name="标题 3 4 2 2" xfId="258"/>
    <cellStyle name="标题 4 4 3" xfId="259"/>
    <cellStyle name="检查单元格 2 3" xfId="260"/>
    <cellStyle name="标题 3 4 2_州本级" xfId="261"/>
    <cellStyle name="标题 3 4 4" xfId="262"/>
    <cellStyle name="常规 3 3 2 2" xfId="263"/>
    <cellStyle name="标题 3 5" xfId="264"/>
    <cellStyle name="标题 3 5 2" xfId="265"/>
    <cellStyle name="常规 9" xfId="266"/>
    <cellStyle name="标题 3 5_州本级" xfId="267"/>
    <cellStyle name="标题 3 6" xfId="268"/>
    <cellStyle name="标题 3 7" xfId="269"/>
    <cellStyle name="标题 4 2" xfId="270"/>
    <cellStyle name="解释性文本 2 2 2" xfId="271"/>
    <cellStyle name="标题 4 2 2" xfId="272"/>
    <cellStyle name="警告文本 2_州本级" xfId="273"/>
    <cellStyle name="标题 4 2 2 2" xfId="274"/>
    <cellStyle name="常规 6 3" xfId="275"/>
    <cellStyle name="标题 4 2 3" xfId="276"/>
    <cellStyle name="标题 4 3" xfId="277"/>
    <cellStyle name="汇总 2 2" xfId="278"/>
    <cellStyle name="标题 4 3 2" xfId="279"/>
    <cellStyle name="汇总 2 2 2" xfId="280"/>
    <cellStyle name="警告文本 3_州本级" xfId="281"/>
    <cellStyle name="标题 4 3 2 2" xfId="282"/>
    <cellStyle name="注释 2 2 2" xfId="283"/>
    <cellStyle name="标题 4 3 2_州本级" xfId="284"/>
    <cellStyle name="标题 4 3 3" xfId="285"/>
    <cellStyle name="警告文本 2 2 2" xfId="286"/>
    <cellStyle name="标题 4 3 4" xfId="287"/>
    <cellStyle name="标题 4 3_州本级" xfId="288"/>
    <cellStyle name="常规 6 2 2" xfId="289"/>
    <cellStyle name="汇总 2 2_州本级" xfId="290"/>
    <cellStyle name="标题 4 4" xfId="291"/>
    <cellStyle name="汇总 2 3" xfId="292"/>
    <cellStyle name="计算 3 2 2" xfId="293"/>
    <cellStyle name="检查单元格 2" xfId="294"/>
    <cellStyle name="标题 4 4 2" xfId="295"/>
    <cellStyle name="检查单元格 2 2" xfId="296"/>
    <cellStyle name="警告文本 4_州本级" xfId="297"/>
    <cellStyle name="标题 4 4 2 2" xfId="298"/>
    <cellStyle name="检查单元格 2 2 2" xfId="299"/>
    <cellStyle name="标题 4 4 2_州本级" xfId="300"/>
    <cellStyle name="检查单元格 2 2_州本级" xfId="301"/>
    <cellStyle name="标题 4 4 4" xfId="302"/>
    <cellStyle name="检查单元格 2 4" xfId="303"/>
    <cellStyle name="标题 4 4_州本级" xfId="304"/>
    <cellStyle name="检查单元格 2_州本级" xfId="305"/>
    <cellStyle name="标题 4 5" xfId="306"/>
    <cellStyle name="汇总 2 4" xfId="307"/>
    <cellStyle name="检查单元格 3" xfId="308"/>
    <cellStyle name="标题 4 5_州本级" xfId="309"/>
    <cellStyle name="检查单元格 3_州本级" xfId="310"/>
    <cellStyle name="标题 4 6" xfId="311"/>
    <cellStyle name="差 3_州本级" xfId="312"/>
    <cellStyle name="检查单元格 4" xfId="313"/>
    <cellStyle name="标题 4 7" xfId="314"/>
    <cellStyle name="检查单元格 5" xfId="315"/>
    <cellStyle name="标题 5" xfId="316"/>
    <cellStyle name="解释性文本 2 3" xfId="317"/>
    <cellStyle name="标题 5 2" xfId="318"/>
    <cellStyle name="标题 5 2 2" xfId="319"/>
    <cellStyle name="标题 5 2_州本级" xfId="320"/>
    <cellStyle name="标题 5_州本级" xfId="321"/>
    <cellStyle name="标题 6" xfId="322"/>
    <cellStyle name="解释性文本 2 4" xfId="323"/>
    <cellStyle name="标题 6 2" xfId="324"/>
    <cellStyle name="标题 6 2 2" xfId="325"/>
    <cellStyle name="标题 6 3" xfId="326"/>
    <cellStyle name="汇总 4 2" xfId="327"/>
    <cellStyle name="标题 6 4" xfId="328"/>
    <cellStyle name="汇总 4 3" xfId="329"/>
    <cellStyle name="标题 6_州本级" xfId="330"/>
    <cellStyle name="标题 7" xfId="331"/>
    <cellStyle name="标题 7 2" xfId="332"/>
    <cellStyle name="标题 7 2 2" xfId="333"/>
    <cellStyle name="标题 7 3" xfId="334"/>
    <cellStyle name="汇总 5 2" xfId="335"/>
    <cellStyle name="标题 7 4" xfId="336"/>
    <cellStyle name="汇总 5 3" xfId="337"/>
    <cellStyle name="常规 2 5 3" xfId="338"/>
    <cellStyle name="标题 7_州本级" xfId="339"/>
    <cellStyle name="常规_exceltmp1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标题 9" xfId="348"/>
    <cellStyle name="好 3_州本级" xfId="349"/>
    <cellStyle name="差 2" xfId="350"/>
    <cellStyle name="解释性文本 5" xfId="351"/>
    <cellStyle name="差 2 2" xfId="352"/>
    <cellStyle name="解释性文本 5 2" xfId="353"/>
    <cellStyle name="差 2 2 2" xfId="354"/>
    <cellStyle name="差 2 4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常规 2 2 2 2" xfId="374"/>
    <cellStyle name="计算 4_州本级" xfId="375"/>
    <cellStyle name="常规 2 2 2 2 2" xfId="376"/>
    <cellStyle name="常规 2 4 4" xfId="377"/>
    <cellStyle name="计算 4 2_州本级" xfId="378"/>
    <cellStyle name="常规 2 2 2 2_州本级" xfId="379"/>
    <cellStyle name="输出 3 2 2" xfId="380"/>
    <cellStyle name="检查单元格 7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常规 2 3 2" xfId="388"/>
    <cellStyle name="输入 3 2 2" xfId="389"/>
    <cellStyle name="常规_德宏州2005年地方预算(代报简表)" xfId="390"/>
    <cellStyle name="适中 2_州本级" xfId="391"/>
    <cellStyle name="常规 2 3 2 2" xfId="392"/>
    <cellStyle name="计算 5_州本级" xfId="393"/>
    <cellStyle name="常规 2 3 2 2 2" xfId="394"/>
    <cellStyle name="常规 2 3 2 3" xfId="395"/>
    <cellStyle name="常规 2 3 2 4" xfId="396"/>
    <cellStyle name="常规 2 3 2_州本级" xfId="397"/>
    <cellStyle name="常规 2 3 3" xfId="398"/>
    <cellStyle name="常规 2 3 3 2" xfId="399"/>
    <cellStyle name="常规 2 3 3 3" xfId="400"/>
    <cellStyle name="常规 2 3 3_州本级" xfId="401"/>
    <cellStyle name="常规 2 3 4" xfId="402"/>
    <cellStyle name="常规 2 3 5" xfId="403"/>
    <cellStyle name="常规 2 4" xfId="404"/>
    <cellStyle name="常规 2 4 2" xfId="405"/>
    <cellStyle name="适中 3_州本级" xfId="406"/>
    <cellStyle name="常规 2 4 2 2" xfId="407"/>
    <cellStyle name="常规 2 4 3" xfId="408"/>
    <cellStyle name="常规 2 4_州本级" xfId="409"/>
    <cellStyle name="常规 2 5" xfId="410"/>
    <cellStyle name="输出 4 2_州本级" xfId="411"/>
    <cellStyle name="常规 3_州本级" xfId="412"/>
    <cellStyle name="常规 2 5 2" xfId="413"/>
    <cellStyle name="常规 3 2_州本级" xfId="414"/>
    <cellStyle name="常规 3 2 2_州本级" xfId="415"/>
    <cellStyle name="适中 4_州本级" xfId="416"/>
    <cellStyle name="常规 2 5 2 2" xfId="417"/>
    <cellStyle name="检查单元格 6" xfId="418"/>
    <cellStyle name="常规 2 5 2_州本级" xfId="419"/>
    <cellStyle name="计算 2 3" xfId="420"/>
    <cellStyle name="常规 2 5 4" xfId="421"/>
    <cellStyle name="常规 2 5_州本级" xfId="422"/>
    <cellStyle name="常规 2 6" xfId="423"/>
    <cellStyle name="常规 2 6 2" xfId="424"/>
    <cellStyle name="适中 5_州本级" xfId="425"/>
    <cellStyle name="常规 2 6 2 2" xfId="426"/>
    <cellStyle name="常规 2 6 2_州本级" xfId="427"/>
    <cellStyle name="常规 2 6 3" xfId="428"/>
    <cellStyle name="汇总 5_州本级" xfId="429"/>
    <cellStyle name="常规 2 6 4" xfId="430"/>
    <cellStyle name="检查单元格 3 2 2" xfId="431"/>
    <cellStyle name="常规 2 7 2" xfId="432"/>
    <cellStyle name="常规 2 7_州本级" xfId="433"/>
    <cellStyle name="输入 3" xfId="434"/>
    <cellStyle name="常规 2 9" xfId="435"/>
    <cellStyle name="输出 4 2" xfId="436"/>
    <cellStyle name="常规 3" xfId="437"/>
    <cellStyle name="输出 4 2 2" xfId="438"/>
    <cellStyle name="常规 3 2" xfId="439"/>
    <cellStyle name="常规 3 2 4" xfId="440"/>
    <cellStyle name="常规 3 3" xfId="441"/>
    <cellStyle name="常规 3 3 2" xfId="442"/>
    <cellStyle name="常规 3 3 2_州本级" xfId="443"/>
    <cellStyle name="常规 3 3 3" xfId="444"/>
    <cellStyle name="常规_2007年云南省向人大报送政府收支预算表格式编制过程表" xfId="445"/>
    <cellStyle name="常规 3 3_州本级" xfId="446"/>
    <cellStyle name="常规 3 4" xfId="447"/>
    <cellStyle name="常规 3 4 2" xfId="448"/>
    <cellStyle name="常规 3 4_州本级" xfId="449"/>
    <cellStyle name="输入 4_州本级" xfId="450"/>
    <cellStyle name="常规 3 5" xfId="451"/>
    <cellStyle name="常规 3 6" xfId="452"/>
    <cellStyle name="输出 4 3" xfId="453"/>
    <cellStyle name="常规 4" xfId="454"/>
    <cellStyle name="常规 4 2" xfId="455"/>
    <cellStyle name="常规 4 2 2" xfId="456"/>
    <cellStyle name="常规 4 4" xfId="457"/>
    <cellStyle name="常规 4 2 2 2" xfId="458"/>
    <cellStyle name="常规 6 4" xfId="459"/>
    <cellStyle name="常规 4 2 3" xfId="460"/>
    <cellStyle name="常规 4 5" xfId="461"/>
    <cellStyle name="常规 4 2 4" xfId="462"/>
    <cellStyle name="常规 4 3" xfId="463"/>
    <cellStyle name="常规 4 3 2" xfId="464"/>
    <cellStyle name="常规 5 4" xfId="465"/>
    <cellStyle name="常规 4 3 2 2" xfId="466"/>
    <cellStyle name="常规 4 3 2_州本级" xfId="467"/>
    <cellStyle name="常规 4 3 3" xfId="468"/>
    <cellStyle name="常规 4 3 4" xfId="469"/>
    <cellStyle name="输出 4 4" xfId="470"/>
    <cellStyle name="常规 5" xfId="471"/>
    <cellStyle name="解释性文本 2_州本级" xfId="472"/>
    <cellStyle name="常规 5 2_州本级" xfId="473"/>
    <cellStyle name="常规 5 3" xfId="474"/>
    <cellStyle name="常规 5_州本级" xfId="475"/>
    <cellStyle name="常规 6 2" xfId="476"/>
    <cellStyle name="汇总 2_州本级" xfId="477"/>
    <cellStyle name="常规 7" xfId="478"/>
    <cellStyle name="计算 3_州本级" xfId="479"/>
    <cellStyle name="常规 7 2" xfId="480"/>
    <cellStyle name="计算 3 2_州本级" xfId="481"/>
    <cellStyle name="常规 8" xfId="482"/>
    <cellStyle name="常规_2004年基金预算(二稿)" xfId="483"/>
    <cellStyle name="常规_陇川县2015年预算草案附表(祁)" xfId="484"/>
    <cellStyle name="好 2" xfId="485"/>
    <cellStyle name="好 2 2" xfId="486"/>
    <cellStyle name="好 2 3" xfId="487"/>
    <cellStyle name="计算 4 2" xfId="488"/>
    <cellStyle name="好 2 4" xfId="489"/>
    <cellStyle name="计算 4 3" xfId="490"/>
    <cellStyle name="好 2_州本级" xfId="491"/>
    <cellStyle name="好 3" xfId="492"/>
    <cellStyle name="好 3 2_州本级" xfId="493"/>
    <cellStyle name="好 3 4" xfId="494"/>
    <cellStyle name="计算 5 3" xfId="495"/>
    <cellStyle name="好 4" xfId="496"/>
    <cellStyle name="好 4 4" xfId="497"/>
    <cellStyle name="好 4_州本级" xfId="498"/>
    <cellStyle name="汇总 2" xfId="499"/>
    <cellStyle name="汇总 3 2_州本级" xfId="500"/>
    <cellStyle name="汇总 4 2 2" xfId="501"/>
    <cellStyle name="汇总 4_州本级" xfId="502"/>
    <cellStyle name="计算 2 2" xfId="503"/>
    <cellStyle name="计算 2 2 2" xfId="504"/>
    <cellStyle name="计算 2 4" xfId="505"/>
    <cellStyle name="输出 3 2_州本级" xfId="506"/>
    <cellStyle name="计算 3 3" xfId="507"/>
    <cellStyle name="计算 3 4" xfId="508"/>
    <cellStyle name="计算 4 2 2" xfId="509"/>
    <cellStyle name="计算 4 4" xfId="510"/>
    <cellStyle name="检查单元格 4 2 2" xfId="511"/>
    <cellStyle name="检查单元格 4 2_州本级" xfId="512"/>
    <cellStyle name="检查单元格 4 3" xfId="513"/>
    <cellStyle name="检查单元格 4 4" xfId="514"/>
    <cellStyle name="检查单元格 4_州本级" xfId="515"/>
    <cellStyle name="注释 7" xfId="516"/>
    <cellStyle name="检查单元格 5 2" xfId="517"/>
    <cellStyle name="解释性文本 4 3" xfId="518"/>
    <cellStyle name="检查单元格 5_州本级" xfId="519"/>
    <cellStyle name="解释性文本 2" xfId="520"/>
    <cellStyle name="解释性文本 3" xfId="521"/>
    <cellStyle name="解释性文本 3 2" xfId="522"/>
    <cellStyle name="解释性文本 3 2 2" xfId="523"/>
    <cellStyle name="解释性文本 3 3" xfId="524"/>
    <cellStyle name="解释性文本 3 4" xfId="525"/>
    <cellStyle name="解释性文本 3_州本级" xfId="526"/>
    <cellStyle name="解释性文本 4" xfId="527"/>
    <cellStyle name="解释性文本 4 2" xfId="528"/>
    <cellStyle name="解释性文本 4 2 2" xfId="529"/>
    <cellStyle name="解释性文本 4 2_州本级" xfId="530"/>
    <cellStyle name="解释性文本 4 4" xfId="531"/>
    <cellStyle name="解释性文本 4_州本级" xfId="532"/>
    <cellStyle name="警告文本 2" xfId="533"/>
    <cellStyle name="警告文本 2 2" xfId="534"/>
    <cellStyle name="警告文本 2 2_州本级" xfId="535"/>
    <cellStyle name="警告文本 2 4" xfId="536"/>
    <cellStyle name="警告文本 3" xfId="537"/>
    <cellStyle name="警告文本 3 2" xfId="538"/>
    <cellStyle name="警告文本 3 2 2" xfId="539"/>
    <cellStyle name="警告文本 3 2_州本级" xfId="540"/>
    <cellStyle name="警告文本 3 3" xfId="541"/>
    <cellStyle name="警告文本 4" xfId="542"/>
    <cellStyle name="警告文本 4 2" xfId="543"/>
    <cellStyle name="警告文本 4 2 2" xfId="544"/>
    <cellStyle name="警告文本 4 2_州本级" xfId="545"/>
    <cellStyle name="警告文本 4 3" xfId="546"/>
    <cellStyle name="警告文本 4 4" xfId="547"/>
    <cellStyle name="警告文本 5" xfId="548"/>
    <cellStyle name="警告文本 5 2" xfId="549"/>
    <cellStyle name="警告文本 5 3" xfId="550"/>
    <cellStyle name="警告文本 5_州本级" xfId="551"/>
    <cellStyle name="警告文本 6" xfId="552"/>
    <cellStyle name="警告文本 7" xfId="553"/>
    <cellStyle name="链接单元格 2" xfId="554"/>
    <cellStyle name="链接单元格 2 2" xfId="555"/>
    <cellStyle name="链接单元格 2 2 2" xfId="556"/>
    <cellStyle name="链接单元格 2 2_州本级" xfId="557"/>
    <cellStyle name="链接单元格 2 3" xfId="558"/>
    <cellStyle name="链接单元格 2 4" xfId="559"/>
    <cellStyle name="链接单元格 2_州本级" xfId="560"/>
    <cellStyle name="输出 4" xfId="561"/>
    <cellStyle name="链接单元格 3" xfId="562"/>
    <cellStyle name="链接单元格 3 2" xfId="563"/>
    <cellStyle name="链接单元格 3 2 2" xfId="564"/>
    <cellStyle name="链接单元格 3 2_州本级" xfId="565"/>
    <cellStyle name="链接单元格 3 3" xfId="566"/>
    <cellStyle name="链接单元格 3 4" xfId="567"/>
    <cellStyle name="链接单元格 3_州本级" xfId="568"/>
    <cellStyle name="链接单元格 4" xfId="569"/>
    <cellStyle name="链接单元格 4 2" xfId="570"/>
    <cellStyle name="链接单元格 4 2 2" xfId="571"/>
    <cellStyle name="链接单元格 4 2_州本级" xfId="572"/>
    <cellStyle name="链接单元格 4 3" xfId="573"/>
    <cellStyle name="链接单元格 4 4" xfId="574"/>
    <cellStyle name="链接单元格 4_州本级" xfId="575"/>
    <cellStyle name="链接单元格 5" xfId="576"/>
    <cellStyle name="链接单元格 5 2" xfId="577"/>
    <cellStyle name="着色 4" xfId="578"/>
    <cellStyle name="链接单元格 5 3" xfId="579"/>
    <cellStyle name="着色 5" xfId="580"/>
    <cellStyle name="链接单元格 5_州本级" xfId="581"/>
    <cellStyle name="链接单元格 6" xfId="582"/>
    <cellStyle name="链接单元格 7" xfId="583"/>
    <cellStyle name="普通_97-917" xfId="584"/>
    <cellStyle name="千分位[0]_laroux" xfId="585"/>
    <cellStyle name="千分位_97-917" xfId="586"/>
    <cellStyle name="千位[0]_1" xfId="587"/>
    <cellStyle name="适中 3 2_州本级" xfId="588"/>
    <cellStyle name="适中 2" xfId="589"/>
    <cellStyle name="适中 2 2" xfId="590"/>
    <cellStyle name="适中 2 2 2" xfId="591"/>
    <cellStyle name="适中 2 2_州本级" xfId="592"/>
    <cellStyle name="适中 2 3" xfId="593"/>
    <cellStyle name="适中 2 4" xfId="594"/>
    <cellStyle name="适中 3" xfId="595"/>
    <cellStyle name="适中 3 2" xfId="596"/>
    <cellStyle name="适中 3 2 2" xfId="597"/>
    <cellStyle name="适中 3 3" xfId="598"/>
    <cellStyle name="适中 3 4" xfId="599"/>
    <cellStyle name="适中 4" xfId="600"/>
    <cellStyle name="适中 4 2" xfId="601"/>
    <cellStyle name="适中 4 2 2" xfId="602"/>
    <cellStyle name="适中 4 2_州本级" xfId="603"/>
    <cellStyle name="适中 4 3" xfId="604"/>
    <cellStyle name="适中 4 4" xfId="605"/>
    <cellStyle name="适中 5" xfId="606"/>
    <cellStyle name="适中 5 2" xfId="607"/>
    <cellStyle name="适中 5 3" xfId="608"/>
    <cellStyle name="适中 6" xfId="609"/>
    <cellStyle name="适中 7" xfId="610"/>
    <cellStyle name="输出 2" xfId="611"/>
    <cellStyle name="输出 2 2" xfId="612"/>
    <cellStyle name="输出 2 2 2" xfId="613"/>
    <cellStyle name="输出 2 2_州本级" xfId="614"/>
    <cellStyle name="输出 2 3" xfId="615"/>
    <cellStyle name="输出 2 4" xfId="616"/>
    <cellStyle name="输出 2_州本级" xfId="617"/>
    <cellStyle name="输出 3" xfId="618"/>
    <cellStyle name="输出 3 2" xfId="619"/>
    <cellStyle name="输出 3 3" xfId="620"/>
    <cellStyle name="输出 3 4" xfId="621"/>
    <cellStyle name="输出 3_州本级" xfId="622"/>
    <cellStyle name="输出 5" xfId="623"/>
    <cellStyle name="输出 5 2" xfId="624"/>
    <cellStyle name="输出 5 3" xfId="625"/>
    <cellStyle name="输出 5_州本级" xfId="626"/>
    <cellStyle name="输出 6" xfId="627"/>
    <cellStyle name="输出 7" xfId="628"/>
    <cellStyle name="输入 2 2" xfId="629"/>
    <cellStyle name="输入 2 2 2" xfId="630"/>
    <cellStyle name="输入 2 2_州本级" xfId="631"/>
    <cellStyle name="输入 2 3" xfId="632"/>
    <cellStyle name="输入 2 4" xfId="633"/>
    <cellStyle name="输入 2_州本级" xfId="634"/>
    <cellStyle name="输入 3 2" xfId="635"/>
    <cellStyle name="输入 3 2_州本级" xfId="636"/>
    <cellStyle name="输入 3 3" xfId="637"/>
    <cellStyle name="输入 3 4" xfId="638"/>
    <cellStyle name="输入 3_州本级" xfId="639"/>
    <cellStyle name="输入 4" xfId="640"/>
    <cellStyle name="输入 4 2" xfId="641"/>
    <cellStyle name="输入 4 2 2" xfId="642"/>
    <cellStyle name="输入 4 2_州本级" xfId="643"/>
    <cellStyle name="输入 4 3" xfId="644"/>
    <cellStyle name="输入 4 4" xfId="645"/>
    <cellStyle name="输入 5" xfId="646"/>
    <cellStyle name="输入 5 2" xfId="647"/>
    <cellStyle name="输入 5 3" xfId="648"/>
    <cellStyle name="输入 5_州本级" xfId="649"/>
    <cellStyle name="输入 6" xfId="650"/>
    <cellStyle name="输入 7" xfId="651"/>
    <cellStyle name="注释 2" xfId="652"/>
    <cellStyle name="注释 2 2" xfId="653"/>
    <cellStyle name="注释 2 3" xfId="654"/>
    <cellStyle name="注释 2 4" xfId="655"/>
    <cellStyle name="注释 3" xfId="656"/>
    <cellStyle name="注释 3 2" xfId="657"/>
    <cellStyle name="注释 3 2 2" xfId="658"/>
    <cellStyle name="注释 3 3" xfId="659"/>
    <cellStyle name="注释 3 4" xfId="660"/>
    <cellStyle name="注释 4" xfId="661"/>
    <cellStyle name="注释 4 2" xfId="662"/>
    <cellStyle name="注释 4 2 2" xfId="663"/>
    <cellStyle name="注释 4 3" xfId="664"/>
    <cellStyle name="注释 4 4" xfId="665"/>
    <cellStyle name="注释 5" xfId="666"/>
    <cellStyle name="注释 5 2" xfId="667"/>
    <cellStyle name="注释 5 3" xfId="668"/>
    <cellStyle name="注释 6" xfId="669"/>
    <cellStyle name="着色 1" xfId="670"/>
    <cellStyle name="着色 2" xfId="671"/>
    <cellStyle name="着色 3" xfId="672"/>
    <cellStyle name="着色 6" xfId="673"/>
  </cellStyles>
  <dxfs count="15"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/>
  <colors>
    <mruColors>
      <color rgb="00FF0000"/>
      <color rgb="00FFFF00"/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"/>
  <sheetViews>
    <sheetView topLeftCell="A6" workbookViewId="0">
      <selection activeCell="A5" sqref="A5:D5"/>
    </sheetView>
  </sheetViews>
  <sheetFormatPr defaultColWidth="9" defaultRowHeight="14.25" outlineLevelRow="5" outlineLevelCol="4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203" t="s">
        <v>0</v>
      </c>
      <c r="B1" s="204"/>
      <c r="C1" s="204"/>
    </row>
    <row r="2" ht="27" customHeight="1" spans="1:5">
      <c r="A2" s="205"/>
      <c r="B2" s="206"/>
      <c r="C2" s="206"/>
      <c r="D2" s="206"/>
      <c r="E2" s="206"/>
    </row>
    <row r="3" ht="39.75" spans="1:4">
      <c r="A3" s="207" t="s">
        <v>1</v>
      </c>
      <c r="B3" s="207"/>
      <c r="C3" s="207"/>
      <c r="D3" s="207"/>
    </row>
    <row r="4" s="196" customFormat="1" ht="126" customHeight="1" spans="1:4">
      <c r="A4" s="208" t="s">
        <v>2</v>
      </c>
      <c r="B4" s="208"/>
      <c r="C4" s="208"/>
      <c r="D4" s="208"/>
    </row>
    <row r="5" ht="94.5" customHeight="1" spans="1:4">
      <c r="A5" s="209" t="s">
        <v>3</v>
      </c>
      <c r="B5" s="209"/>
      <c r="C5" s="209"/>
      <c r="D5" s="209"/>
    </row>
    <row r="6" ht="32.25" customHeight="1" spans="1:4">
      <c r="A6" s="210" t="s">
        <v>4</v>
      </c>
      <c r="B6" s="210"/>
      <c r="C6" s="210"/>
      <c r="D6" s="210"/>
    </row>
  </sheetData>
  <sheetProtection selectLockedCells="1" selectUnlockedCells="1"/>
  <mergeCells count="6">
    <mergeCell ref="B1:C1"/>
    <mergeCell ref="A2:E2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E43"/>
  <sheetViews>
    <sheetView zoomScale="140" zoomScaleNormal="140" workbookViewId="0">
      <selection activeCell="D7" sqref="D7:D35"/>
    </sheetView>
  </sheetViews>
  <sheetFormatPr defaultColWidth="9" defaultRowHeight="14.25" outlineLevelCol="4"/>
  <cols>
    <col min="2" max="2" width="13.575" customWidth="1"/>
    <col min="4" max="4" width="11.5"/>
  </cols>
  <sheetData>
    <row r="1" spans="1:5">
      <c r="A1" s="1" t="s">
        <v>339</v>
      </c>
      <c r="B1" s="1" t="s">
        <v>340</v>
      </c>
      <c r="C1" s="1" t="s">
        <v>341</v>
      </c>
      <c r="D1" s="1" t="s">
        <v>342</v>
      </c>
      <c r="E1" s="1" t="s">
        <v>343</v>
      </c>
    </row>
    <row r="2" hidden="1" spans="1:5">
      <c r="A2" s="1" t="s">
        <v>344</v>
      </c>
      <c r="B2" s="1" t="s">
        <v>345</v>
      </c>
      <c r="C2" s="1">
        <v>2010301</v>
      </c>
      <c r="D2" s="1">
        <v>3029336.16</v>
      </c>
      <c r="E2" s="1"/>
    </row>
    <row r="3" hidden="1" spans="1:5">
      <c r="A3" s="1" t="s">
        <v>344</v>
      </c>
      <c r="B3" s="1" t="s">
        <v>346</v>
      </c>
      <c r="C3" s="1">
        <v>2080505</v>
      </c>
      <c r="D3" s="1">
        <v>235732.8</v>
      </c>
      <c r="E3" s="1"/>
    </row>
    <row r="4" hidden="1" spans="1:5">
      <c r="A4" s="1" t="s">
        <v>344</v>
      </c>
      <c r="B4" s="1" t="s">
        <v>347</v>
      </c>
      <c r="C4" s="1">
        <v>2210201</v>
      </c>
      <c r="D4" s="1">
        <v>220885.92</v>
      </c>
      <c r="E4" s="1"/>
    </row>
    <row r="5" hidden="1" spans="1:5">
      <c r="A5" s="1" t="s">
        <v>344</v>
      </c>
      <c r="B5" s="1" t="s">
        <v>348</v>
      </c>
      <c r="C5" s="1">
        <v>2080501</v>
      </c>
      <c r="D5" s="1">
        <v>1128082.2</v>
      </c>
      <c r="E5" s="1"/>
    </row>
    <row r="6" hidden="1" spans="1:5">
      <c r="A6" s="1" t="s">
        <v>344</v>
      </c>
      <c r="B6" s="1" t="s">
        <v>349</v>
      </c>
      <c r="C6" s="1">
        <v>2080501</v>
      </c>
      <c r="D6" s="1">
        <v>10200</v>
      </c>
      <c r="E6" s="1"/>
    </row>
    <row r="7" spans="1:5">
      <c r="A7" s="1" t="s">
        <v>344</v>
      </c>
      <c r="B7" s="1" t="s">
        <v>350</v>
      </c>
      <c r="C7" s="1">
        <v>2130705</v>
      </c>
      <c r="D7" s="1">
        <v>40800</v>
      </c>
      <c r="E7" s="1"/>
    </row>
    <row r="8" hidden="1" spans="1:5">
      <c r="A8" s="1" t="s">
        <v>344</v>
      </c>
      <c r="B8" s="1" t="s">
        <v>351</v>
      </c>
      <c r="C8" s="1">
        <v>2011101</v>
      </c>
      <c r="D8" s="1">
        <v>35400</v>
      </c>
      <c r="E8" s="1"/>
    </row>
    <row r="9" hidden="1" spans="1:5">
      <c r="A9" s="1" t="s">
        <v>352</v>
      </c>
      <c r="B9" s="1" t="s">
        <v>353</v>
      </c>
      <c r="C9" s="1">
        <v>2130104</v>
      </c>
      <c r="D9" s="1">
        <v>1545284.96</v>
      </c>
      <c r="E9" s="1"/>
    </row>
    <row r="10" hidden="1" spans="1:5">
      <c r="A10" s="1" t="s">
        <v>352</v>
      </c>
      <c r="B10" s="1" t="s">
        <v>346</v>
      </c>
      <c r="C10" s="1">
        <v>2080505</v>
      </c>
      <c r="D10" s="1">
        <v>227443.2</v>
      </c>
      <c r="E10" s="1"/>
    </row>
    <row r="11" hidden="1" spans="1:5">
      <c r="A11" s="1" t="s">
        <v>352</v>
      </c>
      <c r="B11" s="1" t="s">
        <v>347</v>
      </c>
      <c r="C11" s="1">
        <v>2210201</v>
      </c>
      <c r="D11" s="1">
        <v>180113.76</v>
      </c>
      <c r="E11" s="1"/>
    </row>
    <row r="12" hidden="1" spans="1:5">
      <c r="A12" s="1" t="s">
        <v>352</v>
      </c>
      <c r="B12" s="1" t="s">
        <v>354</v>
      </c>
      <c r="C12" s="1">
        <v>2080502</v>
      </c>
      <c r="D12" s="1">
        <v>1800</v>
      </c>
      <c r="E12" s="1"/>
    </row>
    <row r="13" hidden="1" spans="1:5">
      <c r="A13" s="1" t="s">
        <v>352</v>
      </c>
      <c r="B13" s="1" t="s">
        <v>348</v>
      </c>
      <c r="C13" s="1">
        <v>2080502</v>
      </c>
      <c r="D13" s="1">
        <v>192128.04</v>
      </c>
      <c r="E13" s="1"/>
    </row>
    <row r="14" hidden="1" spans="1:5">
      <c r="A14" s="1" t="s">
        <v>355</v>
      </c>
      <c r="B14" s="1" t="s">
        <v>345</v>
      </c>
      <c r="C14" s="1">
        <v>2070101</v>
      </c>
      <c r="D14" s="1">
        <v>312940.8</v>
      </c>
      <c r="E14" s="1"/>
    </row>
    <row r="15" hidden="1" spans="1:5">
      <c r="A15" s="1" t="s">
        <v>355</v>
      </c>
      <c r="B15" s="1" t="s">
        <v>347</v>
      </c>
      <c r="C15" s="1">
        <v>2210201</v>
      </c>
      <c r="D15" s="1">
        <v>31024.8</v>
      </c>
      <c r="E15" s="1"/>
    </row>
    <row r="16" hidden="1" spans="1:5">
      <c r="A16" s="1" t="s">
        <v>356</v>
      </c>
      <c r="B16" s="1" t="s">
        <v>345</v>
      </c>
      <c r="C16" s="1">
        <v>2010301</v>
      </c>
      <c r="D16" s="1">
        <v>358838.64</v>
      </c>
      <c r="E16" s="1"/>
    </row>
    <row r="17" hidden="1" spans="1:5">
      <c r="A17" s="1" t="s">
        <v>356</v>
      </c>
      <c r="B17" s="1" t="s">
        <v>347</v>
      </c>
      <c r="C17" s="1">
        <v>2210201</v>
      </c>
      <c r="D17" s="1">
        <v>35151.84</v>
      </c>
      <c r="E17" s="1"/>
    </row>
    <row r="18" hidden="1" spans="1:5">
      <c r="A18" s="1" t="s">
        <v>357</v>
      </c>
      <c r="B18" s="1" t="s">
        <v>345</v>
      </c>
      <c r="C18" s="1">
        <v>2010301</v>
      </c>
      <c r="D18" s="1">
        <v>288509</v>
      </c>
      <c r="E18" s="1"/>
    </row>
    <row r="19" hidden="1" spans="1:5">
      <c r="A19" s="1" t="s">
        <v>357</v>
      </c>
      <c r="B19" s="1" t="s">
        <v>347</v>
      </c>
      <c r="C19" s="1">
        <v>2210201</v>
      </c>
      <c r="D19" s="1">
        <v>28008</v>
      </c>
      <c r="E19" s="1"/>
    </row>
    <row r="20" hidden="1" spans="1:5">
      <c r="A20" s="1" t="s">
        <v>358</v>
      </c>
      <c r="B20" s="1" t="s">
        <v>345</v>
      </c>
      <c r="C20" s="1">
        <v>2080101</v>
      </c>
      <c r="D20" s="1">
        <v>237535.92</v>
      </c>
      <c r="E20" s="1"/>
    </row>
    <row r="21" hidden="1" spans="1:5">
      <c r="A21" s="1" t="s">
        <v>358</v>
      </c>
      <c r="B21" s="1" t="s">
        <v>347</v>
      </c>
      <c r="C21" s="1">
        <v>2210201</v>
      </c>
      <c r="D21" s="1">
        <v>23159.52</v>
      </c>
      <c r="E21" s="1"/>
    </row>
    <row r="22" hidden="1" spans="1:5">
      <c r="A22" s="1" t="s">
        <v>359</v>
      </c>
      <c r="B22" s="1" t="s">
        <v>345</v>
      </c>
      <c r="C22" s="1">
        <v>2010601</v>
      </c>
      <c r="D22" s="1">
        <v>351325.04</v>
      </c>
      <c r="E22" s="1"/>
    </row>
    <row r="23" hidden="1" spans="1:5">
      <c r="A23" s="1" t="s">
        <v>359</v>
      </c>
      <c r="B23" s="1" t="s">
        <v>347</v>
      </c>
      <c r="C23" s="1">
        <v>2210201</v>
      </c>
      <c r="D23" s="1">
        <v>34194.24</v>
      </c>
      <c r="E23" s="1"/>
    </row>
    <row r="24" hidden="1" spans="1:5">
      <c r="A24" s="1" t="s">
        <v>360</v>
      </c>
      <c r="B24" s="1" t="s">
        <v>353</v>
      </c>
      <c r="C24" s="1">
        <v>2130104</v>
      </c>
      <c r="D24" s="1">
        <v>439851.36</v>
      </c>
      <c r="E24" s="1"/>
    </row>
    <row r="25" hidden="1" spans="1:5">
      <c r="A25" s="1" t="s">
        <v>360</v>
      </c>
      <c r="B25" s="1" t="s">
        <v>347</v>
      </c>
      <c r="C25" s="1">
        <v>2210201</v>
      </c>
      <c r="D25" s="1">
        <v>43904.16</v>
      </c>
      <c r="E25" s="1"/>
    </row>
    <row r="26" hidden="1" spans="1:5">
      <c r="A26" s="1" t="s">
        <v>344</v>
      </c>
      <c r="B26" s="1" t="s">
        <v>254</v>
      </c>
      <c r="C26" s="1">
        <v>2010205</v>
      </c>
      <c r="D26" s="1">
        <v>10000</v>
      </c>
      <c r="E26" s="1"/>
    </row>
    <row r="27" hidden="1" spans="1:5">
      <c r="A27" s="1" t="s">
        <v>344</v>
      </c>
      <c r="B27" s="1" t="s">
        <v>255</v>
      </c>
      <c r="C27" s="1">
        <v>2012302</v>
      </c>
      <c r="D27" s="1">
        <v>10000</v>
      </c>
      <c r="E27" s="1"/>
    </row>
    <row r="28" hidden="1" spans="1:5">
      <c r="A28" s="1" t="s">
        <v>344</v>
      </c>
      <c r="B28" s="1" t="s">
        <v>256</v>
      </c>
      <c r="C28" s="1">
        <v>2013302</v>
      </c>
      <c r="D28" s="1">
        <v>20000</v>
      </c>
      <c r="E28" s="1"/>
    </row>
    <row r="29" hidden="1" spans="1:5">
      <c r="A29" s="1" t="s">
        <v>344</v>
      </c>
      <c r="B29" s="1" t="s">
        <v>257</v>
      </c>
      <c r="C29" s="1">
        <v>2010101</v>
      </c>
      <c r="D29" s="1">
        <v>10000</v>
      </c>
      <c r="E29" s="1"/>
    </row>
    <row r="30" hidden="1" spans="1:5">
      <c r="A30" s="1" t="s">
        <v>344</v>
      </c>
      <c r="B30" s="1" t="s">
        <v>258</v>
      </c>
      <c r="C30" s="1">
        <v>2011102</v>
      </c>
      <c r="D30" s="1">
        <v>60900</v>
      </c>
      <c r="E30" s="1"/>
    </row>
    <row r="31" hidden="1" spans="1:5">
      <c r="A31" s="1" t="s">
        <v>344</v>
      </c>
      <c r="B31" s="1" t="s">
        <v>252</v>
      </c>
      <c r="C31" s="1">
        <v>2010302</v>
      </c>
      <c r="D31" s="1">
        <v>100000</v>
      </c>
      <c r="E31" s="1"/>
    </row>
    <row r="32" hidden="1" spans="1:5">
      <c r="A32" s="1" t="s">
        <v>344</v>
      </c>
      <c r="B32" s="1" t="s">
        <v>361</v>
      </c>
      <c r="C32" s="1">
        <v>2012902</v>
      </c>
      <c r="D32" s="1">
        <v>5000</v>
      </c>
      <c r="E32" s="1"/>
    </row>
    <row r="33" hidden="1" spans="1:5">
      <c r="A33" s="1" t="s">
        <v>344</v>
      </c>
      <c r="B33" s="1" t="s">
        <v>261</v>
      </c>
      <c r="C33" s="1">
        <v>2010104</v>
      </c>
      <c r="D33" s="1">
        <v>50000</v>
      </c>
      <c r="E33" s="1"/>
    </row>
    <row r="34" hidden="1" spans="1:5">
      <c r="A34" s="1" t="s">
        <v>344</v>
      </c>
      <c r="B34" s="1" t="s">
        <v>253</v>
      </c>
      <c r="C34" s="1">
        <v>2010108</v>
      </c>
      <c r="D34" s="1">
        <v>48000</v>
      </c>
      <c r="E34" s="1"/>
    </row>
    <row r="35" spans="1:5">
      <c r="A35" s="1" t="s">
        <v>344</v>
      </c>
      <c r="B35" s="1" t="s">
        <v>262</v>
      </c>
      <c r="C35" s="1">
        <v>2130705</v>
      </c>
      <c r="D35" s="1">
        <v>153300</v>
      </c>
      <c r="E35" s="1"/>
    </row>
    <row r="36" hidden="1" spans="1:5">
      <c r="A36" s="1" t="s">
        <v>344</v>
      </c>
      <c r="B36" s="1" t="s">
        <v>362</v>
      </c>
      <c r="C36" s="1">
        <v>2012902</v>
      </c>
      <c r="D36" s="1">
        <v>5000</v>
      </c>
      <c r="E36" s="1"/>
    </row>
    <row r="37" hidden="1" spans="1:5">
      <c r="A37" s="1" t="s">
        <v>344</v>
      </c>
      <c r="B37" s="1" t="s">
        <v>263</v>
      </c>
      <c r="C37" s="1">
        <v>2010602</v>
      </c>
      <c r="D37" s="1">
        <v>10000</v>
      </c>
      <c r="E37" s="1"/>
    </row>
    <row r="38" hidden="1" spans="1:5">
      <c r="A38" s="1" t="s">
        <v>344</v>
      </c>
      <c r="B38" s="1" t="s">
        <v>363</v>
      </c>
      <c r="C38" s="1">
        <v>2010302</v>
      </c>
      <c r="D38" s="1">
        <v>10000</v>
      </c>
      <c r="E38" s="1"/>
    </row>
    <row r="39" spans="1:5">
      <c r="A39" s="1"/>
      <c r="B39" s="1"/>
      <c r="C39" s="1"/>
      <c r="D39" s="1"/>
      <c r="E39" s="1"/>
    </row>
    <row r="40" spans="1:5">
      <c r="A40" s="1" t="s">
        <v>364</v>
      </c>
      <c r="B40" s="1"/>
      <c r="C40" s="1"/>
      <c r="D40" s="1">
        <f>SUM(D26:D39)</f>
        <v>492200</v>
      </c>
      <c r="E40" s="1"/>
    </row>
    <row r="41" spans="1:5">
      <c r="A41" s="1"/>
      <c r="B41" s="1"/>
      <c r="C41" s="1"/>
      <c r="D41" s="1"/>
      <c r="E41" s="1"/>
    </row>
    <row r="42" spans="1:5">
      <c r="A42" s="1" t="s">
        <v>244</v>
      </c>
      <c r="B42" s="1"/>
      <c r="C42" s="1"/>
      <c r="D42" s="1" t="e">
        <f>#REF!+D40</f>
        <v>#REF!</v>
      </c>
      <c r="E42" s="1"/>
    </row>
    <row r="43" spans="1:5">
      <c r="A43" s="1"/>
      <c r="B43" s="1"/>
      <c r="C43" s="1"/>
      <c r="D43" s="1"/>
      <c r="E43" s="1"/>
    </row>
  </sheetData>
  <autoFilter ref="A1:E38">
    <filterColumn colId="2">
      <customFilters>
        <customFilter operator="equal" val="2130705"/>
      </customFilters>
    </filterColumn>
  </autoFilter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F79"/>
  <sheetViews>
    <sheetView workbookViewId="0">
      <selection activeCell="C8" sqref="C8:C66"/>
    </sheetView>
  </sheetViews>
  <sheetFormatPr defaultColWidth="9" defaultRowHeight="14.25" outlineLevelCol="5"/>
  <cols>
    <col min="3" max="3" width="10.375"/>
  </cols>
  <sheetData>
    <row r="1" spans="1:5">
      <c r="A1" s="1" t="s">
        <v>341</v>
      </c>
      <c r="B1" s="1" t="s">
        <v>365</v>
      </c>
      <c r="C1" s="1" t="s">
        <v>342</v>
      </c>
      <c r="D1" s="1" t="s">
        <v>366</v>
      </c>
      <c r="E1" s="1" t="s">
        <v>367</v>
      </c>
    </row>
    <row r="2" hidden="1" spans="1:5">
      <c r="A2" s="1">
        <v>20103</v>
      </c>
      <c r="B2" s="1">
        <v>301</v>
      </c>
      <c r="C2" s="1">
        <v>485184</v>
      </c>
      <c r="D2" s="1" t="s">
        <v>344</v>
      </c>
      <c r="E2" s="1" t="s">
        <v>368</v>
      </c>
    </row>
    <row r="3" hidden="1" spans="1:5">
      <c r="A3" s="1">
        <v>20103</v>
      </c>
      <c r="B3" s="1">
        <v>301</v>
      </c>
      <c r="C3" s="1">
        <v>951000</v>
      </c>
      <c r="D3" s="1" t="s">
        <v>344</v>
      </c>
      <c r="E3" s="1" t="s">
        <v>368</v>
      </c>
    </row>
    <row r="4" hidden="1" spans="1:5">
      <c r="A4" s="1">
        <v>20103</v>
      </c>
      <c r="B4" s="1">
        <v>301</v>
      </c>
      <c r="C4" s="1">
        <v>40432</v>
      </c>
      <c r="D4" s="1" t="s">
        <v>344</v>
      </c>
      <c r="E4" s="1" t="s">
        <v>368</v>
      </c>
    </row>
    <row r="5" hidden="1" spans="1:5">
      <c r="A5" s="1">
        <v>20103</v>
      </c>
      <c r="B5" s="1">
        <v>301</v>
      </c>
      <c r="C5" s="1">
        <v>408000</v>
      </c>
      <c r="D5" s="1" t="s">
        <v>344</v>
      </c>
      <c r="E5" s="1" t="s">
        <v>368</v>
      </c>
    </row>
    <row r="6" hidden="1" spans="1:5">
      <c r="A6" s="1">
        <v>20805</v>
      </c>
      <c r="B6" s="1">
        <v>301</v>
      </c>
      <c r="C6" s="1">
        <v>235732.8</v>
      </c>
      <c r="D6" s="1" t="s">
        <v>344</v>
      </c>
      <c r="E6" s="1" t="s">
        <v>368</v>
      </c>
    </row>
    <row r="7" hidden="1" spans="1:5">
      <c r="A7" s="1">
        <v>22102</v>
      </c>
      <c r="B7" s="1">
        <v>301</v>
      </c>
      <c r="C7" s="1">
        <v>220885.92</v>
      </c>
      <c r="D7" s="1" t="s">
        <v>344</v>
      </c>
      <c r="E7" s="1" t="s">
        <v>368</v>
      </c>
    </row>
    <row r="8" spans="1:6">
      <c r="A8" s="1">
        <v>20103</v>
      </c>
      <c r="B8" s="1">
        <v>302</v>
      </c>
      <c r="C8" s="1">
        <v>35000</v>
      </c>
      <c r="D8" s="1" t="s">
        <v>344</v>
      </c>
      <c r="E8" s="1" t="s">
        <v>368</v>
      </c>
      <c r="F8" t="s">
        <v>369</v>
      </c>
    </row>
    <row r="9" hidden="1" spans="1:5">
      <c r="A9" s="1">
        <v>20805</v>
      </c>
      <c r="B9" s="1">
        <v>303</v>
      </c>
      <c r="C9" s="1">
        <v>1800</v>
      </c>
      <c r="D9" s="1" t="s">
        <v>344</v>
      </c>
      <c r="E9" s="1" t="s">
        <v>368</v>
      </c>
    </row>
    <row r="10" hidden="1" spans="1:5">
      <c r="A10" s="1">
        <v>20805</v>
      </c>
      <c r="B10" s="1">
        <v>303</v>
      </c>
      <c r="C10" s="1">
        <v>8400</v>
      </c>
      <c r="D10" s="1" t="s">
        <v>344</v>
      </c>
      <c r="E10" s="1" t="s">
        <v>368</v>
      </c>
    </row>
    <row r="11" spans="1:5">
      <c r="A11" s="1">
        <v>20103</v>
      </c>
      <c r="B11" s="1">
        <v>302</v>
      </c>
      <c r="C11" s="1">
        <v>33560.16</v>
      </c>
      <c r="D11" s="1" t="s">
        <v>344</v>
      </c>
      <c r="E11" s="1" t="s">
        <v>368</v>
      </c>
    </row>
    <row r="12" spans="1:5">
      <c r="A12" s="1">
        <v>20103</v>
      </c>
      <c r="B12" s="1">
        <v>302</v>
      </c>
      <c r="C12" s="1">
        <v>157200</v>
      </c>
      <c r="D12" s="1" t="s">
        <v>344</v>
      </c>
      <c r="E12" s="1" t="s">
        <v>368</v>
      </c>
    </row>
    <row r="13" hidden="1" spans="1:5">
      <c r="A13" s="1">
        <v>20805</v>
      </c>
      <c r="B13" s="1">
        <v>303</v>
      </c>
      <c r="C13" s="1">
        <v>106248</v>
      </c>
      <c r="D13" s="1" t="s">
        <v>344</v>
      </c>
      <c r="E13" s="1" t="s">
        <v>368</v>
      </c>
    </row>
    <row r="14" hidden="1" spans="1:5">
      <c r="A14" s="1">
        <v>20805</v>
      </c>
      <c r="B14" s="1">
        <v>303</v>
      </c>
      <c r="C14" s="1">
        <v>1021834.2</v>
      </c>
      <c r="D14" s="1" t="s">
        <v>344</v>
      </c>
      <c r="E14" s="1" t="s">
        <v>368</v>
      </c>
    </row>
    <row r="15" hidden="1" spans="1:5">
      <c r="A15" s="1">
        <v>20103</v>
      </c>
      <c r="B15" s="1">
        <v>303</v>
      </c>
      <c r="C15" s="1">
        <v>72840</v>
      </c>
      <c r="D15" s="1" t="s">
        <v>344</v>
      </c>
      <c r="E15" s="1" t="s">
        <v>368</v>
      </c>
    </row>
    <row r="16" hidden="1" spans="1:5">
      <c r="A16" s="1">
        <v>20103</v>
      </c>
      <c r="B16" s="1">
        <v>303</v>
      </c>
      <c r="C16" s="1">
        <v>110040</v>
      </c>
      <c r="D16" s="1" t="s">
        <v>344</v>
      </c>
      <c r="E16" s="1" t="s">
        <v>368</v>
      </c>
    </row>
    <row r="17" hidden="1" spans="1:5">
      <c r="A17" s="1">
        <v>20103</v>
      </c>
      <c r="B17" s="1">
        <v>303</v>
      </c>
      <c r="C17" s="1">
        <v>73200</v>
      </c>
      <c r="D17" s="1" t="s">
        <v>344</v>
      </c>
      <c r="E17" s="1" t="s">
        <v>368</v>
      </c>
    </row>
    <row r="18" hidden="1" spans="1:5">
      <c r="A18" s="1">
        <v>20103</v>
      </c>
      <c r="B18" s="1">
        <v>303</v>
      </c>
      <c r="C18" s="1">
        <v>44400</v>
      </c>
      <c r="D18" s="1" t="s">
        <v>344</v>
      </c>
      <c r="E18" s="1" t="s">
        <v>368</v>
      </c>
    </row>
    <row r="19" hidden="1" spans="1:5">
      <c r="A19" s="1">
        <v>20103</v>
      </c>
      <c r="B19" s="1">
        <v>303</v>
      </c>
      <c r="C19" s="1">
        <v>6480</v>
      </c>
      <c r="D19" s="1" t="s">
        <v>344</v>
      </c>
      <c r="E19" s="1" t="s">
        <v>368</v>
      </c>
    </row>
    <row r="20" hidden="1" spans="1:5">
      <c r="A20" s="1">
        <v>20103</v>
      </c>
      <c r="B20" s="1">
        <v>303</v>
      </c>
      <c r="C20" s="1">
        <v>108120</v>
      </c>
      <c r="D20" s="1" t="s">
        <v>344</v>
      </c>
      <c r="E20" s="1" t="s">
        <v>368</v>
      </c>
    </row>
    <row r="21" hidden="1" spans="1:5">
      <c r="A21" s="1">
        <v>20103</v>
      </c>
      <c r="B21" s="1">
        <v>303</v>
      </c>
      <c r="C21" s="1">
        <v>144360</v>
      </c>
      <c r="D21" s="1" t="s">
        <v>344</v>
      </c>
      <c r="E21" s="1" t="s">
        <v>368</v>
      </c>
    </row>
    <row r="22" hidden="1" spans="1:5">
      <c r="A22" s="1">
        <v>20103</v>
      </c>
      <c r="B22" s="1">
        <v>303</v>
      </c>
      <c r="C22" s="1">
        <v>180600</v>
      </c>
      <c r="D22" s="1" t="s">
        <v>344</v>
      </c>
      <c r="E22" s="1" t="s">
        <v>368</v>
      </c>
    </row>
    <row r="23" hidden="1" spans="1:5">
      <c r="A23" s="1">
        <v>20103</v>
      </c>
      <c r="B23" s="1">
        <v>303</v>
      </c>
      <c r="C23" s="1">
        <v>50400</v>
      </c>
      <c r="D23" s="1" t="s">
        <v>344</v>
      </c>
      <c r="E23" s="1" t="s">
        <v>368</v>
      </c>
    </row>
    <row r="24" hidden="1" spans="1:5">
      <c r="A24" s="1">
        <v>20103</v>
      </c>
      <c r="B24" s="1">
        <v>303</v>
      </c>
      <c r="C24" s="1">
        <v>37200</v>
      </c>
      <c r="D24" s="1" t="s">
        <v>344</v>
      </c>
      <c r="E24" s="1" t="s">
        <v>368</v>
      </c>
    </row>
    <row r="25" hidden="1" spans="1:5">
      <c r="A25" s="1">
        <v>20103</v>
      </c>
      <c r="B25" s="1">
        <v>303</v>
      </c>
      <c r="C25" s="1">
        <v>10800</v>
      </c>
      <c r="D25" s="1" t="s">
        <v>344</v>
      </c>
      <c r="E25" s="1" t="s">
        <v>368</v>
      </c>
    </row>
    <row r="26" hidden="1" spans="1:5">
      <c r="A26" s="1">
        <v>20103</v>
      </c>
      <c r="B26" s="1">
        <v>303</v>
      </c>
      <c r="C26" s="1">
        <v>75600</v>
      </c>
      <c r="D26" s="1" t="s">
        <v>344</v>
      </c>
      <c r="E26" s="1" t="s">
        <v>368</v>
      </c>
    </row>
    <row r="27" hidden="1" spans="1:5">
      <c r="A27" s="1">
        <v>21307</v>
      </c>
      <c r="B27" s="1">
        <v>303</v>
      </c>
      <c r="C27" s="1">
        <v>40800</v>
      </c>
      <c r="D27" s="1" t="s">
        <v>344</v>
      </c>
      <c r="E27" s="1" t="s">
        <v>368</v>
      </c>
    </row>
    <row r="28" hidden="1" spans="1:5">
      <c r="A28" s="1">
        <v>20111</v>
      </c>
      <c r="B28" s="1">
        <v>303</v>
      </c>
      <c r="C28" s="1">
        <v>35400</v>
      </c>
      <c r="D28" s="1" t="s">
        <v>344</v>
      </c>
      <c r="E28" s="1" t="s">
        <v>368</v>
      </c>
    </row>
    <row r="29" hidden="1" spans="1:5">
      <c r="A29" s="1">
        <v>20103</v>
      </c>
      <c r="B29" s="1">
        <v>303</v>
      </c>
      <c r="C29" s="1">
        <v>4920</v>
      </c>
      <c r="D29" s="1" t="s">
        <v>344</v>
      </c>
      <c r="E29" s="1" t="s">
        <v>368</v>
      </c>
    </row>
    <row r="30" hidden="1" spans="1:5">
      <c r="A30" s="1">
        <v>21301</v>
      </c>
      <c r="B30" s="1">
        <v>301</v>
      </c>
      <c r="C30" s="1">
        <v>513096</v>
      </c>
      <c r="D30" s="1" t="s">
        <v>370</v>
      </c>
      <c r="E30" s="1" t="s">
        <v>368</v>
      </c>
    </row>
    <row r="31" hidden="1" spans="1:5">
      <c r="A31" s="1">
        <v>21301</v>
      </c>
      <c r="B31" s="1">
        <v>301</v>
      </c>
      <c r="C31" s="1">
        <v>604932</v>
      </c>
      <c r="D31" s="1" t="s">
        <v>370</v>
      </c>
      <c r="E31" s="1" t="s">
        <v>368</v>
      </c>
    </row>
    <row r="32" hidden="1" spans="1:5">
      <c r="A32" s="1">
        <v>21301</v>
      </c>
      <c r="B32" s="1">
        <v>301</v>
      </c>
      <c r="C32" s="1">
        <v>42758</v>
      </c>
      <c r="D32" s="1" t="s">
        <v>370</v>
      </c>
      <c r="E32" s="1" t="s">
        <v>368</v>
      </c>
    </row>
    <row r="33" hidden="1" spans="1:5">
      <c r="A33" s="1">
        <v>21301</v>
      </c>
      <c r="B33" s="1">
        <v>301</v>
      </c>
      <c r="C33" s="1">
        <v>316980</v>
      </c>
      <c r="D33" s="1" t="s">
        <v>370</v>
      </c>
      <c r="E33" s="1" t="s">
        <v>368</v>
      </c>
    </row>
    <row r="34" hidden="1" spans="1:5">
      <c r="A34" s="1">
        <v>20805</v>
      </c>
      <c r="B34" s="1">
        <v>301</v>
      </c>
      <c r="C34" s="1">
        <v>227443.2</v>
      </c>
      <c r="D34" s="1" t="s">
        <v>370</v>
      </c>
      <c r="E34" s="1" t="s">
        <v>368</v>
      </c>
    </row>
    <row r="35" hidden="1" spans="1:5">
      <c r="A35" s="1">
        <v>22102</v>
      </c>
      <c r="B35" s="1">
        <v>301</v>
      </c>
      <c r="C35" s="1">
        <v>180113.76</v>
      </c>
      <c r="D35" s="1" t="s">
        <v>370</v>
      </c>
      <c r="E35" s="1" t="s">
        <v>368</v>
      </c>
    </row>
    <row r="36" spans="1:6">
      <c r="A36" s="1">
        <v>21301</v>
      </c>
      <c r="B36" s="1">
        <v>302</v>
      </c>
      <c r="C36" s="1">
        <v>37500</v>
      </c>
      <c r="D36" s="1" t="s">
        <v>370</v>
      </c>
      <c r="E36" s="1" t="s">
        <v>368</v>
      </c>
      <c r="F36" t="s">
        <v>369</v>
      </c>
    </row>
    <row r="37" hidden="1" spans="1:5">
      <c r="A37" s="1">
        <v>20805</v>
      </c>
      <c r="B37" s="1">
        <v>303</v>
      </c>
      <c r="C37" s="1">
        <v>1800</v>
      </c>
      <c r="D37" s="1" t="s">
        <v>370</v>
      </c>
      <c r="E37" s="1" t="s">
        <v>368</v>
      </c>
    </row>
    <row r="38" spans="1:5">
      <c r="A38" s="1">
        <v>21301</v>
      </c>
      <c r="B38" s="1">
        <v>302</v>
      </c>
      <c r="C38" s="1">
        <v>30018.96</v>
      </c>
      <c r="D38" s="1" t="s">
        <v>370</v>
      </c>
      <c r="E38" s="1" t="s">
        <v>368</v>
      </c>
    </row>
    <row r="39" hidden="1" spans="1:5">
      <c r="A39" s="1">
        <v>20805</v>
      </c>
      <c r="B39" s="1">
        <v>303</v>
      </c>
      <c r="C39" s="1">
        <v>192128.04</v>
      </c>
      <c r="D39" s="1" t="s">
        <v>370</v>
      </c>
      <c r="E39" s="1" t="s">
        <v>368</v>
      </c>
    </row>
    <row r="40" hidden="1" spans="1:5">
      <c r="A40" s="1">
        <v>20701</v>
      </c>
      <c r="B40" s="1">
        <v>301</v>
      </c>
      <c r="C40" s="1">
        <v>298770</v>
      </c>
      <c r="D40" s="1" t="s">
        <v>371</v>
      </c>
      <c r="E40" s="1" t="s">
        <v>368</v>
      </c>
    </row>
    <row r="41" hidden="1" spans="1:5">
      <c r="A41" s="1">
        <v>22102</v>
      </c>
      <c r="B41" s="1">
        <v>301</v>
      </c>
      <c r="C41" s="1">
        <v>31024.8</v>
      </c>
      <c r="D41" s="1" t="s">
        <v>371</v>
      </c>
      <c r="E41" s="1" t="s">
        <v>368</v>
      </c>
    </row>
    <row r="42" spans="1:6">
      <c r="A42" s="1">
        <v>20701</v>
      </c>
      <c r="B42" s="1">
        <v>302</v>
      </c>
      <c r="C42" s="1">
        <v>9000</v>
      </c>
      <c r="D42" s="1" t="s">
        <v>371</v>
      </c>
      <c r="E42" s="1" t="s">
        <v>368</v>
      </c>
      <c r="F42" t="s">
        <v>369</v>
      </c>
    </row>
    <row r="43" spans="1:5">
      <c r="A43" s="1">
        <v>20701</v>
      </c>
      <c r="B43" s="1">
        <v>302</v>
      </c>
      <c r="C43" s="1">
        <v>5170.8</v>
      </c>
      <c r="D43" s="1" t="s">
        <v>371</v>
      </c>
      <c r="E43" s="1" t="s">
        <v>368</v>
      </c>
    </row>
    <row r="44" hidden="1" spans="1:5">
      <c r="A44" s="1">
        <v>20103</v>
      </c>
      <c r="B44" s="1">
        <v>301</v>
      </c>
      <c r="C44" s="1">
        <v>317664</v>
      </c>
      <c r="D44" s="1" t="s">
        <v>356</v>
      </c>
      <c r="E44" s="1" t="s">
        <v>368</v>
      </c>
    </row>
    <row r="45" hidden="1" spans="1:5">
      <c r="A45" s="1">
        <v>22102</v>
      </c>
      <c r="B45" s="1">
        <v>301</v>
      </c>
      <c r="C45" s="1">
        <v>35151.84</v>
      </c>
      <c r="D45" s="1" t="s">
        <v>356</v>
      </c>
      <c r="E45" s="1" t="s">
        <v>368</v>
      </c>
    </row>
    <row r="46" spans="1:6">
      <c r="A46" s="1">
        <v>20103</v>
      </c>
      <c r="B46" s="1">
        <v>302</v>
      </c>
      <c r="C46" s="1">
        <v>9000</v>
      </c>
      <c r="D46" s="1" t="s">
        <v>356</v>
      </c>
      <c r="E46" s="1" t="s">
        <v>368</v>
      </c>
      <c r="F46" t="s">
        <v>369</v>
      </c>
    </row>
    <row r="47" spans="1:5">
      <c r="A47" s="1">
        <v>20103</v>
      </c>
      <c r="B47" s="1">
        <v>302</v>
      </c>
      <c r="C47" s="1">
        <v>6374.64</v>
      </c>
      <c r="D47" s="1" t="s">
        <v>356</v>
      </c>
      <c r="E47" s="1" t="s">
        <v>368</v>
      </c>
    </row>
    <row r="48" spans="1:5">
      <c r="A48" s="1">
        <v>20103</v>
      </c>
      <c r="B48" s="1">
        <v>302</v>
      </c>
      <c r="C48" s="1">
        <v>25800</v>
      </c>
      <c r="D48" s="1" t="s">
        <v>356</v>
      </c>
      <c r="E48" s="1" t="s">
        <v>368</v>
      </c>
    </row>
    <row r="49" hidden="1" spans="1:5">
      <c r="A49" s="1">
        <v>20103</v>
      </c>
      <c r="B49" s="1">
        <v>301</v>
      </c>
      <c r="C49" s="1">
        <v>274841</v>
      </c>
      <c r="D49" s="1" t="s">
        <v>357</v>
      </c>
      <c r="E49" s="1" t="s">
        <v>368</v>
      </c>
    </row>
    <row r="50" hidden="1" spans="1:5">
      <c r="A50" s="1">
        <v>22102</v>
      </c>
      <c r="B50" s="1">
        <v>301</v>
      </c>
      <c r="C50" s="1">
        <v>28008</v>
      </c>
      <c r="D50" s="1" t="s">
        <v>357</v>
      </c>
      <c r="E50" s="1" t="s">
        <v>368</v>
      </c>
    </row>
    <row r="51" spans="1:6">
      <c r="A51" s="1">
        <v>20103</v>
      </c>
      <c r="B51" s="1">
        <v>302</v>
      </c>
      <c r="C51" s="1">
        <v>9000</v>
      </c>
      <c r="D51" s="1" t="s">
        <v>357</v>
      </c>
      <c r="E51" s="1" t="s">
        <v>368</v>
      </c>
      <c r="F51" t="s">
        <v>369</v>
      </c>
    </row>
    <row r="52" spans="1:5">
      <c r="A52" s="1">
        <v>20103</v>
      </c>
      <c r="B52" s="1">
        <v>302</v>
      </c>
      <c r="C52" s="1">
        <v>4668</v>
      </c>
      <c r="D52" s="1" t="s">
        <v>357</v>
      </c>
      <c r="E52" s="1" t="s">
        <v>368</v>
      </c>
    </row>
    <row r="53" hidden="1" spans="1:5">
      <c r="A53" s="1">
        <v>20801</v>
      </c>
      <c r="B53" s="1">
        <v>301</v>
      </c>
      <c r="C53" s="1">
        <v>209316</v>
      </c>
      <c r="D53" s="1" t="s">
        <v>372</v>
      </c>
      <c r="E53" s="1" t="s">
        <v>368</v>
      </c>
    </row>
    <row r="54" hidden="1" spans="1:5">
      <c r="A54" s="1">
        <v>22102</v>
      </c>
      <c r="B54" s="1">
        <v>301</v>
      </c>
      <c r="C54" s="1">
        <v>23159.52</v>
      </c>
      <c r="D54" s="1" t="s">
        <v>372</v>
      </c>
      <c r="E54" s="1" t="s">
        <v>368</v>
      </c>
    </row>
    <row r="55" spans="1:6">
      <c r="A55" s="1">
        <v>20801</v>
      </c>
      <c r="B55" s="1">
        <v>302</v>
      </c>
      <c r="C55" s="1">
        <v>6000</v>
      </c>
      <c r="D55" s="1" t="s">
        <v>372</v>
      </c>
      <c r="E55" s="1" t="s">
        <v>368</v>
      </c>
      <c r="F55" t="s">
        <v>369</v>
      </c>
    </row>
    <row r="56" spans="1:5">
      <c r="A56" s="1">
        <v>20801</v>
      </c>
      <c r="B56" s="1">
        <v>302</v>
      </c>
      <c r="C56" s="1">
        <v>4219.92</v>
      </c>
      <c r="D56" s="1" t="s">
        <v>372</v>
      </c>
      <c r="E56" s="1" t="s">
        <v>368</v>
      </c>
    </row>
    <row r="57" spans="1:5">
      <c r="A57" s="1">
        <v>20801</v>
      </c>
      <c r="B57" s="1">
        <v>302</v>
      </c>
      <c r="C57" s="1">
        <v>18000</v>
      </c>
      <c r="D57" s="1" t="s">
        <v>372</v>
      </c>
      <c r="E57" s="1" t="s">
        <v>368</v>
      </c>
    </row>
    <row r="58" hidden="1" spans="1:5">
      <c r="A58" s="1">
        <v>20106</v>
      </c>
      <c r="B58" s="1">
        <v>301</v>
      </c>
      <c r="C58" s="1">
        <v>309086</v>
      </c>
      <c r="D58" s="1" t="s">
        <v>359</v>
      </c>
      <c r="E58" s="1" t="s">
        <v>368</v>
      </c>
    </row>
    <row r="59" hidden="1" spans="1:5">
      <c r="A59" s="1">
        <v>22102</v>
      </c>
      <c r="B59" s="1">
        <v>301</v>
      </c>
      <c r="C59" s="1">
        <v>34194.24</v>
      </c>
      <c r="D59" s="1" t="s">
        <v>359</v>
      </c>
      <c r="E59" s="1" t="s">
        <v>368</v>
      </c>
    </row>
    <row r="60" spans="1:6">
      <c r="A60" s="1">
        <v>20106</v>
      </c>
      <c r="B60" s="1">
        <v>302</v>
      </c>
      <c r="C60" s="1">
        <v>9000</v>
      </c>
      <c r="D60" s="1" t="s">
        <v>359</v>
      </c>
      <c r="E60" s="1" t="s">
        <v>368</v>
      </c>
      <c r="F60" t="s">
        <v>369</v>
      </c>
    </row>
    <row r="61" spans="1:5">
      <c r="A61" s="1">
        <v>20106</v>
      </c>
      <c r="B61" s="1">
        <v>302</v>
      </c>
      <c r="C61" s="1">
        <v>6239.04</v>
      </c>
      <c r="D61" s="1" t="s">
        <v>359</v>
      </c>
      <c r="E61" s="1" t="s">
        <v>368</v>
      </c>
    </row>
    <row r="62" spans="1:5">
      <c r="A62" s="1">
        <v>20106</v>
      </c>
      <c r="B62" s="1">
        <v>302</v>
      </c>
      <c r="C62" s="1">
        <v>27000</v>
      </c>
      <c r="D62" s="1" t="s">
        <v>359</v>
      </c>
      <c r="E62" s="1" t="s">
        <v>368</v>
      </c>
    </row>
    <row r="63" hidden="1" spans="1:5">
      <c r="A63" s="1">
        <v>21301</v>
      </c>
      <c r="B63" s="1">
        <v>301</v>
      </c>
      <c r="C63" s="1">
        <v>420504</v>
      </c>
      <c r="D63" s="1" t="s">
        <v>360</v>
      </c>
      <c r="E63" s="1" t="s">
        <v>368</v>
      </c>
    </row>
    <row r="64" hidden="1" spans="1:5">
      <c r="A64" s="1">
        <v>22102</v>
      </c>
      <c r="B64" s="1">
        <v>301</v>
      </c>
      <c r="C64" s="1">
        <v>43904.16</v>
      </c>
      <c r="D64" s="1" t="s">
        <v>360</v>
      </c>
      <c r="E64" s="1" t="s">
        <v>368</v>
      </c>
    </row>
    <row r="65" spans="1:6">
      <c r="A65" s="1">
        <v>21301</v>
      </c>
      <c r="B65" s="1">
        <v>302</v>
      </c>
      <c r="C65" s="1">
        <v>12000</v>
      </c>
      <c r="D65" s="1" t="s">
        <v>360</v>
      </c>
      <c r="E65" s="1" t="s">
        <v>368</v>
      </c>
      <c r="F65" t="s">
        <v>369</v>
      </c>
    </row>
    <row r="66" spans="1:5">
      <c r="A66" s="1">
        <v>21301</v>
      </c>
      <c r="B66" s="1">
        <v>302</v>
      </c>
      <c r="C66" s="1">
        <v>7317.36</v>
      </c>
      <c r="D66" s="1" t="s">
        <v>360</v>
      </c>
      <c r="E66" s="1" t="s">
        <v>368</v>
      </c>
    </row>
    <row r="67" hidden="1" spans="1:5">
      <c r="A67" s="1">
        <v>20102</v>
      </c>
      <c r="B67" s="1">
        <v>302</v>
      </c>
      <c r="C67" s="1">
        <v>10000</v>
      </c>
      <c r="D67" s="1" t="s">
        <v>344</v>
      </c>
      <c r="E67" s="1" t="s">
        <v>373</v>
      </c>
    </row>
    <row r="68" hidden="1" spans="1:5">
      <c r="A68" s="1">
        <v>20123</v>
      </c>
      <c r="B68" s="1">
        <v>302</v>
      </c>
      <c r="C68" s="1">
        <v>10000</v>
      </c>
      <c r="D68" s="1" t="s">
        <v>344</v>
      </c>
      <c r="E68" s="1" t="s">
        <v>373</v>
      </c>
    </row>
    <row r="69" hidden="1" spans="1:5">
      <c r="A69" s="1">
        <v>20133</v>
      </c>
      <c r="B69" s="1">
        <v>302</v>
      </c>
      <c r="C69" s="1">
        <v>20000</v>
      </c>
      <c r="D69" s="1" t="s">
        <v>344</v>
      </c>
      <c r="E69" s="1" t="s">
        <v>373</v>
      </c>
    </row>
    <row r="70" hidden="1" spans="1:5">
      <c r="A70" s="1">
        <v>20101</v>
      </c>
      <c r="B70" s="1">
        <v>302</v>
      </c>
      <c r="C70" s="1">
        <v>10000</v>
      </c>
      <c r="D70" s="1" t="s">
        <v>344</v>
      </c>
      <c r="E70" s="1" t="s">
        <v>373</v>
      </c>
    </row>
    <row r="71" hidden="1" spans="1:5">
      <c r="A71" s="1">
        <v>20111</v>
      </c>
      <c r="B71" s="1">
        <v>302</v>
      </c>
      <c r="C71" s="1">
        <v>60900</v>
      </c>
      <c r="D71" s="1" t="s">
        <v>344</v>
      </c>
      <c r="E71" s="1" t="s">
        <v>373</v>
      </c>
    </row>
    <row r="72" hidden="1" spans="1:5">
      <c r="A72" s="1">
        <v>20103</v>
      </c>
      <c r="B72" s="1">
        <v>302</v>
      </c>
      <c r="C72" s="1">
        <v>100000</v>
      </c>
      <c r="D72" s="1" t="s">
        <v>344</v>
      </c>
      <c r="E72" s="1" t="s">
        <v>373</v>
      </c>
    </row>
    <row r="73" hidden="1" spans="1:5">
      <c r="A73" s="1">
        <v>20129</v>
      </c>
      <c r="B73" s="1">
        <v>302</v>
      </c>
      <c r="C73" s="1">
        <v>10000</v>
      </c>
      <c r="D73" s="1" t="s">
        <v>344</v>
      </c>
      <c r="E73" s="1" t="s">
        <v>373</v>
      </c>
    </row>
    <row r="74" hidden="1" spans="1:5">
      <c r="A74" s="1">
        <v>20101</v>
      </c>
      <c r="B74" s="1">
        <v>302</v>
      </c>
      <c r="C74" s="1">
        <v>50000</v>
      </c>
      <c r="D74" s="1" t="s">
        <v>344</v>
      </c>
      <c r="E74" s="1" t="s">
        <v>373</v>
      </c>
    </row>
    <row r="75" hidden="1" spans="1:5">
      <c r="A75" s="1">
        <v>20101</v>
      </c>
      <c r="B75" s="1">
        <v>302</v>
      </c>
      <c r="C75" s="1">
        <v>48000</v>
      </c>
      <c r="D75" s="1" t="s">
        <v>344</v>
      </c>
      <c r="E75" s="1" t="s">
        <v>373</v>
      </c>
    </row>
    <row r="76" hidden="1" spans="1:5">
      <c r="A76" s="1">
        <v>21307</v>
      </c>
      <c r="B76" s="1">
        <v>302</v>
      </c>
      <c r="C76" s="1">
        <v>153300</v>
      </c>
      <c r="D76" s="1" t="s">
        <v>344</v>
      </c>
      <c r="E76" s="1" t="s">
        <v>373</v>
      </c>
    </row>
    <row r="77" hidden="1" spans="1:5">
      <c r="A77" s="1">
        <v>20106</v>
      </c>
      <c r="B77" s="1">
        <v>302</v>
      </c>
      <c r="C77" s="1">
        <v>10000</v>
      </c>
      <c r="D77" s="1" t="s">
        <v>344</v>
      </c>
      <c r="E77" s="1" t="s">
        <v>373</v>
      </c>
    </row>
    <row r="78" hidden="1" spans="1:5">
      <c r="A78" s="1">
        <v>20103</v>
      </c>
      <c r="B78" s="1">
        <v>302</v>
      </c>
      <c r="C78" s="1">
        <v>10000</v>
      </c>
      <c r="D78" s="1" t="s">
        <v>344</v>
      </c>
      <c r="E78" s="1" t="s">
        <v>373</v>
      </c>
    </row>
    <row r="79" spans="1:5">
      <c r="A79" s="1"/>
      <c r="B79" s="1"/>
      <c r="C79" s="1"/>
      <c r="D79" s="1"/>
      <c r="E79" s="1"/>
    </row>
  </sheetData>
  <autoFilter ref="A1:F78">
    <filterColumn colId="1">
      <customFilters>
        <customFilter operator="equal" val="302"/>
      </customFilters>
    </filterColumn>
    <filterColumn colId="4">
      <customFilters>
        <customFilter operator="equal" val="基本支出"/>
      </customFilters>
    </filterColumn>
  </autoFilter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22"/>
  <sheetViews>
    <sheetView workbookViewId="0">
      <selection activeCell="B13" sqref="B13"/>
    </sheetView>
  </sheetViews>
  <sheetFormatPr defaultColWidth="9" defaultRowHeight="14.25" outlineLevelCol="1"/>
  <cols>
    <col min="1" max="1" width="12.75" style="196" customWidth="1"/>
    <col min="2" max="2" width="102" style="196" customWidth="1"/>
    <col min="3" max="16384" width="9" style="196"/>
  </cols>
  <sheetData>
    <row r="1" ht="54" customHeight="1"/>
    <row r="2" ht="37.5" customHeight="1" spans="1:2">
      <c r="A2" s="197" t="s">
        <v>5</v>
      </c>
      <c r="B2" s="197"/>
    </row>
    <row r="3" ht="37.5" customHeight="1" spans="1:2">
      <c r="A3" s="198"/>
      <c r="B3" s="198"/>
    </row>
    <row r="4" ht="32.25" customHeight="1" spans="1:2">
      <c r="A4" s="199" t="s">
        <v>6</v>
      </c>
      <c r="B4" s="199" t="s">
        <v>7</v>
      </c>
    </row>
    <row r="5" s="195" customFormat="1" ht="24.95" customHeight="1" spans="1:2">
      <c r="A5" s="200">
        <v>1</v>
      </c>
      <c r="B5" s="201" t="s">
        <v>8</v>
      </c>
    </row>
    <row r="6" s="195" customFormat="1" ht="24.95" customHeight="1" spans="1:2">
      <c r="A6" s="200">
        <v>2</v>
      </c>
      <c r="B6" s="201" t="s">
        <v>9</v>
      </c>
    </row>
    <row r="7" s="195" customFormat="1" ht="24.95" customHeight="1" spans="1:2">
      <c r="A7" s="200">
        <v>3</v>
      </c>
      <c r="B7" s="201" t="s">
        <v>10</v>
      </c>
    </row>
    <row r="8" s="195" customFormat="1" ht="24.95" customHeight="1" spans="1:2">
      <c r="A8" s="200">
        <v>4</v>
      </c>
      <c r="B8" s="201" t="s">
        <v>11</v>
      </c>
    </row>
    <row r="9" s="195" customFormat="1" ht="24.95" customHeight="1" spans="1:2">
      <c r="A9" s="200">
        <v>5</v>
      </c>
      <c r="B9" s="201" t="s">
        <v>12</v>
      </c>
    </row>
    <row r="10" s="195" customFormat="1" ht="24.95" customHeight="1" spans="1:2">
      <c r="A10" s="200">
        <v>6</v>
      </c>
      <c r="B10" s="201" t="s">
        <v>13</v>
      </c>
    </row>
    <row r="11" s="195" customFormat="1" ht="24.95" customHeight="1" spans="1:2">
      <c r="A11" s="200">
        <v>7</v>
      </c>
      <c r="B11" s="201" t="s">
        <v>14</v>
      </c>
    </row>
    <row r="12" s="195" customFormat="1" ht="24.95" customHeight="1" spans="2:2">
      <c r="B12" s="202"/>
    </row>
    <row r="13" s="195" customFormat="1" ht="24.95" customHeight="1" spans="2:2">
      <c r="B13" s="202"/>
    </row>
    <row r="14" s="195" customFormat="1" ht="24.95" customHeight="1" spans="2:2">
      <c r="B14" s="202"/>
    </row>
    <row r="15" s="195" customFormat="1" ht="24.95" customHeight="1" spans="2:2">
      <c r="B15" s="202"/>
    </row>
    <row r="16" s="195" customFormat="1" ht="24.95" customHeight="1" spans="2:2">
      <c r="B16" s="202"/>
    </row>
    <row r="17" s="195" customFormat="1" ht="24.95" customHeight="1" spans="2:2">
      <c r="B17" s="202"/>
    </row>
    <row r="18" s="195" customFormat="1" ht="24.95" customHeight="1" spans="2:2">
      <c r="B18" s="202"/>
    </row>
    <row r="19" s="195" customFormat="1" ht="24.95" customHeight="1" spans="2:2">
      <c r="B19" s="202"/>
    </row>
    <row r="20" s="195" customFormat="1" ht="24.95" customHeight="1" spans="2:2">
      <c r="B20" s="202"/>
    </row>
    <row r="21" s="195" customFormat="1" ht="24.95" customHeight="1" spans="2:2">
      <c r="B21" s="202"/>
    </row>
    <row r="22" s="195" customFormat="1" ht="24.95" customHeight="1" spans="2:2">
      <c r="B22" s="202"/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6"/>
  <sheetViews>
    <sheetView showZeros="0" zoomScale="85" zoomScaleNormal="85" workbookViewId="0">
      <pane ySplit="5" topLeftCell="A36" activePane="bottomLeft" state="frozen"/>
      <selection/>
      <selection pane="bottomLeft" activeCell="G42" sqref="G42"/>
    </sheetView>
  </sheetViews>
  <sheetFormatPr defaultColWidth="9" defaultRowHeight="14.25" outlineLevelCol="7"/>
  <cols>
    <col min="1" max="1" width="46.75" style="142" customWidth="1"/>
    <col min="2" max="4" width="14.625" style="142" customWidth="1"/>
    <col min="5" max="5" width="37.375" style="142" customWidth="1"/>
    <col min="6" max="6" width="14.625" style="142" customWidth="1"/>
    <col min="7" max="7" width="19" style="142" customWidth="1"/>
    <col min="8" max="8" width="14.625" style="142" customWidth="1"/>
    <col min="9" max="12" width="9" style="142"/>
    <col min="13" max="13" width="10" style="142"/>
    <col min="14" max="16384" width="9" style="142"/>
  </cols>
  <sheetData>
    <row r="1" s="138" customFormat="1" ht="20.1" customHeight="1" spans="1:2">
      <c r="A1" s="3" t="s">
        <v>15</v>
      </c>
      <c r="B1" s="144"/>
    </row>
    <row r="2" ht="20.25" spans="1:8">
      <c r="A2" s="5" t="s">
        <v>16</v>
      </c>
      <c r="B2" s="5"/>
      <c r="C2" s="5"/>
      <c r="D2" s="5"/>
      <c r="E2" s="5"/>
      <c r="F2" s="5"/>
      <c r="G2" s="5"/>
      <c r="H2" s="5"/>
    </row>
    <row r="3" ht="16.5" customHeight="1" spans="1:8">
      <c r="A3" s="143"/>
      <c r="B3" s="146"/>
      <c r="D3" s="147"/>
      <c r="E3" s="143"/>
      <c r="G3" s="147"/>
      <c r="H3" s="149" t="s">
        <v>17</v>
      </c>
    </row>
    <row r="4" ht="24.95" customHeight="1" spans="1:8">
      <c r="A4" s="172" t="s">
        <v>18</v>
      </c>
      <c r="B4" s="172" t="s">
        <v>19</v>
      </c>
      <c r="C4" s="173" t="s">
        <v>20</v>
      </c>
      <c r="D4" s="173"/>
      <c r="E4" s="172" t="s">
        <v>21</v>
      </c>
      <c r="F4" s="172" t="s">
        <v>19</v>
      </c>
      <c r="G4" s="173" t="s">
        <v>20</v>
      </c>
      <c r="H4" s="173"/>
    </row>
    <row r="5" s="171" customFormat="1" ht="24.95" customHeight="1" spans="1:8">
      <c r="A5" s="172"/>
      <c r="B5" s="172"/>
      <c r="C5" s="172" t="s">
        <v>22</v>
      </c>
      <c r="D5" s="174" t="s">
        <v>23</v>
      </c>
      <c r="E5" s="172"/>
      <c r="F5" s="172"/>
      <c r="G5" s="172" t="s">
        <v>22</v>
      </c>
      <c r="H5" s="174" t="s">
        <v>23</v>
      </c>
    </row>
    <row r="6" ht="21" customHeight="1" spans="1:8">
      <c r="A6" s="175" t="s">
        <v>24</v>
      </c>
      <c r="B6" s="174">
        <f>SUM(B7:B23)</f>
        <v>0</v>
      </c>
      <c r="C6" s="174">
        <v>40.7</v>
      </c>
      <c r="D6" s="176" t="str">
        <f>IF(OR(VALUE(C6)=0,ISERROR(C6/B6-1)),"",C6/B6-1)</f>
        <v/>
      </c>
      <c r="E6" s="174" t="s">
        <v>25</v>
      </c>
      <c r="F6" s="177">
        <v>343.65</v>
      </c>
      <c r="G6" s="177">
        <v>480.93</v>
      </c>
      <c r="H6" s="176">
        <f>IF(OR(VALUE(G6)=0,ISERROR(G6/F6-1)),"",G6/F6-1)</f>
        <v>0.399476211261458</v>
      </c>
    </row>
    <row r="7" ht="21" customHeight="1" spans="1:8">
      <c r="A7" s="178" t="s">
        <v>26</v>
      </c>
      <c r="B7" s="177"/>
      <c r="C7" s="177"/>
      <c r="D7" s="176" t="str">
        <f t="shared" ref="D7:D38" si="0">IF(OR(VALUE(C7)=0,ISERROR(C7/B7-1)),"",C7/B7-1)</f>
        <v/>
      </c>
      <c r="E7" s="179" t="s">
        <v>27</v>
      </c>
      <c r="F7" s="177"/>
      <c r="G7" s="177">
        <v>0</v>
      </c>
      <c r="H7" s="176" t="str">
        <f t="shared" ref="H7:H38" si="1">IF(OR(VALUE(G7)=0,ISERROR(G7/F7-1)),"",G7/F7-1)</f>
        <v/>
      </c>
    </row>
    <row r="8" ht="21" customHeight="1" spans="1:8">
      <c r="A8" s="180" t="s">
        <v>28</v>
      </c>
      <c r="B8" s="177"/>
      <c r="C8" s="177"/>
      <c r="D8" s="176" t="str">
        <f t="shared" si="0"/>
        <v/>
      </c>
      <c r="E8" s="179" t="s">
        <v>29</v>
      </c>
      <c r="F8" s="177"/>
      <c r="G8" s="177">
        <v>0</v>
      </c>
      <c r="H8" s="176" t="str">
        <f t="shared" si="1"/>
        <v/>
      </c>
    </row>
    <row r="9" ht="21" customHeight="1" spans="1:8">
      <c r="A9" s="178" t="s">
        <v>30</v>
      </c>
      <c r="B9" s="177"/>
      <c r="C9" s="177"/>
      <c r="D9" s="176" t="str">
        <f t="shared" si="0"/>
        <v/>
      </c>
      <c r="E9" s="179" t="s">
        <v>31</v>
      </c>
      <c r="F9" s="177"/>
      <c r="G9" s="177"/>
      <c r="H9" s="176" t="str">
        <f t="shared" si="1"/>
        <v/>
      </c>
    </row>
    <row r="10" ht="21" customHeight="1" spans="1:8">
      <c r="A10" s="178" t="s">
        <v>32</v>
      </c>
      <c r="B10" s="177"/>
      <c r="C10" s="177"/>
      <c r="D10" s="176" t="str">
        <f t="shared" si="0"/>
        <v/>
      </c>
      <c r="E10" s="179" t="s">
        <v>33</v>
      </c>
      <c r="F10" s="177"/>
      <c r="G10" s="177"/>
      <c r="H10" s="176" t="str">
        <f t="shared" si="1"/>
        <v/>
      </c>
    </row>
    <row r="11" ht="21" customHeight="1" spans="1:8">
      <c r="A11" s="178" t="s">
        <v>34</v>
      </c>
      <c r="B11" s="177"/>
      <c r="C11" s="177"/>
      <c r="D11" s="176" t="str">
        <f t="shared" si="0"/>
        <v/>
      </c>
      <c r="E11" s="179" t="s">
        <v>35</v>
      </c>
      <c r="F11" s="177"/>
      <c r="G11" s="177"/>
      <c r="H11" s="176" t="str">
        <f t="shared" si="1"/>
        <v/>
      </c>
    </row>
    <row r="12" ht="21" customHeight="1" spans="1:8">
      <c r="A12" s="178" t="s">
        <v>36</v>
      </c>
      <c r="B12" s="177"/>
      <c r="C12" s="177"/>
      <c r="D12" s="176" t="str">
        <f t="shared" si="0"/>
        <v/>
      </c>
      <c r="E12" s="179" t="s">
        <v>37</v>
      </c>
      <c r="F12" s="177">
        <v>20.27</v>
      </c>
      <c r="G12" s="177">
        <v>31.29</v>
      </c>
      <c r="H12" s="176">
        <f t="shared" si="1"/>
        <v>0.543660582141095</v>
      </c>
    </row>
    <row r="13" ht="21" customHeight="1" spans="1:8">
      <c r="A13" s="178" t="s">
        <v>38</v>
      </c>
      <c r="B13" s="177"/>
      <c r="C13" s="177"/>
      <c r="D13" s="176" t="str">
        <f t="shared" si="0"/>
        <v/>
      </c>
      <c r="E13" s="179" t="s">
        <v>39</v>
      </c>
      <c r="F13" s="177">
        <v>133.51</v>
      </c>
      <c r="G13" s="177">
        <v>203.29</v>
      </c>
      <c r="H13" s="176">
        <f t="shared" si="1"/>
        <v>0.522657478840536</v>
      </c>
    </row>
    <row r="14" ht="21" customHeight="1" spans="1:8">
      <c r="A14" s="178" t="s">
        <v>40</v>
      </c>
      <c r="B14" s="177"/>
      <c r="C14" s="177"/>
      <c r="D14" s="176" t="str">
        <f t="shared" si="0"/>
        <v/>
      </c>
      <c r="E14" s="179" t="s">
        <v>41</v>
      </c>
      <c r="F14" s="177"/>
      <c r="G14" s="177"/>
      <c r="H14" s="176" t="str">
        <f t="shared" si="1"/>
        <v/>
      </c>
    </row>
    <row r="15" ht="21" customHeight="1" spans="1:8">
      <c r="A15" s="178" t="s">
        <v>42</v>
      </c>
      <c r="B15" s="177"/>
      <c r="C15" s="177"/>
      <c r="D15" s="176" t="str">
        <f t="shared" si="0"/>
        <v/>
      </c>
      <c r="E15" s="179" t="s">
        <v>43</v>
      </c>
      <c r="F15" s="177"/>
      <c r="G15" s="177"/>
      <c r="H15" s="176" t="str">
        <f t="shared" si="1"/>
        <v/>
      </c>
    </row>
    <row r="16" ht="21" customHeight="1" spans="1:8">
      <c r="A16" s="178" t="s">
        <v>44</v>
      </c>
      <c r="B16" s="177"/>
      <c r="C16" s="177"/>
      <c r="D16" s="176" t="str">
        <f t="shared" si="0"/>
        <v/>
      </c>
      <c r="E16" s="179" t="s">
        <v>45</v>
      </c>
      <c r="F16" s="177"/>
      <c r="G16" s="177"/>
      <c r="H16" s="176" t="str">
        <f t="shared" si="1"/>
        <v/>
      </c>
    </row>
    <row r="17" ht="21" customHeight="1" spans="1:8">
      <c r="A17" s="178" t="s">
        <v>46</v>
      </c>
      <c r="B17" s="177"/>
      <c r="C17" s="177"/>
      <c r="D17" s="176" t="str">
        <f t="shared" si="0"/>
        <v/>
      </c>
      <c r="E17" s="179" t="s">
        <v>47</v>
      </c>
      <c r="F17" s="177">
        <v>235.86</v>
      </c>
      <c r="G17" s="177">
        <v>217.92</v>
      </c>
      <c r="H17" s="176">
        <f t="shared" si="1"/>
        <v>-0.0760620707199187</v>
      </c>
    </row>
    <row r="18" ht="21" customHeight="1" spans="1:8">
      <c r="A18" s="178" t="s">
        <v>48</v>
      </c>
      <c r="B18" s="177"/>
      <c r="C18" s="177"/>
      <c r="D18" s="176" t="str">
        <f t="shared" si="0"/>
        <v/>
      </c>
      <c r="E18" s="181" t="s">
        <v>49</v>
      </c>
      <c r="F18" s="177"/>
      <c r="G18" s="177"/>
      <c r="H18" s="176" t="str">
        <f t="shared" si="1"/>
        <v/>
      </c>
    </row>
    <row r="19" ht="21" customHeight="1" spans="1:8">
      <c r="A19" s="178" t="s">
        <v>50</v>
      </c>
      <c r="B19" s="177"/>
      <c r="C19" s="177"/>
      <c r="D19" s="176" t="str">
        <f t="shared" si="0"/>
        <v/>
      </c>
      <c r="E19" s="181" t="s">
        <v>51</v>
      </c>
      <c r="F19" s="177"/>
      <c r="G19" s="177"/>
      <c r="H19" s="176" t="str">
        <f t="shared" si="1"/>
        <v/>
      </c>
    </row>
    <row r="20" ht="21" customHeight="1" spans="1:8">
      <c r="A20" s="178" t="s">
        <v>52</v>
      </c>
      <c r="B20" s="177"/>
      <c r="C20" s="177"/>
      <c r="D20" s="176" t="str">
        <f t="shared" si="0"/>
        <v/>
      </c>
      <c r="E20" s="179" t="s">
        <v>53</v>
      </c>
      <c r="F20" s="177"/>
      <c r="G20" s="177"/>
      <c r="H20" s="176" t="str">
        <f t="shared" si="1"/>
        <v/>
      </c>
    </row>
    <row r="21" ht="21" customHeight="1" spans="1:8">
      <c r="A21" s="178" t="s">
        <v>54</v>
      </c>
      <c r="B21" s="177"/>
      <c r="C21" s="177"/>
      <c r="D21" s="176" t="str">
        <f t="shared" si="0"/>
        <v/>
      </c>
      <c r="E21" s="179" t="s">
        <v>55</v>
      </c>
      <c r="F21" s="177"/>
      <c r="G21" s="177"/>
      <c r="H21" s="176" t="str">
        <f t="shared" si="1"/>
        <v/>
      </c>
    </row>
    <row r="22" ht="21" customHeight="1" spans="1:8">
      <c r="A22" s="180" t="s">
        <v>56</v>
      </c>
      <c r="B22" s="177"/>
      <c r="C22" s="177"/>
      <c r="D22" s="176" t="str">
        <f t="shared" si="0"/>
        <v/>
      </c>
      <c r="E22" s="179" t="s">
        <v>57</v>
      </c>
      <c r="F22" s="182"/>
      <c r="G22" s="177"/>
      <c r="H22" s="176" t="str">
        <f t="shared" si="1"/>
        <v/>
      </c>
    </row>
    <row r="23" ht="21" customHeight="1" spans="1:8">
      <c r="A23" s="183" t="s">
        <v>58</v>
      </c>
      <c r="B23" s="174">
        <f>SUM(B24:B30)</f>
        <v>0</v>
      </c>
      <c r="C23" s="174">
        <f>SUM(C24:C30)</f>
        <v>0</v>
      </c>
      <c r="D23" s="176" t="str">
        <f t="shared" si="0"/>
        <v/>
      </c>
      <c r="E23" s="181" t="s">
        <v>59</v>
      </c>
      <c r="F23" s="177">
        <v>44.48</v>
      </c>
      <c r="G23" s="177">
        <v>59.65</v>
      </c>
      <c r="H23" s="176">
        <f t="shared" si="1"/>
        <v>0.341052158273381</v>
      </c>
    </row>
    <row r="24" ht="21" customHeight="1" spans="1:8">
      <c r="A24" s="159" t="s">
        <v>60</v>
      </c>
      <c r="B24" s="177">
        <f>SUM(B26:B32)</f>
        <v>0</v>
      </c>
      <c r="C24" s="177">
        <f>SUM(C26:C32)</f>
        <v>0</v>
      </c>
      <c r="D24" s="176" t="str">
        <f t="shared" si="0"/>
        <v/>
      </c>
      <c r="E24" s="181" t="s">
        <v>61</v>
      </c>
      <c r="F24" s="182"/>
      <c r="G24" s="177"/>
      <c r="H24" s="176" t="str">
        <f t="shared" si="1"/>
        <v/>
      </c>
    </row>
    <row r="25" ht="21" customHeight="1" spans="1:8">
      <c r="A25" s="178" t="s">
        <v>62</v>
      </c>
      <c r="B25" s="177"/>
      <c r="C25" s="177"/>
      <c r="D25" s="176"/>
      <c r="E25" s="181" t="s">
        <v>63</v>
      </c>
      <c r="F25" s="182"/>
      <c r="G25" s="177"/>
      <c r="H25" s="176" t="str">
        <f t="shared" si="1"/>
        <v/>
      </c>
    </row>
    <row r="26" ht="27.75" customHeight="1" spans="1:8">
      <c r="A26" s="178" t="s">
        <v>64</v>
      </c>
      <c r="B26" s="177"/>
      <c r="C26" s="177"/>
      <c r="D26" s="176" t="str">
        <f t="shared" ref="D26:D35" si="2">IF(OR(VALUE(C26)=0,ISERROR(C26/B26-1)),"",C26/B26-1)</f>
        <v/>
      </c>
      <c r="E26" s="181" t="s">
        <v>65</v>
      </c>
      <c r="F26" s="182"/>
      <c r="G26" s="177"/>
      <c r="H26" s="176" t="str">
        <f t="shared" si="1"/>
        <v/>
      </c>
    </row>
    <row r="27" ht="21" customHeight="1" spans="1:8">
      <c r="A27" s="178" t="s">
        <v>66</v>
      </c>
      <c r="B27" s="177"/>
      <c r="C27" s="177"/>
      <c r="D27" s="176" t="str">
        <f t="shared" si="2"/>
        <v/>
      </c>
      <c r="E27" s="181" t="s">
        <v>67</v>
      </c>
      <c r="F27" s="182"/>
      <c r="G27" s="182"/>
      <c r="H27" s="176" t="str">
        <f t="shared" si="1"/>
        <v/>
      </c>
    </row>
    <row r="28" ht="21" customHeight="1" spans="1:8">
      <c r="A28" s="178" t="s">
        <v>68</v>
      </c>
      <c r="B28" s="177"/>
      <c r="C28" s="177"/>
      <c r="D28" s="176" t="str">
        <f t="shared" si="2"/>
        <v/>
      </c>
      <c r="F28" s="182"/>
      <c r="G28" s="177"/>
      <c r="H28" s="176" t="str">
        <f t="shared" si="1"/>
        <v/>
      </c>
    </row>
    <row r="29" ht="21" customHeight="1" spans="1:8">
      <c r="A29" s="178" t="s">
        <v>69</v>
      </c>
      <c r="B29" s="177"/>
      <c r="C29" s="177"/>
      <c r="D29" s="176" t="str">
        <f t="shared" si="2"/>
        <v/>
      </c>
      <c r="E29" s="181"/>
      <c r="F29" s="184"/>
      <c r="G29" s="184"/>
      <c r="H29" s="176" t="str">
        <f t="shared" si="1"/>
        <v/>
      </c>
    </row>
    <row r="30" ht="21" customHeight="1" spans="1:8">
      <c r="A30" s="183" t="s">
        <v>70</v>
      </c>
      <c r="B30" s="177"/>
      <c r="C30" s="177"/>
      <c r="D30" s="176" t="str">
        <f t="shared" si="2"/>
        <v/>
      </c>
      <c r="E30" s="179" t="s">
        <v>71</v>
      </c>
      <c r="F30" s="182"/>
      <c r="G30" s="182"/>
      <c r="H30" s="176" t="str">
        <f t="shared" si="1"/>
        <v/>
      </c>
    </row>
    <row r="31" spans="1:8">
      <c r="A31" s="183" t="s">
        <v>72</v>
      </c>
      <c r="B31" s="177"/>
      <c r="C31" s="177"/>
      <c r="D31" s="176" t="str">
        <f t="shared" si="2"/>
        <v/>
      </c>
      <c r="E31" s="179"/>
      <c r="F31" s="182"/>
      <c r="G31" s="182"/>
      <c r="H31" s="176" t="str">
        <f t="shared" si="1"/>
        <v/>
      </c>
    </row>
    <row r="32" ht="21" customHeight="1" spans="1:8">
      <c r="A32" s="178" t="s">
        <v>73</v>
      </c>
      <c r="B32" s="177"/>
      <c r="C32" s="177"/>
      <c r="D32" s="176" t="str">
        <f t="shared" si="2"/>
        <v/>
      </c>
      <c r="E32" s="179"/>
      <c r="F32" s="182"/>
      <c r="G32" s="182"/>
      <c r="H32" s="176" t="str">
        <f t="shared" si="1"/>
        <v/>
      </c>
    </row>
    <row r="33" ht="21" customHeight="1" spans="1:8">
      <c r="A33" s="185" t="s">
        <v>74</v>
      </c>
      <c r="B33" s="174">
        <f>SUM(B6,B23)</f>
        <v>0</v>
      </c>
      <c r="C33" s="174">
        <f>SUM(C6,C23)</f>
        <v>40.7</v>
      </c>
      <c r="D33" s="176" t="str">
        <f t="shared" si="2"/>
        <v/>
      </c>
      <c r="E33" s="185" t="s">
        <v>75</v>
      </c>
      <c r="F33" s="174">
        <f>SUM(F6:F30)</f>
        <v>777.77</v>
      </c>
      <c r="G33" s="174">
        <f>SUM(G6:G30)</f>
        <v>993.08</v>
      </c>
      <c r="H33" s="176">
        <f t="shared" si="1"/>
        <v>0.276829911156254</v>
      </c>
    </row>
    <row r="34" ht="21" hidden="1" customHeight="1" spans="1:8">
      <c r="A34" s="185"/>
      <c r="B34" s="174"/>
      <c r="C34" s="174"/>
      <c r="D34" s="176" t="str">
        <f t="shared" si="2"/>
        <v/>
      </c>
      <c r="E34" s="185"/>
      <c r="F34" s="174"/>
      <c r="G34" s="174"/>
      <c r="H34" s="176" t="str">
        <f t="shared" si="1"/>
        <v/>
      </c>
    </row>
    <row r="35" ht="21" hidden="1" customHeight="1" spans="1:8">
      <c r="A35" s="179"/>
      <c r="B35" s="184"/>
      <c r="C35" s="184"/>
      <c r="D35" s="176" t="str">
        <f t="shared" si="2"/>
        <v/>
      </c>
      <c r="E35" s="179" t="s">
        <v>76</v>
      </c>
      <c r="F35" s="186"/>
      <c r="G35" s="186"/>
      <c r="H35" s="176" t="str">
        <f t="shared" si="1"/>
        <v/>
      </c>
    </row>
    <row r="36" ht="21" customHeight="1" spans="1:8">
      <c r="A36" s="159" t="s">
        <v>77</v>
      </c>
      <c r="B36" s="174">
        <f>B37+B38+B59+B62+B63</f>
        <v>0</v>
      </c>
      <c r="C36" s="174">
        <v>952.38</v>
      </c>
      <c r="D36" s="176"/>
      <c r="E36" s="187" t="s">
        <v>78</v>
      </c>
      <c r="F36" s="174">
        <f>SUM(F37,F40)</f>
        <v>0</v>
      </c>
      <c r="G36" s="174">
        <f>SUM(G37,G40)</f>
        <v>0</v>
      </c>
      <c r="H36" s="176" t="str">
        <f t="shared" si="1"/>
        <v/>
      </c>
    </row>
    <row r="37" ht="21" customHeight="1" spans="1:8">
      <c r="A37" s="162" t="s">
        <v>79</v>
      </c>
      <c r="B37" s="174">
        <f>SUM(B38:B41)</f>
        <v>0</v>
      </c>
      <c r="C37" s="174"/>
      <c r="D37" s="176" t="str">
        <f>IF(OR(VALUE(C37)=0,ISERROR(C37/B37-1)),"",C37/B37-1)</f>
        <v/>
      </c>
      <c r="E37" s="187" t="s">
        <v>80</v>
      </c>
      <c r="F37" s="174">
        <f>SUM(F38:F39)</f>
        <v>0</v>
      </c>
      <c r="G37" s="174">
        <f>SUM(G38:G39)</f>
        <v>0</v>
      </c>
      <c r="H37" s="176" t="str">
        <f t="shared" si="1"/>
        <v/>
      </c>
    </row>
    <row r="38" ht="21" customHeight="1" spans="1:8">
      <c r="A38" s="162" t="s">
        <v>81</v>
      </c>
      <c r="B38" s="184">
        <f>SUM(B39:B58)</f>
        <v>0</v>
      </c>
      <c r="C38" s="184"/>
      <c r="D38" s="176" t="str">
        <f t="shared" ref="D38:D69" si="3">IF(OR(VALUE(C38)=0,ISERROR(C38/B38-1)),"",C38/B38-1)</f>
        <v/>
      </c>
      <c r="E38" s="187" t="s">
        <v>82</v>
      </c>
      <c r="F38" s="184"/>
      <c r="G38" s="184"/>
      <c r="H38" s="176" t="str">
        <f t="shared" ref="H38:H66" si="4">IF(OR(VALUE(G38)=0,ISERROR(G38/F38-1)),"",G38/F38-1)</f>
        <v/>
      </c>
    </row>
    <row r="39" ht="21" customHeight="1" spans="1:8">
      <c r="A39" s="163" t="s">
        <v>83</v>
      </c>
      <c r="B39" s="184"/>
      <c r="C39" s="184"/>
      <c r="D39" s="176" t="str">
        <f t="shared" si="3"/>
        <v/>
      </c>
      <c r="E39" s="187" t="s">
        <v>84</v>
      </c>
      <c r="F39" s="184"/>
      <c r="G39" s="184"/>
      <c r="H39" s="176" t="str">
        <f t="shared" si="4"/>
        <v/>
      </c>
    </row>
    <row r="40" spans="1:8">
      <c r="A40" s="163" t="s">
        <v>85</v>
      </c>
      <c r="B40" s="184"/>
      <c r="C40" s="184"/>
      <c r="D40" s="176" t="str">
        <f t="shared" si="3"/>
        <v/>
      </c>
      <c r="E40" s="187" t="s">
        <v>86</v>
      </c>
      <c r="F40" s="184">
        <f>SUM(F41)</f>
        <v>0</v>
      </c>
      <c r="G40" s="184">
        <f>SUM(G41)</f>
        <v>0</v>
      </c>
      <c r="H40" s="176" t="str">
        <f t="shared" si="4"/>
        <v/>
      </c>
    </row>
    <row r="41" ht="19" customHeight="1" spans="1:8">
      <c r="A41" s="164" t="s">
        <v>87</v>
      </c>
      <c r="B41" s="184"/>
      <c r="C41" s="184">
        <v>952.38</v>
      </c>
      <c r="D41" s="176" t="str">
        <f t="shared" si="3"/>
        <v/>
      </c>
      <c r="E41" s="187" t="s">
        <v>88</v>
      </c>
      <c r="F41" s="184"/>
      <c r="G41" s="184"/>
      <c r="H41" s="176" t="str">
        <f t="shared" si="4"/>
        <v/>
      </c>
    </row>
    <row r="42" ht="21" customHeight="1" spans="1:8">
      <c r="A42" s="163" t="s">
        <v>89</v>
      </c>
      <c r="B42" s="174"/>
      <c r="C42" s="174"/>
      <c r="D42" s="176" t="str">
        <f t="shared" si="3"/>
        <v/>
      </c>
      <c r="E42" s="184"/>
      <c r="F42" s="174">
        <f>SUM(F43)</f>
        <v>0</v>
      </c>
      <c r="G42" s="174">
        <f>SUM(G43)</f>
        <v>0</v>
      </c>
      <c r="H42" s="176" t="str">
        <f t="shared" si="4"/>
        <v/>
      </c>
    </row>
    <row r="43" ht="21" customHeight="1" spans="1:8">
      <c r="A43" s="163" t="s">
        <v>90</v>
      </c>
      <c r="B43" s="184"/>
      <c r="C43" s="184"/>
      <c r="D43" s="176" t="str">
        <f t="shared" si="3"/>
        <v/>
      </c>
      <c r="E43" s="184"/>
      <c r="F43" s="184"/>
      <c r="G43" s="184"/>
      <c r="H43" s="176" t="str">
        <f t="shared" si="4"/>
        <v/>
      </c>
    </row>
    <row r="44" ht="21" customHeight="1" spans="1:8">
      <c r="A44" s="163" t="s">
        <v>91</v>
      </c>
      <c r="B44" s="184"/>
      <c r="C44" s="184"/>
      <c r="D44" s="176" t="str">
        <f t="shared" si="3"/>
        <v/>
      </c>
      <c r="E44" s="188"/>
      <c r="F44" s="184"/>
      <c r="G44" s="184"/>
      <c r="H44" s="176" t="str">
        <f t="shared" si="4"/>
        <v/>
      </c>
    </row>
    <row r="45" ht="21" customHeight="1" spans="1:8">
      <c r="A45" s="165" t="s">
        <v>92</v>
      </c>
      <c r="B45" s="184"/>
      <c r="C45" s="184"/>
      <c r="D45" s="176" t="str">
        <f t="shared" si="3"/>
        <v/>
      </c>
      <c r="E45" s="188"/>
      <c r="F45" s="184"/>
      <c r="G45" s="184"/>
      <c r="H45" s="176" t="str">
        <f t="shared" si="4"/>
        <v/>
      </c>
    </row>
    <row r="46" ht="21" customHeight="1" spans="1:8">
      <c r="A46" s="163" t="s">
        <v>93</v>
      </c>
      <c r="B46" s="184"/>
      <c r="C46" s="184"/>
      <c r="D46" s="176" t="str">
        <f t="shared" si="3"/>
        <v/>
      </c>
      <c r="E46" s="188"/>
      <c r="F46" s="184"/>
      <c r="G46" s="184"/>
      <c r="H46" s="176" t="str">
        <f t="shared" si="4"/>
        <v/>
      </c>
    </row>
    <row r="47" ht="21" customHeight="1" spans="1:8">
      <c r="A47" s="163" t="s">
        <v>94</v>
      </c>
      <c r="B47" s="184"/>
      <c r="C47" s="184"/>
      <c r="D47" s="176" t="str">
        <f t="shared" si="3"/>
        <v/>
      </c>
      <c r="E47" s="188"/>
      <c r="F47" s="184"/>
      <c r="G47" s="184"/>
      <c r="H47" s="176" t="str">
        <f t="shared" si="4"/>
        <v/>
      </c>
    </row>
    <row r="48" ht="21" customHeight="1" spans="1:8">
      <c r="A48" s="163" t="s">
        <v>95</v>
      </c>
      <c r="B48" s="184"/>
      <c r="C48" s="184"/>
      <c r="D48" s="176" t="str">
        <f t="shared" si="3"/>
        <v/>
      </c>
      <c r="E48" s="189"/>
      <c r="F48" s="184"/>
      <c r="G48" s="184"/>
      <c r="H48" s="176" t="str">
        <f t="shared" si="4"/>
        <v/>
      </c>
    </row>
    <row r="49" ht="21" hidden="1" customHeight="1" spans="1:8">
      <c r="A49" s="163" t="s">
        <v>96</v>
      </c>
      <c r="B49" s="184"/>
      <c r="C49" s="184"/>
      <c r="D49" s="176" t="str">
        <f t="shared" si="3"/>
        <v/>
      </c>
      <c r="E49" s="188"/>
      <c r="F49" s="184"/>
      <c r="G49" s="184"/>
      <c r="H49" s="176" t="str">
        <f t="shared" si="4"/>
        <v/>
      </c>
    </row>
    <row r="50" ht="21" hidden="1" customHeight="1" spans="1:8">
      <c r="A50" s="163" t="s">
        <v>97</v>
      </c>
      <c r="B50" s="184"/>
      <c r="C50" s="184"/>
      <c r="D50" s="176" t="str">
        <f t="shared" si="3"/>
        <v/>
      </c>
      <c r="E50" s="188"/>
      <c r="F50" s="184"/>
      <c r="G50" s="184"/>
      <c r="H50" s="176" t="str">
        <f t="shared" si="4"/>
        <v/>
      </c>
    </row>
    <row r="51" ht="21" hidden="1" customHeight="1" spans="1:8">
      <c r="A51" s="163" t="s">
        <v>98</v>
      </c>
      <c r="B51" s="184"/>
      <c r="C51" s="184"/>
      <c r="D51" s="176" t="str">
        <f t="shared" si="3"/>
        <v/>
      </c>
      <c r="E51" s="188"/>
      <c r="F51" s="184"/>
      <c r="G51" s="184"/>
      <c r="H51" s="176" t="str">
        <f t="shared" si="4"/>
        <v/>
      </c>
    </row>
    <row r="52" ht="21" hidden="1" customHeight="1" spans="1:8">
      <c r="A52" s="163" t="s">
        <v>99</v>
      </c>
      <c r="B52" s="184"/>
      <c r="C52" s="184"/>
      <c r="D52" s="176" t="str">
        <f t="shared" si="3"/>
        <v/>
      </c>
      <c r="E52" s="188"/>
      <c r="F52" s="184"/>
      <c r="G52" s="184"/>
      <c r="H52" s="176" t="str">
        <f t="shared" si="4"/>
        <v/>
      </c>
    </row>
    <row r="53" ht="21" customHeight="1" spans="1:8">
      <c r="A53" s="163" t="s">
        <v>100</v>
      </c>
      <c r="B53" s="184"/>
      <c r="C53" s="184"/>
      <c r="D53" s="176" t="str">
        <f t="shared" si="3"/>
        <v/>
      </c>
      <c r="E53" s="188"/>
      <c r="F53" s="184"/>
      <c r="G53" s="184"/>
      <c r="H53" s="176" t="str">
        <f t="shared" si="4"/>
        <v/>
      </c>
    </row>
    <row r="54" ht="21" hidden="1" customHeight="1" spans="1:8">
      <c r="A54" s="163" t="s">
        <v>101</v>
      </c>
      <c r="B54" s="184"/>
      <c r="C54" s="184"/>
      <c r="D54" s="176" t="str">
        <f t="shared" si="3"/>
        <v/>
      </c>
      <c r="E54" s="189"/>
      <c r="F54" s="184"/>
      <c r="G54" s="184"/>
      <c r="H54" s="176" t="str">
        <f t="shared" si="4"/>
        <v/>
      </c>
    </row>
    <row r="55" ht="21" hidden="1" customHeight="1" spans="1:8">
      <c r="A55" s="163" t="s">
        <v>102</v>
      </c>
      <c r="B55" s="184"/>
      <c r="C55" s="184"/>
      <c r="D55" s="176" t="str">
        <f t="shared" si="3"/>
        <v/>
      </c>
      <c r="E55" s="188"/>
      <c r="F55" s="184"/>
      <c r="G55" s="184"/>
      <c r="H55" s="176" t="str">
        <f t="shared" si="4"/>
        <v/>
      </c>
    </row>
    <row r="56" ht="21" hidden="1" customHeight="1" spans="1:8">
      <c r="A56" s="163" t="s">
        <v>103</v>
      </c>
      <c r="B56" s="184"/>
      <c r="C56" s="184"/>
      <c r="D56" s="176" t="str">
        <f t="shared" si="3"/>
        <v/>
      </c>
      <c r="E56" s="188"/>
      <c r="F56" s="184"/>
      <c r="G56" s="184"/>
      <c r="H56" s="176" t="str">
        <f t="shared" si="4"/>
        <v/>
      </c>
    </row>
    <row r="57" ht="21" customHeight="1" spans="1:8">
      <c r="A57" s="163" t="s">
        <v>104</v>
      </c>
      <c r="B57" s="184"/>
      <c r="C57" s="184"/>
      <c r="D57" s="176" t="str">
        <f t="shared" si="3"/>
        <v/>
      </c>
      <c r="E57" s="189"/>
      <c r="F57" s="184"/>
      <c r="G57" s="184"/>
      <c r="H57" s="176" t="str">
        <f t="shared" si="4"/>
        <v/>
      </c>
    </row>
    <row r="58" ht="21" customHeight="1" spans="1:8">
      <c r="A58" s="165" t="s">
        <v>105</v>
      </c>
      <c r="B58" s="184"/>
      <c r="C58" s="184"/>
      <c r="D58" s="176" t="str">
        <f t="shared" si="3"/>
        <v/>
      </c>
      <c r="E58" s="190" t="s">
        <v>106</v>
      </c>
      <c r="F58" s="184"/>
      <c r="G58" s="184"/>
      <c r="H58" s="176" t="str">
        <f t="shared" si="4"/>
        <v/>
      </c>
    </row>
    <row r="59" ht="21" customHeight="1" spans="1:8">
      <c r="A59" s="162" t="s">
        <v>107</v>
      </c>
      <c r="B59" s="184"/>
      <c r="C59" s="184"/>
      <c r="D59" s="176" t="str">
        <f t="shared" si="3"/>
        <v/>
      </c>
      <c r="E59" s="191" t="s">
        <v>108</v>
      </c>
      <c r="F59" s="184"/>
      <c r="G59" s="184"/>
      <c r="H59" s="176" t="str">
        <f t="shared" si="4"/>
        <v/>
      </c>
    </row>
    <row r="60" ht="21" customHeight="1" spans="1:8">
      <c r="A60" s="163" t="s">
        <v>109</v>
      </c>
      <c r="B60" s="184"/>
      <c r="C60" s="184"/>
      <c r="D60" s="176" t="str">
        <f t="shared" si="3"/>
        <v/>
      </c>
      <c r="E60" s="191" t="s">
        <v>110</v>
      </c>
      <c r="F60" s="184"/>
      <c r="G60" s="184"/>
      <c r="H60" s="176" t="str">
        <f t="shared" si="4"/>
        <v/>
      </c>
    </row>
    <row r="61" ht="21" customHeight="1" spans="1:8">
      <c r="A61" s="163" t="s">
        <v>111</v>
      </c>
      <c r="B61" s="184"/>
      <c r="C61" s="184"/>
      <c r="D61" s="176" t="str">
        <f t="shared" si="3"/>
        <v/>
      </c>
      <c r="E61" s="190" t="s">
        <v>112</v>
      </c>
      <c r="F61" s="184"/>
      <c r="G61" s="184"/>
      <c r="H61" s="176" t="str">
        <f t="shared" si="4"/>
        <v/>
      </c>
    </row>
    <row r="62" ht="21" customHeight="1" spans="1:8">
      <c r="A62" s="168" t="s">
        <v>113</v>
      </c>
      <c r="B62" s="184"/>
      <c r="C62" s="184"/>
      <c r="D62" s="176" t="str">
        <f t="shared" si="3"/>
        <v/>
      </c>
      <c r="E62" s="190" t="s">
        <v>114</v>
      </c>
      <c r="F62" s="184"/>
      <c r="G62" s="184"/>
      <c r="H62" s="176" t="str">
        <f t="shared" si="4"/>
        <v/>
      </c>
    </row>
    <row r="63" ht="21" customHeight="1" spans="1:8">
      <c r="A63" s="162" t="s">
        <v>115</v>
      </c>
      <c r="B63" s="184"/>
      <c r="C63" s="184"/>
      <c r="D63" s="176" t="str">
        <f t="shared" si="3"/>
        <v/>
      </c>
      <c r="E63" s="179" t="s">
        <v>116</v>
      </c>
      <c r="F63" s="184"/>
      <c r="G63" s="184"/>
      <c r="H63" s="176" t="str">
        <f t="shared" si="4"/>
        <v/>
      </c>
    </row>
    <row r="64" ht="21" customHeight="1" spans="1:8">
      <c r="A64" s="162" t="s">
        <v>117</v>
      </c>
      <c r="B64" s="177"/>
      <c r="C64" s="177"/>
      <c r="D64" s="176" t="str">
        <f t="shared" si="3"/>
        <v/>
      </c>
      <c r="E64" s="192"/>
      <c r="F64" s="184"/>
      <c r="G64" s="184"/>
      <c r="H64" s="176" t="str">
        <f t="shared" si="4"/>
        <v/>
      </c>
    </row>
    <row r="65" spans="1:8">
      <c r="A65" s="193" t="s">
        <v>71</v>
      </c>
      <c r="B65" s="184"/>
      <c r="C65" s="184"/>
      <c r="D65" s="176" t="str">
        <f t="shared" si="3"/>
        <v/>
      </c>
      <c r="E65" s="194" t="s">
        <v>71</v>
      </c>
      <c r="F65" s="186"/>
      <c r="G65" s="186"/>
      <c r="H65" s="176" t="str">
        <f t="shared" si="4"/>
        <v/>
      </c>
    </row>
    <row r="66" ht="34.5" customHeight="1" spans="1:8">
      <c r="A66" s="185" t="s">
        <v>118</v>
      </c>
      <c r="B66" s="174">
        <f>SUM(B33,B36)</f>
        <v>0</v>
      </c>
      <c r="C66" s="174">
        <f>SUM(C33,C36)</f>
        <v>993.08</v>
      </c>
      <c r="D66" s="176" t="str">
        <f t="shared" si="3"/>
        <v/>
      </c>
      <c r="E66" s="185" t="s">
        <v>119</v>
      </c>
      <c r="F66" s="174">
        <f>F63+F62+F61+F36+F33</f>
        <v>777.77</v>
      </c>
      <c r="G66" s="174">
        <f>G63+G62+G61+G36+G33</f>
        <v>993.08</v>
      </c>
      <c r="H66" s="176">
        <f t="shared" si="4"/>
        <v>0.276829911156254</v>
      </c>
    </row>
  </sheetData>
  <protectedRanges>
    <protectedRange sqref="C7:C22" name="区域1" securityDescriptor="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36:A64">
    <cfRule type="expression" dxfId="0" priority="1" stopIfTrue="1">
      <formula>"len($A:$A)=3"</formula>
    </cfRule>
  </conditionalFormatting>
  <conditionalFormatting sqref="A6:A21 A23:A29 A32">
    <cfRule type="expression" dxfId="1" priority="2" stopIfTrue="1">
      <formula>"len($A:$A)=3"</formula>
    </cfRule>
  </conditionalFormatting>
  <conditionalFormatting sqref="A65 A35 E61:G62 E45:G46 E64:G64">
    <cfRule type="expression" dxfId="2" priority="3" stopIfTrue="1">
      <formula>"len($A:$A)=3"</formula>
    </cfRule>
  </conditionalFormatting>
  <printOptions horizontalCentered="1"/>
  <pageMargins left="0.159027777777778" right="0.159027777777778" top="0.55" bottom="0.309027777777778" header="0.238888888888889" footer="0.159027777777778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0"/>
  <sheetViews>
    <sheetView showZeros="0" tabSelected="1" zoomScale="85" zoomScaleNormal="85" topLeftCell="A103" workbookViewId="0">
      <selection activeCell="A2" sqref="A2:H2"/>
    </sheetView>
  </sheetViews>
  <sheetFormatPr defaultColWidth="9" defaultRowHeight="18" customHeight="1" outlineLevelCol="7"/>
  <cols>
    <col min="1" max="1" width="45.375" style="142" customWidth="1"/>
    <col min="2" max="2" width="13.875" style="142" customWidth="1"/>
    <col min="3" max="3" width="13" style="142" customWidth="1"/>
    <col min="4" max="4" width="16" style="142" customWidth="1"/>
    <col min="5" max="5" width="45.125" style="142" customWidth="1"/>
    <col min="6" max="7" width="14.625" style="143" customWidth="1"/>
    <col min="8" max="8" width="14.625" style="142" customWidth="1"/>
    <col min="9" max="16384" width="9" style="142"/>
  </cols>
  <sheetData>
    <row r="1" s="138" customFormat="1" customHeight="1" spans="1:7">
      <c r="A1" s="3" t="s">
        <v>120</v>
      </c>
      <c r="B1" s="144"/>
      <c r="F1" s="145"/>
      <c r="G1" s="145"/>
    </row>
    <row r="2" ht="20.25" spans="1:8">
      <c r="A2" s="5" t="s">
        <v>121</v>
      </c>
      <c r="B2" s="5"/>
      <c r="C2" s="5"/>
      <c r="D2" s="5"/>
      <c r="E2" s="5"/>
      <c r="F2" s="5"/>
      <c r="G2" s="5"/>
      <c r="H2" s="5"/>
    </row>
    <row r="3" customHeight="1" spans="1:8">
      <c r="A3" s="143"/>
      <c r="B3" s="146"/>
      <c r="D3" s="147"/>
      <c r="E3" s="143"/>
      <c r="G3" s="148"/>
      <c r="H3" s="149" t="s">
        <v>17</v>
      </c>
    </row>
    <row r="4" s="139" customFormat="1" customHeight="1" spans="1:8">
      <c r="A4" s="150" t="s">
        <v>122</v>
      </c>
      <c r="B4" s="150" t="s">
        <v>19</v>
      </c>
      <c r="C4" s="151" t="s">
        <v>20</v>
      </c>
      <c r="D4" s="151"/>
      <c r="E4" s="150" t="s">
        <v>123</v>
      </c>
      <c r="F4" s="150" t="s">
        <v>19</v>
      </c>
      <c r="G4" s="151" t="s">
        <v>20</v>
      </c>
      <c r="H4" s="151"/>
    </row>
    <row r="5" s="140" customFormat="1" customHeight="1" spans="1:8">
      <c r="A5" s="150"/>
      <c r="B5" s="150"/>
      <c r="C5" s="150" t="s">
        <v>22</v>
      </c>
      <c r="D5" s="150" t="s">
        <v>23</v>
      </c>
      <c r="E5" s="150"/>
      <c r="F5" s="150"/>
      <c r="G5" s="150" t="s">
        <v>22</v>
      </c>
      <c r="H5" s="150" t="s">
        <v>23</v>
      </c>
    </row>
    <row r="6" s="141" customFormat="1" customHeight="1" spans="1:8">
      <c r="A6" s="119" t="s">
        <v>24</v>
      </c>
      <c r="B6" s="152">
        <v>12.09</v>
      </c>
      <c r="C6" s="152">
        <v>40.7</v>
      </c>
      <c r="D6" s="153">
        <f>IF(OR(VALUE(C6)=0,ISERROR(C6/B6-1)),"",C6/B6-1)</f>
        <v>2.36641852770885</v>
      </c>
      <c r="E6" s="119" t="s">
        <v>124</v>
      </c>
      <c r="F6" s="152">
        <f>SUM(F7:F33)</f>
        <v>343.65</v>
      </c>
      <c r="G6" s="152">
        <f>公共预算草案按经济分类!B7</f>
        <v>480.93</v>
      </c>
      <c r="H6" s="153">
        <f>IF(OR(VALUE(G6)=0,ISERROR(G6/F6-1)),"",G6/F6-1)</f>
        <v>0.399476211261458</v>
      </c>
    </row>
    <row r="7" s="141" customFormat="1" customHeight="1" spans="1:8">
      <c r="A7" s="121" t="s">
        <v>26</v>
      </c>
      <c r="B7" s="127"/>
      <c r="C7" s="127"/>
      <c r="D7" s="153" t="str">
        <f t="shared" ref="D7:D38" si="0">IF(OR(VALUE(C7)=0,ISERROR(C7/B7-1)),"",C7/B7-1)</f>
        <v/>
      </c>
      <c r="E7" s="121" t="s">
        <v>125</v>
      </c>
      <c r="F7" s="127">
        <v>15.8</v>
      </c>
      <c r="G7" s="152">
        <v>10.8</v>
      </c>
      <c r="H7" s="153">
        <f t="shared" ref="H7:H38" si="1">IF(OR(VALUE(G7)=0,ISERROR(G7/F7-1)),"",G7/F7-1)</f>
        <v>-0.316455696202532</v>
      </c>
    </row>
    <row r="8" s="141" customFormat="1" customHeight="1" spans="1:8">
      <c r="A8" s="121" t="s">
        <v>28</v>
      </c>
      <c r="B8" s="127"/>
      <c r="C8" s="127"/>
      <c r="D8" s="153" t="str">
        <f t="shared" si="0"/>
        <v/>
      </c>
      <c r="E8" s="121" t="s">
        <v>126</v>
      </c>
      <c r="F8" s="127">
        <v>2</v>
      </c>
      <c r="G8" s="152">
        <v>2</v>
      </c>
      <c r="H8" s="153">
        <f t="shared" si="1"/>
        <v>0</v>
      </c>
    </row>
    <row r="9" s="141" customFormat="1" customHeight="1" spans="1:8">
      <c r="A9" s="121" t="s">
        <v>30</v>
      </c>
      <c r="B9" s="127"/>
      <c r="C9" s="127"/>
      <c r="D9" s="153" t="str">
        <f t="shared" si="0"/>
        <v/>
      </c>
      <c r="E9" s="121" t="s">
        <v>127</v>
      </c>
      <c r="F9" s="154">
        <v>290.16</v>
      </c>
      <c r="G9" s="152">
        <v>419.37</v>
      </c>
      <c r="H9" s="153">
        <f t="shared" si="1"/>
        <v>0.445306038047973</v>
      </c>
    </row>
    <row r="10" s="141" customFormat="1" customHeight="1" spans="1:8">
      <c r="A10" s="121" t="s">
        <v>32</v>
      </c>
      <c r="B10" s="127"/>
      <c r="C10" s="127"/>
      <c r="D10" s="153" t="str">
        <f t="shared" si="0"/>
        <v/>
      </c>
      <c r="E10" s="121" t="s">
        <v>128</v>
      </c>
      <c r="F10" s="154"/>
      <c r="G10" s="152">
        <f>公共预算草案按经济分类!B11</f>
        <v>0</v>
      </c>
      <c r="H10" s="153" t="str">
        <f t="shared" si="1"/>
        <v/>
      </c>
    </row>
    <row r="11" s="141" customFormat="1" customHeight="1" spans="1:8">
      <c r="A11" s="121" t="s">
        <v>34</v>
      </c>
      <c r="B11" s="127"/>
      <c r="C11" s="127"/>
      <c r="D11" s="153" t="str">
        <f t="shared" si="0"/>
        <v/>
      </c>
      <c r="E11" s="121" t="s">
        <v>129</v>
      </c>
      <c r="F11" s="154"/>
      <c r="G11" s="152">
        <f>公共预算草案按经济分类!B12</f>
        <v>0</v>
      </c>
      <c r="H11" s="153" t="str">
        <f t="shared" si="1"/>
        <v/>
      </c>
    </row>
    <row r="12" s="141" customFormat="1" customHeight="1" spans="1:8">
      <c r="A12" s="121" t="s">
        <v>36</v>
      </c>
      <c r="B12" s="127"/>
      <c r="C12" s="127"/>
      <c r="D12" s="153" t="str">
        <f t="shared" si="0"/>
        <v/>
      </c>
      <c r="E12" s="121" t="s">
        <v>130</v>
      </c>
      <c r="F12" s="154">
        <v>24.06</v>
      </c>
      <c r="G12" s="152">
        <v>36.13</v>
      </c>
      <c r="H12" s="153">
        <f t="shared" si="1"/>
        <v>0.50166251039069</v>
      </c>
    </row>
    <row r="13" s="141" customFormat="1" customHeight="1" spans="1:8">
      <c r="A13" s="121" t="s">
        <v>38</v>
      </c>
      <c r="B13" s="127"/>
      <c r="C13" s="127"/>
      <c r="D13" s="153" t="str">
        <f t="shared" si="0"/>
        <v/>
      </c>
      <c r="E13" s="121" t="s">
        <v>131</v>
      </c>
      <c r="F13" s="154"/>
      <c r="G13" s="152">
        <f>公共预算草案按经济分类!B14</f>
        <v>0</v>
      </c>
      <c r="H13" s="153" t="str">
        <f t="shared" si="1"/>
        <v/>
      </c>
    </row>
    <row r="14" s="141" customFormat="1" customHeight="1" spans="1:8">
      <c r="A14" s="121" t="s">
        <v>40</v>
      </c>
      <c r="B14" s="127"/>
      <c r="C14" s="127"/>
      <c r="D14" s="153" t="str">
        <f t="shared" si="0"/>
        <v/>
      </c>
      <c r="E14" s="121" t="s">
        <v>132</v>
      </c>
      <c r="F14" s="154"/>
      <c r="G14" s="152">
        <f>公共预算草案按经济分类!B15</f>
        <v>0</v>
      </c>
      <c r="H14" s="153" t="str">
        <f t="shared" si="1"/>
        <v/>
      </c>
    </row>
    <row r="15" s="141" customFormat="1" customHeight="1" spans="1:8">
      <c r="A15" s="121" t="s">
        <v>42</v>
      </c>
      <c r="B15" s="127"/>
      <c r="C15" s="127"/>
      <c r="D15" s="153" t="str">
        <f t="shared" si="0"/>
        <v/>
      </c>
      <c r="E15" s="121" t="s">
        <v>133</v>
      </c>
      <c r="F15" s="154"/>
      <c r="G15" s="152">
        <f>公共预算草案按经济分类!B16</f>
        <v>0</v>
      </c>
      <c r="H15" s="153" t="str">
        <f t="shared" si="1"/>
        <v/>
      </c>
    </row>
    <row r="16" s="141" customFormat="1" customHeight="1" spans="1:8">
      <c r="A16" s="121" t="s">
        <v>44</v>
      </c>
      <c r="B16" s="127"/>
      <c r="C16" s="127"/>
      <c r="D16" s="153" t="str">
        <f t="shared" si="0"/>
        <v/>
      </c>
      <c r="E16" s="121" t="s">
        <v>134</v>
      </c>
      <c r="F16" s="154"/>
      <c r="G16" s="152">
        <f>公共预算草案按经济分类!B17</f>
        <v>0</v>
      </c>
      <c r="H16" s="153" t="str">
        <f t="shared" si="1"/>
        <v/>
      </c>
    </row>
    <row r="17" s="141" customFormat="1" customHeight="1" spans="1:8">
      <c r="A17" s="121" t="s">
        <v>46</v>
      </c>
      <c r="B17" s="127"/>
      <c r="C17" s="127"/>
      <c r="D17" s="153" t="str">
        <f t="shared" si="0"/>
        <v/>
      </c>
      <c r="E17" s="121" t="s">
        <v>135</v>
      </c>
      <c r="F17" s="154">
        <v>9.63</v>
      </c>
      <c r="G17" s="152">
        <v>9.63</v>
      </c>
      <c r="H17" s="153">
        <f t="shared" si="1"/>
        <v>0</v>
      </c>
    </row>
    <row r="18" s="141" customFormat="1" customHeight="1" spans="1:8">
      <c r="A18" s="121" t="s">
        <v>48</v>
      </c>
      <c r="B18" s="127"/>
      <c r="C18" s="127"/>
      <c r="D18" s="153" t="str">
        <f t="shared" si="0"/>
        <v/>
      </c>
      <c r="E18" s="121" t="s">
        <v>136</v>
      </c>
      <c r="F18" s="154"/>
      <c r="G18" s="152">
        <f>公共预算草案按经济分类!B19</f>
        <v>0</v>
      </c>
      <c r="H18" s="153" t="str">
        <f t="shared" si="1"/>
        <v/>
      </c>
    </row>
    <row r="19" s="141" customFormat="1" customHeight="1" spans="1:8">
      <c r="A19" s="121" t="s">
        <v>50</v>
      </c>
      <c r="B19" s="127"/>
      <c r="C19" s="127"/>
      <c r="D19" s="153" t="str">
        <f t="shared" si="0"/>
        <v/>
      </c>
      <c r="E19" s="121" t="s">
        <v>137</v>
      </c>
      <c r="F19" s="127"/>
      <c r="G19" s="152">
        <f>公共预算草案按经济分类!B20</f>
        <v>0</v>
      </c>
      <c r="H19" s="153" t="str">
        <f t="shared" si="1"/>
        <v/>
      </c>
    </row>
    <row r="20" s="141" customFormat="1" customHeight="1" spans="1:8">
      <c r="A20" s="121" t="s">
        <v>52</v>
      </c>
      <c r="B20" s="127"/>
      <c r="C20" s="127"/>
      <c r="D20" s="153" t="str">
        <f t="shared" si="0"/>
        <v/>
      </c>
      <c r="E20" s="121" t="s">
        <v>138</v>
      </c>
      <c r="F20" s="154"/>
      <c r="G20" s="152">
        <f>公共预算草案按经济分类!B21</f>
        <v>1</v>
      </c>
      <c r="H20" s="153" t="str">
        <f t="shared" si="1"/>
        <v/>
      </c>
    </row>
    <row r="21" s="141" customFormat="1" customHeight="1" spans="1:8">
      <c r="A21" s="121" t="s">
        <v>54</v>
      </c>
      <c r="B21" s="127"/>
      <c r="C21" s="127"/>
      <c r="D21" s="153" t="str">
        <f t="shared" si="0"/>
        <v/>
      </c>
      <c r="E21" s="121" t="s">
        <v>139</v>
      </c>
      <c r="F21" s="154"/>
      <c r="G21" s="152">
        <f>公共预算草案按经济分类!B22</f>
        <v>0</v>
      </c>
      <c r="H21" s="153" t="str">
        <f t="shared" si="1"/>
        <v/>
      </c>
    </row>
    <row r="22" s="141" customFormat="1" customHeight="1" spans="1:8">
      <c r="A22" s="121" t="s">
        <v>56</v>
      </c>
      <c r="B22" s="127"/>
      <c r="C22" s="127"/>
      <c r="D22" s="153" t="str">
        <f t="shared" si="0"/>
        <v/>
      </c>
      <c r="E22" s="121" t="s">
        <v>140</v>
      </c>
      <c r="F22" s="154"/>
      <c r="G22" s="152">
        <f>公共预算草案按经济分类!B23</f>
        <v>0</v>
      </c>
      <c r="H22" s="153" t="str">
        <f t="shared" si="1"/>
        <v/>
      </c>
    </row>
    <row r="23" s="141" customFormat="1" customHeight="1" spans="1:8">
      <c r="A23" s="121" t="s">
        <v>58</v>
      </c>
      <c r="B23" s="152">
        <f>SUM(B24:B29)</f>
        <v>0</v>
      </c>
      <c r="C23" s="152">
        <f>SUM(C24:C29)</f>
        <v>0</v>
      </c>
      <c r="D23" s="153" t="str">
        <f t="shared" si="0"/>
        <v/>
      </c>
      <c r="E23" s="121" t="s">
        <v>141</v>
      </c>
      <c r="F23" s="154"/>
      <c r="G23" s="152">
        <f>公共预算草案按经济分类!B24</f>
        <v>0</v>
      </c>
      <c r="H23" s="153" t="str">
        <f t="shared" si="1"/>
        <v/>
      </c>
    </row>
    <row r="24" s="141" customFormat="1" customHeight="1" spans="1:8">
      <c r="A24" s="119" t="s">
        <v>60</v>
      </c>
      <c r="B24" s="127">
        <f>SUM(B25:B32)</f>
        <v>0</v>
      </c>
      <c r="C24" s="127"/>
      <c r="D24" s="153" t="str">
        <f t="shared" si="0"/>
        <v/>
      </c>
      <c r="E24" s="121" t="s">
        <v>142</v>
      </c>
      <c r="F24" s="155"/>
      <c r="G24" s="152">
        <v>1</v>
      </c>
      <c r="H24" s="153" t="str">
        <f t="shared" si="1"/>
        <v/>
      </c>
    </row>
    <row r="25" s="141" customFormat="1" customHeight="1" spans="1:8">
      <c r="A25" s="121" t="s">
        <v>62</v>
      </c>
      <c r="B25" s="127"/>
      <c r="C25" s="127"/>
      <c r="D25" s="153" t="str">
        <f t="shared" si="0"/>
        <v/>
      </c>
      <c r="E25" s="121" t="s">
        <v>143</v>
      </c>
      <c r="F25" s="154"/>
      <c r="G25" s="152">
        <f>公共预算草案按经济分类!B26</f>
        <v>0</v>
      </c>
      <c r="H25" s="153" t="str">
        <f t="shared" si="1"/>
        <v/>
      </c>
    </row>
    <row r="26" s="141" customFormat="1" customHeight="1" spans="1:8">
      <c r="A26" s="121" t="s">
        <v>64</v>
      </c>
      <c r="B26" s="127"/>
      <c r="C26" s="127"/>
      <c r="D26" s="153" t="str">
        <f t="shared" si="0"/>
        <v/>
      </c>
      <c r="E26" s="121" t="s">
        <v>144</v>
      </c>
      <c r="F26" s="154"/>
      <c r="G26" s="152">
        <f>公共预算草案按经济分类!B27</f>
        <v>0</v>
      </c>
      <c r="H26" s="153" t="str">
        <f t="shared" si="1"/>
        <v/>
      </c>
    </row>
    <row r="27" s="141" customFormat="1" customHeight="1" spans="1:8">
      <c r="A27" s="121" t="s">
        <v>66</v>
      </c>
      <c r="B27" s="127"/>
      <c r="C27" s="127"/>
      <c r="D27" s="153" t="str">
        <f t="shared" si="0"/>
        <v/>
      </c>
      <c r="E27" s="121" t="s">
        <v>145</v>
      </c>
      <c r="F27" s="154">
        <v>2</v>
      </c>
      <c r="G27" s="152">
        <v>2</v>
      </c>
      <c r="H27" s="153">
        <f t="shared" si="1"/>
        <v>0</v>
      </c>
    </row>
    <row r="28" s="141" customFormat="1" customHeight="1" spans="1:8">
      <c r="A28" s="121" t="s">
        <v>68</v>
      </c>
      <c r="B28" s="127"/>
      <c r="C28" s="127"/>
      <c r="D28" s="153" t="str">
        <f t="shared" si="0"/>
        <v/>
      </c>
      <c r="E28" s="121" t="s">
        <v>146</v>
      </c>
      <c r="F28" s="152"/>
      <c r="G28" s="152">
        <f>公共预算草案按经济分类!B29</f>
        <v>0</v>
      </c>
      <c r="H28" s="153" t="str">
        <f t="shared" si="1"/>
        <v/>
      </c>
    </row>
    <row r="29" s="141" customFormat="1" customHeight="1" spans="1:8">
      <c r="A29" s="121" t="s">
        <v>69</v>
      </c>
      <c r="B29" s="127"/>
      <c r="C29" s="127"/>
      <c r="D29" s="153" t="str">
        <f t="shared" si="0"/>
        <v/>
      </c>
      <c r="E29" s="121" t="s">
        <v>147</v>
      </c>
      <c r="F29" s="154"/>
      <c r="G29" s="152">
        <f>公共预算草案按经济分类!B30</f>
        <v>0</v>
      </c>
      <c r="H29" s="153" t="str">
        <f t="shared" si="1"/>
        <v/>
      </c>
    </row>
    <row r="30" s="141" customFormat="1" customHeight="1" spans="1:8">
      <c r="A30" s="121" t="s">
        <v>70</v>
      </c>
      <c r="B30" s="127"/>
      <c r="C30" s="127"/>
      <c r="D30" s="153" t="str">
        <f t="shared" si="0"/>
        <v/>
      </c>
      <c r="E30" s="121" t="s">
        <v>148</v>
      </c>
      <c r="F30" s="154"/>
      <c r="G30" s="152">
        <f>公共预算草案按经济分类!B31</f>
        <v>0</v>
      </c>
      <c r="H30" s="153" t="str">
        <f t="shared" si="1"/>
        <v/>
      </c>
    </row>
    <row r="31" s="141" customFormat="1" customHeight="1" spans="1:8">
      <c r="A31" s="121" t="s">
        <v>72</v>
      </c>
      <c r="B31" s="152"/>
      <c r="C31" s="152"/>
      <c r="D31" s="153" t="str">
        <f t="shared" si="0"/>
        <v/>
      </c>
      <c r="E31" s="121" t="s">
        <v>149</v>
      </c>
      <c r="F31" s="154"/>
      <c r="G31" s="152">
        <f>公共预算草案按经济分类!B32</f>
        <v>0</v>
      </c>
      <c r="H31" s="153" t="str">
        <f t="shared" si="1"/>
        <v/>
      </c>
    </row>
    <row r="32" s="141" customFormat="1" customHeight="1" spans="1:8">
      <c r="A32" s="121" t="s">
        <v>73</v>
      </c>
      <c r="B32" s="127"/>
      <c r="C32" s="127"/>
      <c r="D32" s="153" t="str">
        <f t="shared" si="0"/>
        <v/>
      </c>
      <c r="E32" s="127" t="s">
        <v>150</v>
      </c>
      <c r="F32" s="154"/>
      <c r="G32" s="152">
        <f>公共预算草案按经济分类!B33</f>
        <v>0</v>
      </c>
      <c r="H32" s="153" t="str">
        <f t="shared" si="1"/>
        <v/>
      </c>
    </row>
    <row r="33" s="141" customFormat="1" customHeight="1" spans="1:8">
      <c r="A33" s="127"/>
      <c r="B33" s="127"/>
      <c r="C33" s="127"/>
      <c r="D33" s="153" t="str">
        <f t="shared" si="0"/>
        <v/>
      </c>
      <c r="E33" s="127" t="s">
        <v>151</v>
      </c>
      <c r="F33" s="154"/>
      <c r="G33" s="152">
        <f>公共预算草案按经济分类!B34</f>
        <v>0</v>
      </c>
      <c r="H33" s="153" t="str">
        <f t="shared" si="1"/>
        <v/>
      </c>
    </row>
    <row r="34" s="141" customFormat="1" customHeight="1" spans="1:8">
      <c r="A34" s="127"/>
      <c r="B34" s="127"/>
      <c r="C34" s="127"/>
      <c r="D34" s="153" t="str">
        <f t="shared" si="0"/>
        <v/>
      </c>
      <c r="E34" s="128" t="s">
        <v>152</v>
      </c>
      <c r="F34" s="155">
        <f>SUM(F35:F40)</f>
        <v>20.27</v>
      </c>
      <c r="G34" s="152">
        <v>31.3</v>
      </c>
      <c r="H34" s="153">
        <f t="shared" si="1"/>
        <v>0.544153922052294</v>
      </c>
    </row>
    <row r="35" s="141" customFormat="1" customHeight="1" spans="1:8">
      <c r="A35" s="127"/>
      <c r="B35" s="127"/>
      <c r="C35" s="127"/>
      <c r="D35" s="153" t="str">
        <f t="shared" si="0"/>
        <v/>
      </c>
      <c r="E35" s="129" t="s">
        <v>153</v>
      </c>
      <c r="F35" s="127">
        <v>20.27</v>
      </c>
      <c r="G35" s="152">
        <v>31.3</v>
      </c>
      <c r="H35" s="153">
        <f t="shared" si="1"/>
        <v>0.544153922052294</v>
      </c>
    </row>
    <row r="36" s="141" customFormat="1" customHeight="1" spans="1:8">
      <c r="A36" s="127"/>
      <c r="B36" s="127"/>
      <c r="C36" s="127"/>
      <c r="D36" s="153" t="str">
        <f t="shared" si="0"/>
        <v/>
      </c>
      <c r="E36" s="131" t="s">
        <v>154</v>
      </c>
      <c r="F36" s="152"/>
      <c r="G36" s="152">
        <f>公共预算草案按经济分类!B37</f>
        <v>0</v>
      </c>
      <c r="H36" s="153" t="str">
        <f t="shared" si="1"/>
        <v/>
      </c>
    </row>
    <row r="37" s="141" customFormat="1" customHeight="1" spans="1:8">
      <c r="A37" s="156"/>
      <c r="B37" s="156"/>
      <c r="C37" s="156"/>
      <c r="D37" s="153" t="str">
        <f t="shared" si="0"/>
        <v/>
      </c>
      <c r="E37" s="129" t="s">
        <v>155</v>
      </c>
      <c r="F37" s="127"/>
      <c r="G37" s="152">
        <f>公共预算草案按经济分类!B38</f>
        <v>0</v>
      </c>
      <c r="H37" s="153" t="str">
        <f t="shared" si="1"/>
        <v/>
      </c>
    </row>
    <row r="38" s="141" customFormat="1" customHeight="1" spans="1:8">
      <c r="A38" s="156"/>
      <c r="B38" s="156"/>
      <c r="C38" s="156"/>
      <c r="D38" s="153"/>
      <c r="E38" s="129" t="s">
        <v>156</v>
      </c>
      <c r="F38" s="127"/>
      <c r="G38" s="152">
        <f>公共预算草案按经济分类!B39</f>
        <v>0</v>
      </c>
      <c r="H38" s="153" t="str">
        <f t="shared" si="1"/>
        <v/>
      </c>
    </row>
    <row r="39" s="141" customFormat="1" customHeight="1" spans="1:8">
      <c r="A39" s="127"/>
      <c r="B39" s="127"/>
      <c r="C39" s="127"/>
      <c r="D39" s="153" t="str">
        <f t="shared" ref="D39:D56" si="2">IF(OR(VALUE(C39)=0,ISERROR(C39/B39-1)),"",C39/B39-1)</f>
        <v/>
      </c>
      <c r="E39" s="129" t="s">
        <v>157</v>
      </c>
      <c r="F39" s="127"/>
      <c r="G39" s="152">
        <f>公共预算草案按经济分类!B40</f>
        <v>0</v>
      </c>
      <c r="H39" s="153" t="str">
        <f t="shared" ref="H39:H70" si="3">IF(OR(VALUE(G39)=0,ISERROR(G39/F39-1)),"",G39/F39-1)</f>
        <v/>
      </c>
    </row>
    <row r="40" s="141" customFormat="1" customHeight="1" spans="1:8">
      <c r="A40" s="127"/>
      <c r="B40" s="127"/>
      <c r="C40" s="127"/>
      <c r="D40" s="153" t="str">
        <f t="shared" si="2"/>
        <v/>
      </c>
      <c r="E40" s="129" t="s">
        <v>158</v>
      </c>
      <c r="F40" s="127"/>
      <c r="G40" s="152">
        <f>公共预算草案按经济分类!B41</f>
        <v>0</v>
      </c>
      <c r="H40" s="153" t="str">
        <f t="shared" si="3"/>
        <v/>
      </c>
    </row>
    <row r="41" s="141" customFormat="1" customHeight="1" spans="1:8">
      <c r="A41" s="127"/>
      <c r="B41" s="127"/>
      <c r="C41" s="127"/>
      <c r="D41" s="153" t="str">
        <f t="shared" si="2"/>
        <v/>
      </c>
      <c r="E41" s="128" t="s">
        <v>159</v>
      </c>
      <c r="F41" s="152">
        <f>SUM(F42:F61)</f>
        <v>133.51</v>
      </c>
      <c r="G41" s="152">
        <f>公共预算草案按经济分类!B42</f>
        <v>203.29</v>
      </c>
      <c r="H41" s="153">
        <f t="shared" si="3"/>
        <v>0.522657478840536</v>
      </c>
    </row>
    <row r="42" s="141" customFormat="1" customHeight="1" spans="1:8">
      <c r="A42" s="127"/>
      <c r="B42" s="127"/>
      <c r="C42" s="127"/>
      <c r="D42" s="153" t="str">
        <f t="shared" si="2"/>
        <v/>
      </c>
      <c r="E42" s="129" t="s">
        <v>160</v>
      </c>
      <c r="F42" s="127">
        <v>16.33</v>
      </c>
      <c r="G42" s="152">
        <v>23.75</v>
      </c>
      <c r="H42" s="153">
        <f t="shared" si="3"/>
        <v>0.454378444580527</v>
      </c>
    </row>
    <row r="43" s="141" customFormat="1" customHeight="1" spans="1:8">
      <c r="A43" s="127"/>
      <c r="B43" s="127"/>
      <c r="C43" s="127"/>
      <c r="D43" s="153" t="str">
        <f t="shared" si="2"/>
        <v/>
      </c>
      <c r="E43" s="129" t="s">
        <v>161</v>
      </c>
      <c r="F43" s="127"/>
      <c r="G43" s="152">
        <f>公共预算草案按经济分类!B44</f>
        <v>0</v>
      </c>
      <c r="H43" s="153" t="str">
        <f t="shared" si="3"/>
        <v/>
      </c>
    </row>
    <row r="44" s="141" customFormat="1" customHeight="1" spans="1:8">
      <c r="A44" s="127"/>
      <c r="B44" s="127"/>
      <c r="C44" s="127"/>
      <c r="D44" s="153" t="str">
        <f t="shared" si="2"/>
        <v/>
      </c>
      <c r="E44" s="129" t="s">
        <v>162</v>
      </c>
      <c r="F44" s="127"/>
      <c r="G44" s="152">
        <f>公共预算草案按经济分类!B45</f>
        <v>0</v>
      </c>
      <c r="H44" s="153" t="str">
        <f t="shared" si="3"/>
        <v/>
      </c>
    </row>
    <row r="45" s="141" customFormat="1" customHeight="1" spans="1:8">
      <c r="A45" s="127"/>
      <c r="B45" s="127"/>
      <c r="C45" s="127"/>
      <c r="D45" s="153" t="str">
        <f t="shared" si="2"/>
        <v/>
      </c>
      <c r="E45" s="129" t="s">
        <v>163</v>
      </c>
      <c r="F45" s="127">
        <v>116.1</v>
      </c>
      <c r="G45" s="152">
        <v>179.54</v>
      </c>
      <c r="H45" s="153">
        <f t="shared" si="3"/>
        <v>0.546425495262705</v>
      </c>
    </row>
    <row r="46" s="141" customFormat="1" customHeight="1" spans="1:8">
      <c r="A46" s="127"/>
      <c r="B46" s="127"/>
      <c r="C46" s="127"/>
      <c r="D46" s="153" t="str">
        <f t="shared" si="2"/>
        <v/>
      </c>
      <c r="E46" s="129" t="s">
        <v>164</v>
      </c>
      <c r="F46" s="127"/>
      <c r="G46" s="152">
        <f>公共预算草案按经济分类!B47</f>
        <v>0</v>
      </c>
      <c r="H46" s="153" t="str">
        <f t="shared" si="3"/>
        <v/>
      </c>
    </row>
    <row r="47" s="141" customFormat="1" customHeight="1" spans="1:8">
      <c r="A47" s="127"/>
      <c r="B47" s="127"/>
      <c r="C47" s="127"/>
      <c r="D47" s="153" t="str">
        <f t="shared" si="2"/>
        <v/>
      </c>
      <c r="E47" s="129" t="s">
        <v>165</v>
      </c>
      <c r="F47" s="127"/>
      <c r="G47" s="152">
        <f>公共预算草案按经济分类!B48</f>
        <v>0</v>
      </c>
      <c r="H47" s="153" t="str">
        <f t="shared" si="3"/>
        <v/>
      </c>
    </row>
    <row r="48" s="141" customFormat="1" customHeight="1" spans="1:8">
      <c r="A48" s="127"/>
      <c r="B48" s="127"/>
      <c r="C48" s="127"/>
      <c r="D48" s="153" t="str">
        <f t="shared" si="2"/>
        <v/>
      </c>
      <c r="E48" s="129" t="s">
        <v>166</v>
      </c>
      <c r="F48" s="127">
        <v>1.08</v>
      </c>
      <c r="G48" s="152">
        <f>公共预算草案按经济分类!B49</f>
        <v>0</v>
      </c>
      <c r="H48" s="153" t="str">
        <f t="shared" si="3"/>
        <v/>
      </c>
    </row>
    <row r="49" s="141" customFormat="1" customHeight="1" spans="1:8">
      <c r="A49" s="127"/>
      <c r="B49" s="127"/>
      <c r="C49" s="127"/>
      <c r="D49" s="153" t="str">
        <f t="shared" si="2"/>
        <v/>
      </c>
      <c r="E49" s="129" t="s">
        <v>167</v>
      </c>
      <c r="F49" s="152"/>
      <c r="G49" s="152">
        <f>公共预算草案按经济分类!B50</f>
        <v>0</v>
      </c>
      <c r="H49" s="153" t="str">
        <f t="shared" si="3"/>
        <v/>
      </c>
    </row>
    <row r="50" s="141" customFormat="1" customHeight="1" spans="1:8">
      <c r="A50" s="127"/>
      <c r="B50" s="127"/>
      <c r="C50" s="127"/>
      <c r="D50" s="153" t="str">
        <f t="shared" si="2"/>
        <v/>
      </c>
      <c r="E50" s="129" t="s">
        <v>168</v>
      </c>
      <c r="F50" s="127"/>
      <c r="G50" s="152">
        <f>公共预算草案按经济分类!B51</f>
        <v>0</v>
      </c>
      <c r="H50" s="153" t="str">
        <f t="shared" si="3"/>
        <v/>
      </c>
    </row>
    <row r="51" s="141" customFormat="1" customHeight="1" spans="1:8">
      <c r="A51" s="127"/>
      <c r="B51" s="127"/>
      <c r="C51" s="127"/>
      <c r="D51" s="153" t="str">
        <f t="shared" si="2"/>
        <v/>
      </c>
      <c r="E51" s="129" t="s">
        <v>169</v>
      </c>
      <c r="F51" s="127"/>
      <c r="G51" s="152">
        <f>公共预算草案按经济分类!B52</f>
        <v>0</v>
      </c>
      <c r="H51" s="153" t="str">
        <f t="shared" si="3"/>
        <v/>
      </c>
    </row>
    <row r="52" s="141" customFormat="1" customHeight="1" spans="1:8">
      <c r="A52" s="127"/>
      <c r="B52" s="127"/>
      <c r="C52" s="127"/>
      <c r="D52" s="153" t="str">
        <f t="shared" si="2"/>
        <v/>
      </c>
      <c r="E52" s="129" t="s">
        <v>170</v>
      </c>
      <c r="F52" s="127"/>
      <c r="G52" s="152">
        <f>公共预算草案按经济分类!B53</f>
        <v>0</v>
      </c>
      <c r="H52" s="153" t="str">
        <f t="shared" si="3"/>
        <v/>
      </c>
    </row>
    <row r="53" s="141" customFormat="1" customHeight="1" spans="1:8">
      <c r="A53" s="127"/>
      <c r="B53" s="127"/>
      <c r="C53" s="127"/>
      <c r="D53" s="153" t="str">
        <f t="shared" si="2"/>
        <v/>
      </c>
      <c r="E53" s="129" t="s">
        <v>171</v>
      </c>
      <c r="F53" s="127"/>
      <c r="G53" s="152">
        <f>公共预算草案按经济分类!B54</f>
        <v>0</v>
      </c>
      <c r="H53" s="153" t="str">
        <f t="shared" si="3"/>
        <v/>
      </c>
    </row>
    <row r="54" s="141" customFormat="1" customHeight="1" spans="1:8">
      <c r="A54" s="127"/>
      <c r="B54" s="127"/>
      <c r="C54" s="127"/>
      <c r="D54" s="153" t="str">
        <f t="shared" si="2"/>
        <v/>
      </c>
      <c r="E54" s="129" t="s">
        <v>172</v>
      </c>
      <c r="F54" s="127"/>
      <c r="G54" s="152">
        <f>公共预算草案按经济分类!B55</f>
        <v>0</v>
      </c>
      <c r="H54" s="153" t="str">
        <f t="shared" si="3"/>
        <v/>
      </c>
    </row>
    <row r="55" s="141" customFormat="1" customHeight="1" spans="1:8">
      <c r="A55" s="127"/>
      <c r="B55" s="127"/>
      <c r="C55" s="127"/>
      <c r="D55" s="153" t="str">
        <f t="shared" si="2"/>
        <v/>
      </c>
      <c r="E55" s="129" t="s">
        <v>173</v>
      </c>
      <c r="F55" s="127"/>
      <c r="G55" s="152">
        <f>公共预算草案按经济分类!B56</f>
        <v>0</v>
      </c>
      <c r="H55" s="153" t="str">
        <f t="shared" si="3"/>
        <v/>
      </c>
    </row>
    <row r="56" s="141" customFormat="1" customHeight="1" spans="1:8">
      <c r="A56" s="127"/>
      <c r="B56" s="127"/>
      <c r="C56" s="127"/>
      <c r="D56" s="153" t="str">
        <f t="shared" si="2"/>
        <v/>
      </c>
      <c r="E56" s="129" t="s">
        <v>174</v>
      </c>
      <c r="F56" s="127"/>
      <c r="G56" s="152">
        <f>公共预算草案按经济分类!B57</f>
        <v>0</v>
      </c>
      <c r="H56" s="153" t="str">
        <f t="shared" si="3"/>
        <v/>
      </c>
    </row>
    <row r="57" s="141" customFormat="1" customHeight="1" spans="1:8">
      <c r="A57" s="127"/>
      <c r="B57" s="127"/>
      <c r="C57" s="127"/>
      <c r="D57" s="153"/>
      <c r="E57" s="129" t="s">
        <v>175</v>
      </c>
      <c r="F57" s="127"/>
      <c r="G57" s="152">
        <f>公共预算草案按经济分类!B58</f>
        <v>0</v>
      </c>
      <c r="H57" s="153" t="str">
        <f t="shared" si="3"/>
        <v/>
      </c>
    </row>
    <row r="58" s="141" customFormat="1" customHeight="1" spans="1:8">
      <c r="A58" s="127"/>
      <c r="B58" s="127"/>
      <c r="C58" s="127"/>
      <c r="D58" s="153"/>
      <c r="E58" s="129" t="s">
        <v>176</v>
      </c>
      <c r="F58" s="127"/>
      <c r="G58" s="152">
        <f>公共预算草案按经济分类!B59</f>
        <v>0</v>
      </c>
      <c r="H58" s="153" t="str">
        <f t="shared" si="3"/>
        <v/>
      </c>
    </row>
    <row r="59" s="141" customFormat="1" customHeight="1" spans="1:8">
      <c r="A59" s="127"/>
      <c r="B59" s="127"/>
      <c r="C59" s="127"/>
      <c r="D59" s="153" t="str">
        <f t="shared" ref="D59:D65" si="4">IF(OR(VALUE(C59)=0,ISERROR(C59/B59-1)),"",C59/B59-1)</f>
        <v/>
      </c>
      <c r="E59" s="129" t="s">
        <v>177</v>
      </c>
      <c r="F59" s="152"/>
      <c r="G59" s="152">
        <f>公共预算草案按经济分类!B60</f>
        <v>0</v>
      </c>
      <c r="H59" s="153" t="str">
        <f t="shared" si="3"/>
        <v/>
      </c>
    </row>
    <row r="60" s="141" customFormat="1" customHeight="1" spans="1:8">
      <c r="A60" s="127"/>
      <c r="B60" s="127"/>
      <c r="C60" s="127"/>
      <c r="D60" s="153"/>
      <c r="E60" s="129" t="s">
        <v>178</v>
      </c>
      <c r="F60" s="152"/>
      <c r="G60" s="152">
        <f>公共预算草案按经济分类!B61</f>
        <v>0</v>
      </c>
      <c r="H60" s="153" t="str">
        <f t="shared" si="3"/>
        <v/>
      </c>
    </row>
    <row r="61" s="141" customFormat="1" customHeight="1" spans="1:8">
      <c r="A61" s="127"/>
      <c r="B61" s="127"/>
      <c r="C61" s="127"/>
      <c r="D61" s="153" t="str">
        <f t="shared" si="4"/>
        <v/>
      </c>
      <c r="E61" s="129" t="s">
        <v>179</v>
      </c>
      <c r="F61" s="127"/>
      <c r="G61" s="152">
        <f>公共预算草案按经济分类!B62</f>
        <v>0</v>
      </c>
      <c r="H61" s="153" t="str">
        <f t="shared" si="3"/>
        <v/>
      </c>
    </row>
    <row r="62" s="141" customFormat="1" customHeight="1" spans="1:8">
      <c r="A62" s="127"/>
      <c r="B62" s="127"/>
      <c r="C62" s="127"/>
      <c r="D62" s="153" t="str">
        <f t="shared" si="4"/>
        <v/>
      </c>
      <c r="E62" s="128" t="s">
        <v>180</v>
      </c>
      <c r="F62" s="152">
        <f>SUM(F63:F75)</f>
        <v>0</v>
      </c>
      <c r="G62" s="152">
        <f>公共预算草案按经济分类!B63</f>
        <v>0</v>
      </c>
      <c r="H62" s="153" t="str">
        <f t="shared" si="3"/>
        <v/>
      </c>
    </row>
    <row r="63" s="141" customFormat="1" customHeight="1" spans="1:8">
      <c r="A63" s="127"/>
      <c r="B63" s="127"/>
      <c r="C63" s="127"/>
      <c r="D63" s="153" t="str">
        <f t="shared" si="4"/>
        <v/>
      </c>
      <c r="E63" s="129" t="s">
        <v>181</v>
      </c>
      <c r="F63" s="127"/>
      <c r="G63" s="152">
        <f>公共预算草案按经济分类!B64</f>
        <v>0</v>
      </c>
      <c r="H63" s="153" t="str">
        <f t="shared" si="3"/>
        <v/>
      </c>
    </row>
    <row r="64" s="141" customFormat="1" customHeight="1" spans="1:8">
      <c r="A64" s="127"/>
      <c r="B64" s="127"/>
      <c r="C64" s="127"/>
      <c r="D64" s="153" t="str">
        <f t="shared" si="4"/>
        <v/>
      </c>
      <c r="E64" s="129" t="s">
        <v>182</v>
      </c>
      <c r="F64" s="127"/>
      <c r="G64" s="152">
        <f>公共预算草案按经济分类!B65</f>
        <v>0</v>
      </c>
      <c r="H64" s="153" t="str">
        <f t="shared" si="3"/>
        <v/>
      </c>
    </row>
    <row r="65" s="141" customFormat="1" customHeight="1" spans="1:8">
      <c r="A65" s="127"/>
      <c r="B65" s="127"/>
      <c r="C65" s="127"/>
      <c r="D65" s="153" t="str">
        <f t="shared" si="4"/>
        <v/>
      </c>
      <c r="E65" s="129" t="s">
        <v>183</v>
      </c>
      <c r="F65" s="127"/>
      <c r="G65" s="152">
        <f>公共预算草案按经济分类!B66</f>
        <v>0</v>
      </c>
      <c r="H65" s="153" t="str">
        <f t="shared" si="3"/>
        <v/>
      </c>
    </row>
    <row r="66" s="141" customFormat="1" customHeight="1" spans="1:8">
      <c r="A66" s="127"/>
      <c r="B66" s="127"/>
      <c r="C66" s="127"/>
      <c r="D66" s="153"/>
      <c r="E66" s="129" t="s">
        <v>184</v>
      </c>
      <c r="F66" s="127"/>
      <c r="G66" s="152">
        <f>公共预算草案按经济分类!B67</f>
        <v>0</v>
      </c>
      <c r="H66" s="153" t="str">
        <f t="shared" si="3"/>
        <v/>
      </c>
    </row>
    <row r="67" s="141" customFormat="1" customHeight="1" spans="1:8">
      <c r="A67" s="127"/>
      <c r="B67" s="127"/>
      <c r="C67" s="127"/>
      <c r="D67" s="153" t="str">
        <f>IF(OR(VALUE(C67)=0,ISERROR(C67/B67-1)),"",C67/B67-1)</f>
        <v/>
      </c>
      <c r="E67" s="129" t="s">
        <v>185</v>
      </c>
      <c r="F67" s="127"/>
      <c r="G67" s="152">
        <f>公共预算草案按经济分类!B68</f>
        <v>0</v>
      </c>
      <c r="H67" s="153" t="str">
        <f t="shared" si="3"/>
        <v/>
      </c>
    </row>
    <row r="68" s="141" customFormat="1" customHeight="1" spans="1:8">
      <c r="A68" s="127"/>
      <c r="B68" s="127"/>
      <c r="C68" s="127"/>
      <c r="D68" s="153" t="str">
        <f>IF(OR(VALUE(C68)=0,ISERROR(C68/B68-1)),"",C68/B68-1)</f>
        <v/>
      </c>
      <c r="E68" s="129" t="s">
        <v>186</v>
      </c>
      <c r="F68" s="127"/>
      <c r="G68" s="152">
        <f>公共预算草案按经济分类!B69</f>
        <v>0</v>
      </c>
      <c r="H68" s="153" t="str">
        <f t="shared" si="3"/>
        <v/>
      </c>
    </row>
    <row r="69" s="141" customFormat="1" customHeight="1" spans="1:8">
      <c r="A69" s="127"/>
      <c r="B69" s="127"/>
      <c r="C69" s="127"/>
      <c r="D69" s="153"/>
      <c r="E69" s="129" t="s">
        <v>187</v>
      </c>
      <c r="F69" s="127"/>
      <c r="G69" s="152">
        <f>公共预算草案按经济分类!B70</f>
        <v>0</v>
      </c>
      <c r="H69" s="153" t="str">
        <f t="shared" si="3"/>
        <v/>
      </c>
    </row>
    <row r="70" s="141" customFormat="1" customHeight="1" spans="1:8">
      <c r="A70" s="127"/>
      <c r="B70" s="127"/>
      <c r="C70" s="127"/>
      <c r="D70" s="153"/>
      <c r="E70" s="129" t="s">
        <v>188</v>
      </c>
      <c r="F70" s="127"/>
      <c r="G70" s="152">
        <f>公共预算草案按经济分类!B71</f>
        <v>0</v>
      </c>
      <c r="H70" s="153" t="str">
        <f t="shared" si="3"/>
        <v/>
      </c>
    </row>
    <row r="71" s="141" customFormat="1" customHeight="1" spans="1:8">
      <c r="A71" s="127"/>
      <c r="B71" s="127"/>
      <c r="C71" s="127"/>
      <c r="D71" s="153"/>
      <c r="E71" s="129" t="s">
        <v>189</v>
      </c>
      <c r="F71" s="127"/>
      <c r="G71" s="152">
        <f>公共预算草案按经济分类!B72</f>
        <v>0</v>
      </c>
      <c r="H71" s="153" t="str">
        <f t="shared" ref="H71:H102" si="5">IF(OR(VALUE(G71)=0,ISERROR(G71/F71-1)),"",G71/F71-1)</f>
        <v/>
      </c>
    </row>
    <row r="72" s="141" customFormat="1" customHeight="1" spans="1:8">
      <c r="A72" s="127"/>
      <c r="B72" s="127"/>
      <c r="C72" s="127"/>
      <c r="D72" s="153"/>
      <c r="E72" s="129" t="s">
        <v>190</v>
      </c>
      <c r="F72" s="127"/>
      <c r="G72" s="152">
        <f>公共预算草案按经济分类!B73</f>
        <v>0</v>
      </c>
      <c r="H72" s="153" t="str">
        <f t="shared" si="5"/>
        <v/>
      </c>
    </row>
    <row r="73" s="141" customFormat="1" customHeight="1" spans="1:8">
      <c r="A73" s="127"/>
      <c r="B73" s="127"/>
      <c r="C73" s="127"/>
      <c r="D73" s="153"/>
      <c r="E73" s="129" t="s">
        <v>191</v>
      </c>
      <c r="F73" s="127"/>
      <c r="G73" s="152">
        <f>公共预算草案按经济分类!B74</f>
        <v>0</v>
      </c>
      <c r="H73" s="153" t="str">
        <f t="shared" si="5"/>
        <v/>
      </c>
    </row>
    <row r="74" s="141" customFormat="1" customHeight="1" spans="1:8">
      <c r="A74" s="127"/>
      <c r="B74" s="127"/>
      <c r="C74" s="127"/>
      <c r="D74" s="153"/>
      <c r="E74" s="129" t="s">
        <v>192</v>
      </c>
      <c r="F74" s="127"/>
      <c r="G74" s="152">
        <f>公共预算草案按经济分类!B75</f>
        <v>0</v>
      </c>
      <c r="H74" s="153" t="str">
        <f t="shared" si="5"/>
        <v/>
      </c>
    </row>
    <row r="75" s="141" customFormat="1" customHeight="1" spans="1:8">
      <c r="A75" s="127"/>
      <c r="B75" s="127"/>
      <c r="C75" s="127"/>
      <c r="D75" s="153" t="str">
        <f t="shared" ref="D75:D79" si="6">IF(OR(VALUE(C75)=0,ISERROR(C75/B75-1)),"",C75/B75-1)</f>
        <v/>
      </c>
      <c r="E75" s="129" t="s">
        <v>193</v>
      </c>
      <c r="F75" s="127"/>
      <c r="G75" s="152">
        <f>公共预算草案按经济分类!B76</f>
        <v>0</v>
      </c>
      <c r="H75" s="153" t="str">
        <f t="shared" si="5"/>
        <v/>
      </c>
    </row>
    <row r="76" s="141" customFormat="1" customHeight="1" spans="1:8">
      <c r="A76" s="127"/>
      <c r="B76" s="127"/>
      <c r="C76" s="127"/>
      <c r="D76" s="153" t="str">
        <f t="shared" si="6"/>
        <v/>
      </c>
      <c r="E76" s="128" t="s">
        <v>194</v>
      </c>
      <c r="F76" s="152">
        <f>SUM(F77:F86)</f>
        <v>235.86</v>
      </c>
      <c r="G76" s="152">
        <f>公共预算草案按经济分类!B77</f>
        <v>217.92</v>
      </c>
      <c r="H76" s="153">
        <f t="shared" si="5"/>
        <v>-0.0760620707199184</v>
      </c>
    </row>
    <row r="77" s="141" customFormat="1" customHeight="1" spans="1:8">
      <c r="A77" s="127"/>
      <c r="B77" s="127"/>
      <c r="C77" s="127"/>
      <c r="D77" s="153" t="str">
        <f t="shared" si="6"/>
        <v/>
      </c>
      <c r="E77" s="129" t="s">
        <v>195</v>
      </c>
      <c r="F77" s="127">
        <v>216.45</v>
      </c>
      <c r="G77" s="152">
        <v>198.51</v>
      </c>
      <c r="H77" s="153">
        <f t="shared" si="5"/>
        <v>-0.0828828828828829</v>
      </c>
    </row>
    <row r="78" s="141" customFormat="1" customHeight="1" spans="1:8">
      <c r="A78" s="127"/>
      <c r="B78" s="127"/>
      <c r="C78" s="127"/>
      <c r="D78" s="153" t="str">
        <f t="shared" si="6"/>
        <v/>
      </c>
      <c r="E78" s="129" t="s">
        <v>196</v>
      </c>
      <c r="F78" s="127"/>
      <c r="G78" s="152">
        <f>公共预算草案按经济分类!B79</f>
        <v>0</v>
      </c>
      <c r="H78" s="153" t="str">
        <f t="shared" si="5"/>
        <v/>
      </c>
    </row>
    <row r="79" s="141" customFormat="1" customHeight="1" spans="1:8">
      <c r="A79" s="127"/>
      <c r="B79" s="127"/>
      <c r="C79" s="127"/>
      <c r="D79" s="153" t="str">
        <f t="shared" si="6"/>
        <v/>
      </c>
      <c r="E79" s="129" t="s">
        <v>197</v>
      </c>
      <c r="F79" s="127"/>
      <c r="G79" s="152">
        <f>公共预算草案按经济分类!B80</f>
        <v>0</v>
      </c>
      <c r="H79" s="153" t="str">
        <f t="shared" si="5"/>
        <v/>
      </c>
    </row>
    <row r="80" s="141" customFormat="1" customHeight="1" spans="1:8">
      <c r="A80" s="127"/>
      <c r="B80" s="127"/>
      <c r="C80" s="127"/>
      <c r="D80" s="153"/>
      <c r="E80" s="129" t="s">
        <v>198</v>
      </c>
      <c r="F80" s="127"/>
      <c r="G80" s="152">
        <f>公共预算草案按经济分类!B81</f>
        <v>0</v>
      </c>
      <c r="H80" s="153" t="str">
        <f t="shared" si="5"/>
        <v/>
      </c>
    </row>
    <row r="81" s="141" customFormat="1" customHeight="1" spans="1:8">
      <c r="A81" s="127"/>
      <c r="B81" s="127"/>
      <c r="C81" s="127"/>
      <c r="D81" s="153" t="str">
        <f t="shared" ref="D81:D90" si="7">IF(OR(VALUE(C81)=0,ISERROR(C81/B81-1)),"",C81/B81-1)</f>
        <v/>
      </c>
      <c r="E81" s="129" t="s">
        <v>199</v>
      </c>
      <c r="F81" s="127"/>
      <c r="G81" s="152">
        <f>公共预算草案按经济分类!B82</f>
        <v>0</v>
      </c>
      <c r="H81" s="153" t="str">
        <f t="shared" si="5"/>
        <v/>
      </c>
    </row>
    <row r="82" s="141" customFormat="1" customHeight="1" spans="1:8">
      <c r="A82" s="127"/>
      <c r="B82" s="127"/>
      <c r="C82" s="127"/>
      <c r="D82" s="153" t="str">
        <f t="shared" si="7"/>
        <v/>
      </c>
      <c r="E82" s="129" t="s">
        <v>200</v>
      </c>
      <c r="F82" s="127"/>
      <c r="G82" s="152">
        <f>公共预算草案按经济分类!B83</f>
        <v>0</v>
      </c>
      <c r="H82" s="153" t="str">
        <f t="shared" si="5"/>
        <v/>
      </c>
    </row>
    <row r="83" s="141" customFormat="1" customHeight="1" spans="1:8">
      <c r="A83" s="127"/>
      <c r="B83" s="127"/>
      <c r="C83" s="127"/>
      <c r="D83" s="153" t="str">
        <f t="shared" si="7"/>
        <v/>
      </c>
      <c r="E83" s="129" t="s">
        <v>201</v>
      </c>
      <c r="F83" s="127">
        <v>19.41</v>
      </c>
      <c r="G83" s="152">
        <v>19.41</v>
      </c>
      <c r="H83" s="153">
        <f t="shared" si="5"/>
        <v>0</v>
      </c>
    </row>
    <row r="84" s="141" customFormat="1" customHeight="1" spans="1:8">
      <c r="A84" s="127"/>
      <c r="B84" s="127"/>
      <c r="C84" s="127"/>
      <c r="D84" s="153" t="str">
        <f t="shared" si="7"/>
        <v/>
      </c>
      <c r="E84" s="129" t="s">
        <v>202</v>
      </c>
      <c r="F84" s="127"/>
      <c r="G84" s="152">
        <f>公共预算草案按经济分类!B85</f>
        <v>0</v>
      </c>
      <c r="H84" s="153" t="str">
        <f t="shared" si="5"/>
        <v/>
      </c>
    </row>
    <row r="85" s="141" customFormat="1" customHeight="1" spans="1:8">
      <c r="A85" s="127"/>
      <c r="B85" s="127"/>
      <c r="C85" s="127"/>
      <c r="D85" s="153" t="str">
        <f t="shared" si="7"/>
        <v/>
      </c>
      <c r="E85" s="129" t="s">
        <v>203</v>
      </c>
      <c r="F85" s="152"/>
      <c r="G85" s="152">
        <f>公共预算草案按经济分类!B86</f>
        <v>0</v>
      </c>
      <c r="H85" s="153" t="str">
        <f t="shared" si="5"/>
        <v/>
      </c>
    </row>
    <row r="86" s="141" customFormat="1" customHeight="1" spans="1:8">
      <c r="A86" s="127"/>
      <c r="B86" s="127"/>
      <c r="C86" s="127"/>
      <c r="D86" s="153" t="str">
        <f t="shared" si="7"/>
        <v/>
      </c>
      <c r="E86" s="129" t="s">
        <v>204</v>
      </c>
      <c r="F86" s="127"/>
      <c r="G86" s="152">
        <f>公共预算草案按经济分类!B87</f>
        <v>0</v>
      </c>
      <c r="H86" s="153" t="str">
        <f t="shared" si="5"/>
        <v/>
      </c>
    </row>
    <row r="87" s="141" customFormat="1" customHeight="1" spans="1:8">
      <c r="A87" s="127"/>
      <c r="B87" s="127"/>
      <c r="C87" s="127"/>
      <c r="D87" s="153" t="str">
        <f t="shared" si="7"/>
        <v/>
      </c>
      <c r="E87" s="128" t="s">
        <v>205</v>
      </c>
      <c r="F87" s="157">
        <f>SUM(F88:F90)</f>
        <v>44.48</v>
      </c>
      <c r="G87" s="152">
        <f>公共预算草案按经济分类!B88</f>
        <v>59.64</v>
      </c>
      <c r="H87" s="153">
        <f t="shared" si="5"/>
        <v>0.340827338129497</v>
      </c>
    </row>
    <row r="88" s="141" customFormat="1" customHeight="1" spans="1:8">
      <c r="A88" s="127"/>
      <c r="B88" s="127"/>
      <c r="C88" s="127"/>
      <c r="D88" s="153" t="str">
        <f t="shared" si="7"/>
        <v/>
      </c>
      <c r="E88" s="129" t="s">
        <v>206</v>
      </c>
      <c r="F88" s="127"/>
      <c r="G88" s="152">
        <f>公共预算草案按经济分类!B89</f>
        <v>0</v>
      </c>
      <c r="H88" s="153" t="str">
        <f t="shared" si="5"/>
        <v/>
      </c>
    </row>
    <row r="89" s="141" customFormat="1" customHeight="1" spans="1:8">
      <c r="A89" s="127"/>
      <c r="B89" s="127"/>
      <c r="C89" s="127"/>
      <c r="D89" s="153" t="str">
        <f t="shared" si="7"/>
        <v/>
      </c>
      <c r="E89" s="129" t="s">
        <v>207</v>
      </c>
      <c r="F89" s="127">
        <v>44.48</v>
      </c>
      <c r="G89" s="152">
        <f>公共预算草案按经济分类!B90</f>
        <v>59.64</v>
      </c>
      <c r="H89" s="153">
        <f t="shared" si="5"/>
        <v>0.340827338129497</v>
      </c>
    </row>
    <row r="90" s="141" customFormat="1" customHeight="1" spans="1:8">
      <c r="A90" s="127"/>
      <c r="B90" s="127"/>
      <c r="C90" s="127"/>
      <c r="D90" s="153" t="str">
        <f t="shared" si="7"/>
        <v/>
      </c>
      <c r="E90" s="131" t="s">
        <v>208</v>
      </c>
      <c r="F90" s="127"/>
      <c r="G90" s="152">
        <f>公共预算草案按经济分类!B91</f>
        <v>0</v>
      </c>
      <c r="H90" s="153" t="str">
        <f t="shared" si="5"/>
        <v/>
      </c>
    </row>
    <row r="91" s="141" customFormat="1" customHeight="1" spans="1:8">
      <c r="A91" s="127"/>
      <c r="B91" s="127"/>
      <c r="C91" s="127"/>
      <c r="D91" s="153"/>
      <c r="E91" s="137" t="s">
        <v>209</v>
      </c>
      <c r="F91" s="152">
        <f>SUM(F92:F99)</f>
        <v>0</v>
      </c>
      <c r="G91" s="152">
        <f>公共预算草案按经济分类!B92</f>
        <v>0</v>
      </c>
      <c r="H91" s="153" t="str">
        <f t="shared" si="5"/>
        <v/>
      </c>
    </row>
    <row r="92" s="141" customFormat="1" customHeight="1" spans="1:8">
      <c r="A92" s="127"/>
      <c r="B92" s="127"/>
      <c r="C92" s="127"/>
      <c r="D92" s="153"/>
      <c r="E92" s="131" t="s">
        <v>210</v>
      </c>
      <c r="F92" s="127"/>
      <c r="G92" s="152">
        <f>公共预算草案按经济分类!B93</f>
        <v>0</v>
      </c>
      <c r="H92" s="153" t="str">
        <f t="shared" si="5"/>
        <v/>
      </c>
    </row>
    <row r="93" s="141" customFormat="1" customHeight="1" spans="1:8">
      <c r="A93" s="127"/>
      <c r="B93" s="127"/>
      <c r="C93" s="127"/>
      <c r="D93" s="153"/>
      <c r="E93" s="131" t="s">
        <v>211</v>
      </c>
      <c r="F93" s="127"/>
      <c r="G93" s="152">
        <f>公共预算草案按经济分类!B94</f>
        <v>0</v>
      </c>
      <c r="H93" s="153" t="str">
        <f t="shared" si="5"/>
        <v/>
      </c>
    </row>
    <row r="94" s="141" customFormat="1" customHeight="1" spans="1:8">
      <c r="A94" s="127"/>
      <c r="B94" s="127"/>
      <c r="C94" s="127"/>
      <c r="D94" s="153"/>
      <c r="E94" s="131" t="s">
        <v>212</v>
      </c>
      <c r="F94" s="127"/>
      <c r="G94" s="152">
        <f>公共预算草案按经济分类!B95</f>
        <v>0</v>
      </c>
      <c r="H94" s="153" t="str">
        <f t="shared" si="5"/>
        <v/>
      </c>
    </row>
    <row r="95" s="141" customFormat="1" customHeight="1" spans="1:8">
      <c r="A95" s="127"/>
      <c r="B95" s="127"/>
      <c r="C95" s="127"/>
      <c r="D95" s="153"/>
      <c r="E95" s="131" t="s">
        <v>213</v>
      </c>
      <c r="F95" s="127"/>
      <c r="G95" s="152">
        <f>公共预算草案按经济分类!B96</f>
        <v>0</v>
      </c>
      <c r="H95" s="153" t="str">
        <f t="shared" si="5"/>
        <v/>
      </c>
    </row>
    <row r="96" s="141" customFormat="1" customHeight="1" spans="1:8">
      <c r="A96" s="127"/>
      <c r="B96" s="127"/>
      <c r="C96" s="127"/>
      <c r="D96" s="153"/>
      <c r="E96" s="131" t="s">
        <v>214</v>
      </c>
      <c r="F96" s="127"/>
      <c r="G96" s="152">
        <f>公共预算草案按经济分类!B97</f>
        <v>0</v>
      </c>
      <c r="H96" s="153" t="str">
        <f t="shared" si="5"/>
        <v/>
      </c>
    </row>
    <row r="97" s="141" customFormat="1" customHeight="1" spans="1:8">
      <c r="A97" s="127"/>
      <c r="B97" s="127"/>
      <c r="C97" s="127"/>
      <c r="D97" s="153"/>
      <c r="E97" s="131" t="s">
        <v>215</v>
      </c>
      <c r="F97" s="127"/>
      <c r="G97" s="152">
        <f>公共预算草案按经济分类!B98</f>
        <v>0</v>
      </c>
      <c r="H97" s="153" t="str">
        <f t="shared" si="5"/>
        <v/>
      </c>
    </row>
    <row r="98" s="141" customFormat="1" customHeight="1" spans="1:8">
      <c r="A98" s="127"/>
      <c r="B98" s="127"/>
      <c r="C98" s="127"/>
      <c r="D98" s="153"/>
      <c r="E98" s="131" t="s">
        <v>216</v>
      </c>
      <c r="F98" s="127"/>
      <c r="G98" s="152">
        <f>公共预算草案按经济分类!B99</f>
        <v>0</v>
      </c>
      <c r="H98" s="153" t="str">
        <f t="shared" si="5"/>
        <v/>
      </c>
    </row>
    <row r="99" s="141" customFormat="1" customHeight="1" spans="1:8">
      <c r="A99" s="127"/>
      <c r="B99" s="127"/>
      <c r="C99" s="127"/>
      <c r="D99" s="153"/>
      <c r="E99" s="131" t="s">
        <v>217</v>
      </c>
      <c r="F99" s="127"/>
      <c r="G99" s="152">
        <f>公共预算草案按经济分类!B100</f>
        <v>0</v>
      </c>
      <c r="H99" s="153" t="str">
        <f t="shared" si="5"/>
        <v/>
      </c>
    </row>
    <row r="100" s="141" customFormat="1" customHeight="1" spans="1:8">
      <c r="A100" s="158" t="s">
        <v>74</v>
      </c>
      <c r="B100" s="152">
        <f>SUM(B6,B23)</f>
        <v>12.09</v>
      </c>
      <c r="C100" s="152">
        <f>SUM(C6,C23)</f>
        <v>40.7</v>
      </c>
      <c r="D100" s="153">
        <f t="shared" ref="D100:D132" si="8">IF(OR(VALUE(C100)=0,ISERROR(C100/B100-1)),"",C100/B100-1)</f>
        <v>2.36641852770885</v>
      </c>
      <c r="E100" s="158" t="s">
        <v>75</v>
      </c>
      <c r="F100" s="152">
        <f>F6+F34+F41+F62+F76+F87+F91</f>
        <v>777.77</v>
      </c>
      <c r="G100" s="152">
        <f>G6+G34+G41+G62+G76+G87+G91</f>
        <v>993.08</v>
      </c>
      <c r="H100" s="153">
        <f t="shared" si="5"/>
        <v>0.276829911156254</v>
      </c>
    </row>
    <row r="101" s="141" customFormat="1" customHeight="1" spans="1:8">
      <c r="A101" s="159" t="s">
        <v>77</v>
      </c>
      <c r="B101" s="152">
        <f>B102+B103+B124+B127+B128</f>
        <v>777.77</v>
      </c>
      <c r="C101" s="152">
        <f>C102+C103+C124+C127+C128</f>
        <v>952.38</v>
      </c>
      <c r="D101" s="153">
        <f t="shared" si="8"/>
        <v>0.224500816436736</v>
      </c>
      <c r="E101" s="160" t="s">
        <v>76</v>
      </c>
      <c r="F101" s="161"/>
      <c r="G101" s="161"/>
      <c r="H101" s="153" t="str">
        <f t="shared" si="5"/>
        <v/>
      </c>
    </row>
    <row r="102" s="141" customFormat="1" customHeight="1" spans="1:8">
      <c r="A102" s="162" t="s">
        <v>79</v>
      </c>
      <c r="B102" s="152"/>
      <c r="C102" s="152"/>
      <c r="D102" s="153" t="str">
        <f t="shared" si="8"/>
        <v/>
      </c>
      <c r="E102" s="160" t="s">
        <v>78</v>
      </c>
      <c r="F102" s="152">
        <f>SUM(F103,F107,F126,F129,F130,)</f>
        <v>0</v>
      </c>
      <c r="G102" s="152">
        <f>SUM(G103,G107,G126,G129,G130,)</f>
        <v>0</v>
      </c>
      <c r="H102" s="153" t="str">
        <f t="shared" si="5"/>
        <v/>
      </c>
    </row>
    <row r="103" s="141" customFormat="1" customHeight="1" spans="1:8">
      <c r="A103" s="162" t="s">
        <v>81</v>
      </c>
      <c r="B103" s="127">
        <f>SUM(B104:B123)</f>
        <v>777.77</v>
      </c>
      <c r="C103" s="127">
        <f>SUM(C104:C123)</f>
        <v>952.38</v>
      </c>
      <c r="D103" s="153">
        <f t="shared" si="8"/>
        <v>0.224500816436736</v>
      </c>
      <c r="E103" s="160" t="s">
        <v>80</v>
      </c>
      <c r="F103" s="152">
        <f>SUM(F104:F106)</f>
        <v>0</v>
      </c>
      <c r="G103" s="152">
        <f>SUM(G104:G106)</f>
        <v>0</v>
      </c>
      <c r="H103" s="153" t="str">
        <f t="shared" ref="H103:H132" si="9">IF(OR(VALUE(G103)=0,ISERROR(G103/F103-1)),"",G103/F103-1)</f>
        <v/>
      </c>
    </row>
    <row r="104" s="141" customFormat="1" customHeight="1" spans="1:8">
      <c r="A104" s="163" t="s">
        <v>83</v>
      </c>
      <c r="B104" s="127"/>
      <c r="C104" s="127"/>
      <c r="D104" s="153" t="str">
        <f t="shared" si="8"/>
        <v/>
      </c>
      <c r="E104" s="160" t="s">
        <v>82</v>
      </c>
      <c r="F104" s="127"/>
      <c r="G104" s="127"/>
      <c r="H104" s="153" t="str">
        <f t="shared" si="9"/>
        <v/>
      </c>
    </row>
    <row r="105" s="141" customFormat="1" customHeight="1" spans="1:8">
      <c r="A105" s="163" t="s">
        <v>85</v>
      </c>
      <c r="B105" s="127"/>
      <c r="C105" s="127"/>
      <c r="D105" s="153" t="str">
        <f t="shared" si="8"/>
        <v/>
      </c>
      <c r="E105" s="160" t="s">
        <v>84</v>
      </c>
      <c r="F105" s="127"/>
      <c r="G105" s="127"/>
      <c r="H105" s="153" t="str">
        <f t="shared" si="9"/>
        <v/>
      </c>
    </row>
    <row r="106" s="141" customFormat="1" customHeight="1" spans="1:8">
      <c r="A106" s="164" t="s">
        <v>87</v>
      </c>
      <c r="B106" s="127">
        <v>777.77</v>
      </c>
      <c r="C106" s="127">
        <v>952.38</v>
      </c>
      <c r="D106" s="153">
        <f t="shared" si="8"/>
        <v>0.224500816436736</v>
      </c>
      <c r="E106" s="160" t="s">
        <v>218</v>
      </c>
      <c r="F106" s="127"/>
      <c r="G106" s="127"/>
      <c r="H106" s="153" t="str">
        <f t="shared" si="9"/>
        <v/>
      </c>
    </row>
    <row r="107" s="141" customFormat="1" customHeight="1" spans="1:8">
      <c r="A107" s="163" t="s">
        <v>89</v>
      </c>
      <c r="B107" s="152"/>
      <c r="C107" s="152"/>
      <c r="D107" s="153" t="str">
        <f t="shared" si="8"/>
        <v/>
      </c>
      <c r="E107" s="160" t="s">
        <v>86</v>
      </c>
      <c r="F107" s="152">
        <f>SUM(F108)</f>
        <v>0</v>
      </c>
      <c r="G107" s="152">
        <f>SUM(G108)</f>
        <v>0</v>
      </c>
      <c r="H107" s="153" t="str">
        <f t="shared" si="9"/>
        <v/>
      </c>
    </row>
    <row r="108" s="141" customFormat="1" customHeight="1" spans="1:8">
      <c r="A108" s="163" t="s">
        <v>90</v>
      </c>
      <c r="B108" s="127"/>
      <c r="C108" s="127"/>
      <c r="D108" s="153" t="str">
        <f t="shared" si="8"/>
        <v/>
      </c>
      <c r="E108" s="160" t="s">
        <v>88</v>
      </c>
      <c r="F108" s="127"/>
      <c r="G108" s="127"/>
      <c r="H108" s="153" t="str">
        <f t="shared" si="9"/>
        <v/>
      </c>
    </row>
    <row r="109" s="141" customFormat="1" customHeight="1" spans="1:8">
      <c r="A109" s="163" t="s">
        <v>91</v>
      </c>
      <c r="B109" s="127"/>
      <c r="C109" s="127"/>
      <c r="D109" s="153" t="str">
        <f t="shared" si="8"/>
        <v/>
      </c>
      <c r="F109" s="127"/>
      <c r="G109" s="127"/>
      <c r="H109" s="153" t="str">
        <f t="shared" si="9"/>
        <v/>
      </c>
    </row>
    <row r="110" s="141" customFormat="1" customHeight="1" spans="1:8">
      <c r="A110" s="165" t="s">
        <v>92</v>
      </c>
      <c r="B110" s="127"/>
      <c r="C110" s="127"/>
      <c r="D110" s="153" t="str">
        <f t="shared" si="8"/>
        <v/>
      </c>
      <c r="E110" s="127"/>
      <c r="F110" s="127"/>
      <c r="G110" s="127"/>
      <c r="H110" s="153" t="str">
        <f t="shared" si="9"/>
        <v/>
      </c>
    </row>
    <row r="111" s="141" customFormat="1" customHeight="1" spans="1:8">
      <c r="A111" s="163" t="s">
        <v>93</v>
      </c>
      <c r="B111" s="127"/>
      <c r="C111" s="127"/>
      <c r="D111" s="153" t="str">
        <f t="shared" si="8"/>
        <v/>
      </c>
      <c r="E111" s="127"/>
      <c r="F111" s="127"/>
      <c r="G111" s="127"/>
      <c r="H111" s="153" t="str">
        <f t="shared" si="9"/>
        <v/>
      </c>
    </row>
    <row r="112" s="141" customFormat="1" customHeight="1" spans="1:8">
      <c r="A112" s="163" t="s">
        <v>94</v>
      </c>
      <c r="B112" s="127"/>
      <c r="C112" s="127"/>
      <c r="D112" s="153" t="str">
        <f t="shared" si="8"/>
        <v/>
      </c>
      <c r="E112" s="127"/>
      <c r="F112" s="127"/>
      <c r="G112" s="127"/>
      <c r="H112" s="153" t="str">
        <f t="shared" si="9"/>
        <v/>
      </c>
    </row>
    <row r="113" s="141" customFormat="1" customHeight="1" spans="1:8">
      <c r="A113" s="163" t="s">
        <v>95</v>
      </c>
      <c r="B113" s="127"/>
      <c r="C113" s="127"/>
      <c r="D113" s="153" t="str">
        <f t="shared" si="8"/>
        <v/>
      </c>
      <c r="E113" s="127"/>
      <c r="F113" s="127"/>
      <c r="G113" s="127"/>
      <c r="H113" s="153" t="str">
        <f t="shared" si="9"/>
        <v/>
      </c>
    </row>
    <row r="114" s="141" customFormat="1" customHeight="1" spans="1:8">
      <c r="A114" s="163" t="s">
        <v>96</v>
      </c>
      <c r="B114" s="127"/>
      <c r="C114" s="127"/>
      <c r="D114" s="153" t="str">
        <f t="shared" si="8"/>
        <v/>
      </c>
      <c r="E114" s="127"/>
      <c r="F114" s="127"/>
      <c r="G114" s="127"/>
      <c r="H114" s="153" t="str">
        <f t="shared" si="9"/>
        <v/>
      </c>
    </row>
    <row r="115" s="141" customFormat="1" customHeight="1" spans="1:8">
      <c r="A115" s="163" t="s">
        <v>97</v>
      </c>
      <c r="B115" s="127"/>
      <c r="C115" s="127"/>
      <c r="D115" s="153" t="str">
        <f t="shared" si="8"/>
        <v/>
      </c>
      <c r="E115" s="127"/>
      <c r="F115" s="127"/>
      <c r="G115" s="127"/>
      <c r="H115" s="153" t="str">
        <f t="shared" si="9"/>
        <v/>
      </c>
    </row>
    <row r="116" s="141" customFormat="1" customHeight="1" spans="1:8">
      <c r="A116" s="163" t="s">
        <v>98</v>
      </c>
      <c r="B116" s="127"/>
      <c r="C116" s="127"/>
      <c r="D116" s="153" t="str">
        <f t="shared" si="8"/>
        <v/>
      </c>
      <c r="E116" s="127"/>
      <c r="F116" s="127"/>
      <c r="G116" s="127"/>
      <c r="H116" s="153" t="str">
        <f t="shared" si="9"/>
        <v/>
      </c>
    </row>
    <row r="117" s="141" customFormat="1" customHeight="1" spans="1:8">
      <c r="A117" s="163" t="s">
        <v>99</v>
      </c>
      <c r="B117" s="127"/>
      <c r="C117" s="127"/>
      <c r="D117" s="153" t="str">
        <f t="shared" si="8"/>
        <v/>
      </c>
      <c r="E117" s="127"/>
      <c r="F117" s="127"/>
      <c r="G117" s="127"/>
      <c r="H117" s="153" t="str">
        <f t="shared" si="9"/>
        <v/>
      </c>
    </row>
    <row r="118" s="141" customFormat="1" customHeight="1" spans="1:8">
      <c r="A118" s="163" t="s">
        <v>100</v>
      </c>
      <c r="B118" s="127"/>
      <c r="C118" s="127"/>
      <c r="D118" s="153" t="str">
        <f t="shared" si="8"/>
        <v/>
      </c>
      <c r="E118" s="127"/>
      <c r="F118" s="127"/>
      <c r="G118" s="127"/>
      <c r="H118" s="153" t="str">
        <f t="shared" si="9"/>
        <v/>
      </c>
    </row>
    <row r="119" s="141" customFormat="1" customHeight="1" spans="1:8">
      <c r="A119" s="163" t="s">
        <v>101</v>
      </c>
      <c r="B119" s="127"/>
      <c r="C119" s="127"/>
      <c r="D119" s="153" t="str">
        <f t="shared" si="8"/>
        <v/>
      </c>
      <c r="E119" s="127"/>
      <c r="F119" s="127"/>
      <c r="G119" s="127"/>
      <c r="H119" s="153" t="str">
        <f t="shared" si="9"/>
        <v/>
      </c>
    </row>
    <row r="120" s="141" customFormat="1" customHeight="1" spans="1:8">
      <c r="A120" s="163" t="s">
        <v>102</v>
      </c>
      <c r="B120" s="127"/>
      <c r="C120" s="127"/>
      <c r="D120" s="153" t="str">
        <f t="shared" si="8"/>
        <v/>
      </c>
      <c r="E120" s="127"/>
      <c r="F120" s="127"/>
      <c r="G120" s="127"/>
      <c r="H120" s="153" t="str">
        <f t="shared" si="9"/>
        <v/>
      </c>
    </row>
    <row r="121" s="141" customFormat="1" customHeight="1" spans="1:8">
      <c r="A121" s="163" t="s">
        <v>103</v>
      </c>
      <c r="B121" s="127"/>
      <c r="C121" s="127"/>
      <c r="D121" s="153" t="str">
        <f t="shared" si="8"/>
        <v/>
      </c>
      <c r="E121" s="127"/>
      <c r="F121" s="127"/>
      <c r="G121" s="127"/>
      <c r="H121" s="153" t="str">
        <f t="shared" si="9"/>
        <v/>
      </c>
    </row>
    <row r="122" s="141" customFormat="1" customHeight="1" spans="1:8">
      <c r="A122" s="163" t="s">
        <v>104</v>
      </c>
      <c r="B122" s="127"/>
      <c r="C122" s="127"/>
      <c r="D122" s="153" t="str">
        <f t="shared" si="8"/>
        <v/>
      </c>
      <c r="E122" s="127"/>
      <c r="F122" s="127"/>
      <c r="G122" s="127"/>
      <c r="H122" s="153" t="str">
        <f t="shared" si="9"/>
        <v/>
      </c>
    </row>
    <row r="123" s="141" customFormat="1" customHeight="1" spans="1:8">
      <c r="A123" s="165" t="s">
        <v>105</v>
      </c>
      <c r="B123" s="152">
        <f t="shared" ref="B123:B126" si="10">SUM(B124:B125)</f>
        <v>0</v>
      </c>
      <c r="C123" s="152">
        <f t="shared" ref="C123:C126" si="11">SUM(C124:C125)</f>
        <v>0</v>
      </c>
      <c r="D123" s="153" t="str">
        <f t="shared" si="8"/>
        <v/>
      </c>
      <c r="E123" s="166"/>
      <c r="F123" s="127"/>
      <c r="G123" s="127"/>
      <c r="H123" s="153" t="str">
        <f t="shared" si="9"/>
        <v/>
      </c>
    </row>
    <row r="124" s="141" customFormat="1" customHeight="1" spans="1:8">
      <c r="A124" s="162" t="s">
        <v>107</v>
      </c>
      <c r="B124" s="127">
        <f t="shared" si="10"/>
        <v>0</v>
      </c>
      <c r="C124" s="127">
        <f t="shared" si="11"/>
        <v>0</v>
      </c>
      <c r="D124" s="153" t="str">
        <f t="shared" si="8"/>
        <v/>
      </c>
      <c r="E124" s="167"/>
      <c r="F124" s="127"/>
      <c r="G124" s="127"/>
      <c r="H124" s="153" t="str">
        <f t="shared" si="9"/>
        <v/>
      </c>
    </row>
    <row r="125" s="141" customFormat="1" customHeight="1" spans="1:8">
      <c r="A125" s="163" t="s">
        <v>109</v>
      </c>
      <c r="B125" s="127"/>
      <c r="C125" s="127"/>
      <c r="D125" s="153" t="str">
        <f t="shared" si="8"/>
        <v/>
      </c>
      <c r="E125" s="167"/>
      <c r="F125" s="127"/>
      <c r="G125" s="127"/>
      <c r="H125" s="153" t="str">
        <f t="shared" si="9"/>
        <v/>
      </c>
    </row>
    <row r="126" s="141" customFormat="1" customHeight="1" spans="1:8">
      <c r="A126" s="163" t="s">
        <v>111</v>
      </c>
      <c r="B126" s="152">
        <f t="shared" si="10"/>
        <v>0</v>
      </c>
      <c r="C126" s="152">
        <f t="shared" si="11"/>
        <v>0</v>
      </c>
      <c r="D126" s="153" t="str">
        <f t="shared" si="8"/>
        <v/>
      </c>
      <c r="E126" s="166" t="s">
        <v>106</v>
      </c>
      <c r="F126" s="127">
        <f>SUM(F127:F128)</f>
        <v>0</v>
      </c>
      <c r="G126" s="127">
        <f>SUM(G127:G128)</f>
        <v>0</v>
      </c>
      <c r="H126" s="153" t="str">
        <f t="shared" si="9"/>
        <v/>
      </c>
    </row>
    <row r="127" s="141" customFormat="1" customHeight="1" spans="1:8">
      <c r="A127" s="168" t="s">
        <v>113</v>
      </c>
      <c r="B127" s="127"/>
      <c r="C127" s="127"/>
      <c r="D127" s="153" t="str">
        <f t="shared" si="8"/>
        <v/>
      </c>
      <c r="E127" s="167" t="s">
        <v>219</v>
      </c>
      <c r="F127" s="127"/>
      <c r="G127" s="127"/>
      <c r="H127" s="153" t="str">
        <f t="shared" si="9"/>
        <v/>
      </c>
    </row>
    <row r="128" s="141" customFormat="1" customHeight="1" spans="1:8">
      <c r="A128" s="162" t="s">
        <v>115</v>
      </c>
      <c r="B128" s="127"/>
      <c r="C128" s="127"/>
      <c r="D128" s="153" t="str">
        <f t="shared" si="8"/>
        <v/>
      </c>
      <c r="E128" s="167" t="s">
        <v>220</v>
      </c>
      <c r="F128" s="127"/>
      <c r="G128" s="127"/>
      <c r="H128" s="153" t="str">
        <f t="shared" si="9"/>
        <v/>
      </c>
    </row>
    <row r="129" s="141" customFormat="1" customHeight="1" spans="1:8">
      <c r="A129" s="162" t="s">
        <v>117</v>
      </c>
      <c r="B129" s="152"/>
      <c r="C129" s="152"/>
      <c r="D129" s="153" t="str">
        <f t="shared" si="8"/>
        <v/>
      </c>
      <c r="E129" s="166" t="s">
        <v>112</v>
      </c>
      <c r="F129" s="127"/>
      <c r="G129" s="127"/>
      <c r="H129" s="153" t="str">
        <f t="shared" si="9"/>
        <v/>
      </c>
    </row>
    <row r="130" s="141" customFormat="1" customHeight="1" spans="1:8">
      <c r="A130" s="166"/>
      <c r="B130" s="127"/>
      <c r="C130" s="127"/>
      <c r="D130" s="153" t="str">
        <f t="shared" si="8"/>
        <v/>
      </c>
      <c r="E130" s="166" t="s">
        <v>114</v>
      </c>
      <c r="F130" s="127"/>
      <c r="G130" s="152"/>
      <c r="H130" s="153" t="str">
        <f t="shared" si="9"/>
        <v/>
      </c>
    </row>
    <row r="131" s="141" customFormat="1" customHeight="1" spans="1:8">
      <c r="A131" s="169" t="s">
        <v>71</v>
      </c>
      <c r="B131" s="127"/>
      <c r="C131" s="127"/>
      <c r="D131" s="153" t="str">
        <f t="shared" si="8"/>
        <v/>
      </c>
      <c r="E131" s="170" t="s">
        <v>116</v>
      </c>
      <c r="F131" s="127"/>
      <c r="G131" s="127"/>
      <c r="H131" s="153" t="str">
        <f t="shared" si="9"/>
        <v/>
      </c>
    </row>
    <row r="132" s="141" customFormat="1" customHeight="1" spans="1:8">
      <c r="A132" s="158" t="s">
        <v>118</v>
      </c>
      <c r="B132" s="152">
        <f>SUM(B31:B101)</f>
        <v>789.86</v>
      </c>
      <c r="C132" s="152">
        <f>SUM(C31:C101)</f>
        <v>993.08</v>
      </c>
      <c r="D132" s="153">
        <f t="shared" si="8"/>
        <v>0.257286101334414</v>
      </c>
      <c r="E132" s="158" t="s">
        <v>119</v>
      </c>
      <c r="F132" s="152">
        <f>SUM(F100,F101,F102)</f>
        <v>777.77</v>
      </c>
      <c r="G132" s="152">
        <f>SUM(G100,G101,G102)</f>
        <v>993.08</v>
      </c>
      <c r="H132" s="153">
        <f t="shared" si="9"/>
        <v>0.276829911156254</v>
      </c>
    </row>
    <row r="133" s="139" customFormat="1" customHeight="1"/>
    <row r="134" s="139" customFormat="1" customHeight="1"/>
    <row r="135" s="139" customFormat="1" customHeight="1"/>
    <row r="136" s="139" customFormat="1" customHeight="1"/>
    <row r="137" s="139" customFormat="1" customHeight="1"/>
    <row r="138" s="139" customFormat="1" customHeight="1"/>
    <row r="139" s="139" customFormat="1" customHeight="1"/>
    <row r="140" s="139" customFormat="1" customHeight="1"/>
    <row r="141" s="139" customFormat="1" customHeight="1"/>
    <row r="142" s="139" customFormat="1" customHeight="1"/>
    <row r="143" s="139" customFormat="1" customHeight="1"/>
    <row r="144" s="139" customFormat="1" customHeight="1"/>
    <row r="145" s="139" customFormat="1" customHeight="1"/>
    <row r="146" s="139" customFormat="1" customHeight="1"/>
    <row r="147" s="139" customFormat="1" customHeight="1"/>
    <row r="148" s="139" customFormat="1" customHeight="1"/>
    <row r="149" s="139" customFormat="1" customHeight="1"/>
    <row r="150" s="139" customFormat="1" customHeight="1"/>
    <row r="151" s="139" customFormat="1" customHeight="1"/>
    <row r="152" s="139" customFormat="1" customHeight="1"/>
    <row r="153" s="139" customFormat="1" customHeight="1"/>
    <row r="154" s="139" customFormat="1" customHeight="1"/>
    <row r="155" s="139" customFormat="1" customHeight="1"/>
    <row r="156" s="139" customFormat="1" customHeight="1"/>
    <row r="157" s="139" customFormat="1" customHeight="1"/>
    <row r="158" s="139" customFormat="1" customHeight="1"/>
    <row r="159" s="139" customFormat="1" customHeight="1"/>
    <row r="160" s="139" customFormat="1" customHeight="1"/>
    <row r="161" s="139" customFormat="1" customHeight="1"/>
    <row r="162" s="139" customFormat="1" customHeight="1"/>
    <row r="163" s="139" customFormat="1" customHeight="1"/>
    <row r="164" s="139" customFormat="1" customHeight="1"/>
    <row r="165" s="139" customFormat="1" customHeight="1"/>
    <row r="166" s="139" customFormat="1" customHeight="1"/>
    <row r="167" s="139" customFormat="1" customHeight="1"/>
    <row r="168" s="139" customFormat="1" customHeight="1"/>
    <row r="169" s="139" customFormat="1" customHeight="1"/>
    <row r="170" s="139" customFormat="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01:A129">
    <cfRule type="expression" dxfId="3" priority="1" stopIfTrue="1">
      <formula>"len($A:$A)=3"</formula>
    </cfRule>
  </conditionalFormatting>
  <conditionalFormatting sqref="E12:F12 A130:A131 E124:G125 E129:G130">
    <cfRule type="expression" dxfId="4" priority="3" stopIfTrue="1">
      <formula>"len($A:$A)=3"</formula>
    </cfRule>
  </conditionalFormatting>
  <printOptions horizontalCentered="1"/>
  <pageMargins left="0.55" right="0.349305555555556" top="0.507638888888889" bottom="0.388888888888889" header="0.238888888888889" footer="0.15625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00"/>
  <sheetViews>
    <sheetView zoomScale="115" zoomScaleNormal="115" workbookViewId="0">
      <selection activeCell="A2" sqref="A2:L2"/>
    </sheetView>
  </sheetViews>
  <sheetFormatPr defaultColWidth="9" defaultRowHeight="14.25"/>
  <cols>
    <col min="1" max="1" width="35.5" style="114" customWidth="1"/>
    <col min="2" max="2" width="7.5" style="114" customWidth="1"/>
    <col min="3" max="3" width="9.75" style="114" customWidth="1"/>
    <col min="4" max="4" width="8" style="114" customWidth="1"/>
    <col min="5" max="5" width="9.35" style="115" customWidth="1"/>
    <col min="6" max="6" width="9.99166666666667" style="114" customWidth="1"/>
    <col min="7" max="7" width="7.71666666666667" style="114" customWidth="1"/>
    <col min="8" max="8" width="6.625" style="114" customWidth="1"/>
    <col min="9" max="9" width="11.4083333333333" style="114" customWidth="1"/>
    <col min="10" max="10" width="7.175" style="114" customWidth="1"/>
    <col min="11" max="11" width="9.45" style="114" customWidth="1"/>
    <col min="12" max="12" width="6.525" style="114" customWidth="1"/>
    <col min="13" max="16384" width="9" style="114"/>
  </cols>
  <sheetData>
    <row r="1" spans="1:1">
      <c r="A1" s="3" t="s">
        <v>221</v>
      </c>
    </row>
    <row r="2" s="112" customFormat="1" ht="25.5" spans="1:12">
      <c r="A2" s="5" t="s">
        <v>222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5.75" customHeight="1" spans="1:12">
      <c r="A3" s="116"/>
      <c r="B3" s="117" t="s">
        <v>17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ht="12.75" customHeight="1" spans="1:12">
      <c r="A4" s="118" t="s">
        <v>223</v>
      </c>
      <c r="B4" s="118" t="s">
        <v>224</v>
      </c>
      <c r="C4" s="118" t="s">
        <v>225</v>
      </c>
      <c r="D4" s="118"/>
      <c r="E4" s="118"/>
      <c r="F4" s="118"/>
      <c r="G4" s="118"/>
      <c r="H4" s="118"/>
      <c r="I4" s="118"/>
      <c r="J4" s="118"/>
      <c r="K4" s="118"/>
      <c r="L4" s="118"/>
    </row>
    <row r="5" s="113" customFormat="1" ht="48" spans="1:12">
      <c r="A5" s="118"/>
      <c r="B5" s="118"/>
      <c r="C5" s="106" t="s">
        <v>226</v>
      </c>
      <c r="D5" s="106" t="s">
        <v>227</v>
      </c>
      <c r="E5" s="106" t="s">
        <v>228</v>
      </c>
      <c r="F5" s="106" t="s">
        <v>229</v>
      </c>
      <c r="G5" s="106" t="s">
        <v>230</v>
      </c>
      <c r="H5" s="106" t="s">
        <v>231</v>
      </c>
      <c r="I5" s="106" t="s">
        <v>232</v>
      </c>
      <c r="J5" s="106" t="s">
        <v>233</v>
      </c>
      <c r="K5" s="106" t="s">
        <v>234</v>
      </c>
      <c r="L5" s="106" t="s">
        <v>235</v>
      </c>
    </row>
    <row r="6" s="113" customFormat="1" spans="1:12">
      <c r="A6" s="118" t="s">
        <v>236</v>
      </c>
      <c r="B6" s="118">
        <f>B7+B36+B42+B63+B77+B88+B92</f>
        <v>993.08</v>
      </c>
      <c r="C6" s="118">
        <f t="shared" ref="C6:L6" si="0">C7+C36+C42+C63+C77+C88+C92</f>
        <v>625.22</v>
      </c>
      <c r="D6" s="118">
        <f t="shared" si="0"/>
        <v>135.12</v>
      </c>
      <c r="E6" s="118">
        <f t="shared" si="0"/>
        <v>232.74</v>
      </c>
      <c r="F6" s="118">
        <f t="shared" si="0"/>
        <v>0</v>
      </c>
      <c r="G6" s="118">
        <f t="shared" si="0"/>
        <v>0</v>
      </c>
      <c r="H6" s="118">
        <f t="shared" si="0"/>
        <v>0</v>
      </c>
      <c r="I6" s="118">
        <f t="shared" si="0"/>
        <v>0</v>
      </c>
      <c r="J6" s="118">
        <f t="shared" si="0"/>
        <v>0</v>
      </c>
      <c r="K6" s="118">
        <f t="shared" si="0"/>
        <v>0</v>
      </c>
      <c r="L6" s="118">
        <f t="shared" si="0"/>
        <v>0</v>
      </c>
    </row>
    <row r="7" s="113" customFormat="1" ht="12" customHeight="1" spans="1:12">
      <c r="A7" s="119" t="s">
        <v>124</v>
      </c>
      <c r="B7" s="120">
        <f>SUM(C7:L7)</f>
        <v>480.93</v>
      </c>
      <c r="C7" s="120">
        <f>SUM(C8:C35)</f>
        <v>278.62</v>
      </c>
      <c r="D7" s="120">
        <f t="shared" ref="D7:N7" si="1">SUM(D8:D35)</f>
        <v>106.87</v>
      </c>
      <c r="E7" s="120">
        <f t="shared" si="1"/>
        <v>95.44</v>
      </c>
      <c r="F7" s="120">
        <f t="shared" si="1"/>
        <v>0</v>
      </c>
      <c r="G7" s="120">
        <f t="shared" si="1"/>
        <v>0</v>
      </c>
      <c r="H7" s="120">
        <f t="shared" si="1"/>
        <v>0</v>
      </c>
      <c r="I7" s="120">
        <f t="shared" si="1"/>
        <v>0</v>
      </c>
      <c r="J7" s="120">
        <f t="shared" si="1"/>
        <v>0</v>
      </c>
      <c r="K7" s="120">
        <f t="shared" si="1"/>
        <v>0</v>
      </c>
      <c r="L7" s="120">
        <f t="shared" si="1"/>
        <v>0</v>
      </c>
    </row>
    <row r="8" s="113" customFormat="1" ht="12" customHeight="1" spans="1:12">
      <c r="A8" s="121" t="s">
        <v>125</v>
      </c>
      <c r="B8" s="120">
        <f>SUM(C8:L8)</f>
        <v>10.8</v>
      </c>
      <c r="C8" s="122"/>
      <c r="D8" s="122">
        <v>10.8</v>
      </c>
      <c r="E8" s="123"/>
      <c r="F8" s="124"/>
      <c r="G8" s="125"/>
      <c r="H8" s="125"/>
      <c r="I8" s="125"/>
      <c r="J8" s="125"/>
      <c r="K8" s="125"/>
      <c r="L8" s="134"/>
    </row>
    <row r="9" s="113" customFormat="1" ht="12" customHeight="1" spans="1:12">
      <c r="A9" s="121" t="s">
        <v>126</v>
      </c>
      <c r="B9" s="120">
        <f t="shared" ref="B9:B40" si="2">SUM(C9:L9)</f>
        <v>1</v>
      </c>
      <c r="C9" s="122"/>
      <c r="D9" s="122">
        <v>1</v>
      </c>
      <c r="E9" s="123"/>
      <c r="F9" s="124"/>
      <c r="G9" s="125"/>
      <c r="H9" s="125"/>
      <c r="I9" s="125"/>
      <c r="J9" s="125"/>
      <c r="K9" s="125"/>
      <c r="L9" s="125"/>
    </row>
    <row r="10" s="113" customFormat="1" ht="12" customHeight="1" spans="1:12">
      <c r="A10" s="121" t="s">
        <v>127</v>
      </c>
      <c r="B10" s="120">
        <f t="shared" si="2"/>
        <v>419.37</v>
      </c>
      <c r="C10" s="122">
        <v>247.71</v>
      </c>
      <c r="D10" s="122">
        <v>79.76</v>
      </c>
      <c r="E10" s="123">
        <v>91.9</v>
      </c>
      <c r="F10" s="124"/>
      <c r="G10" s="125"/>
      <c r="H10" s="125"/>
      <c r="I10" s="125"/>
      <c r="J10" s="125"/>
      <c r="K10" s="125"/>
      <c r="L10" s="125"/>
    </row>
    <row r="11" s="113" customFormat="1" ht="12" customHeight="1" spans="1:12">
      <c r="A11" s="121" t="s">
        <v>128</v>
      </c>
      <c r="B11" s="120">
        <f t="shared" si="2"/>
        <v>0</v>
      </c>
      <c r="C11" s="122"/>
      <c r="D11" s="122"/>
      <c r="E11" s="123"/>
      <c r="F11" s="124"/>
      <c r="G11" s="125"/>
      <c r="H11" s="125"/>
      <c r="I11" s="125"/>
      <c r="J11" s="125"/>
      <c r="K11" s="125"/>
      <c r="L11" s="125"/>
    </row>
    <row r="12" s="113" customFormat="1" ht="12" customHeight="1" spans="1:12">
      <c r="A12" s="121" t="s">
        <v>129</v>
      </c>
      <c r="B12" s="120">
        <f t="shared" si="2"/>
        <v>0</v>
      </c>
      <c r="C12" s="122"/>
      <c r="D12" s="122"/>
      <c r="E12" s="123"/>
      <c r="F12" s="124"/>
      <c r="G12" s="125"/>
      <c r="H12" s="125"/>
      <c r="I12" s="125"/>
      <c r="J12" s="125"/>
      <c r="K12" s="125"/>
      <c r="L12" s="125"/>
    </row>
    <row r="13" s="113" customFormat="1" ht="12" customHeight="1" spans="1:12">
      <c r="A13" s="121" t="s">
        <v>130</v>
      </c>
      <c r="B13" s="120">
        <f t="shared" si="2"/>
        <v>36.13</v>
      </c>
      <c r="C13" s="122">
        <v>30.91</v>
      </c>
      <c r="D13" s="122">
        <v>5.22</v>
      </c>
      <c r="E13" s="122"/>
      <c r="F13" s="126"/>
      <c r="G13" s="126"/>
      <c r="H13" s="126"/>
      <c r="I13" s="133"/>
      <c r="J13" s="133"/>
      <c r="K13" s="133"/>
      <c r="L13" s="133"/>
    </row>
    <row r="14" s="113" customFormat="1" ht="12" customHeight="1" spans="1:12">
      <c r="A14" s="121" t="s">
        <v>131</v>
      </c>
      <c r="B14" s="120">
        <f t="shared" si="2"/>
        <v>0</v>
      </c>
      <c r="C14" s="122"/>
      <c r="D14" s="122"/>
      <c r="E14" s="122"/>
      <c r="F14" s="126"/>
      <c r="G14" s="126"/>
      <c r="H14" s="126"/>
      <c r="I14" s="133"/>
      <c r="J14" s="133"/>
      <c r="K14" s="133"/>
      <c r="L14" s="133"/>
    </row>
    <row r="15" s="113" customFormat="1" ht="12" customHeight="1" spans="1:12">
      <c r="A15" s="121" t="s">
        <v>132</v>
      </c>
      <c r="B15" s="120">
        <f t="shared" si="2"/>
        <v>0</v>
      </c>
      <c r="C15" s="122"/>
      <c r="D15" s="122"/>
      <c r="E15" s="122"/>
      <c r="F15" s="126"/>
      <c r="G15" s="126"/>
      <c r="H15" s="126"/>
      <c r="I15" s="133"/>
      <c r="J15" s="133"/>
      <c r="K15" s="133"/>
      <c r="L15" s="133"/>
    </row>
    <row r="16" s="113" customFormat="1" ht="12" customHeight="1" spans="1:12">
      <c r="A16" s="121" t="s">
        <v>133</v>
      </c>
      <c r="B16" s="120">
        <f t="shared" si="2"/>
        <v>0</v>
      </c>
      <c r="C16" s="122"/>
      <c r="D16" s="122"/>
      <c r="E16" s="122"/>
      <c r="F16" s="126"/>
      <c r="G16" s="126"/>
      <c r="H16" s="126"/>
      <c r="I16" s="133"/>
      <c r="J16" s="133"/>
      <c r="K16" s="133"/>
      <c r="L16" s="133"/>
    </row>
    <row r="17" s="113" customFormat="1" ht="12" customHeight="1" spans="1:12">
      <c r="A17" s="121" t="s">
        <v>134</v>
      </c>
      <c r="B17" s="120">
        <f t="shared" si="2"/>
        <v>0</v>
      </c>
      <c r="C17" s="122"/>
      <c r="D17" s="122"/>
      <c r="E17" s="122"/>
      <c r="F17" s="126"/>
      <c r="G17" s="126"/>
      <c r="H17" s="126"/>
      <c r="I17" s="133"/>
      <c r="J17" s="133"/>
      <c r="K17" s="133"/>
      <c r="L17" s="133"/>
    </row>
    <row r="18" s="113" customFormat="1" ht="12" customHeight="1" spans="1:12">
      <c r="A18" s="121" t="s">
        <v>135</v>
      </c>
      <c r="B18" s="120">
        <f t="shared" si="2"/>
        <v>9.63</v>
      </c>
      <c r="C18" s="122"/>
      <c r="D18" s="122">
        <v>6.09</v>
      </c>
      <c r="E18" s="122">
        <v>3.54</v>
      </c>
      <c r="F18" s="126"/>
      <c r="G18" s="126"/>
      <c r="H18" s="126"/>
      <c r="I18" s="133"/>
      <c r="J18" s="133"/>
      <c r="K18" s="133"/>
      <c r="L18" s="133"/>
    </row>
    <row r="19" s="113" customFormat="1" ht="12" customHeight="1" spans="1:12">
      <c r="A19" s="121" t="s">
        <v>136</v>
      </c>
      <c r="B19" s="120">
        <f t="shared" si="2"/>
        <v>0</v>
      </c>
      <c r="C19" s="122"/>
      <c r="D19" s="122"/>
      <c r="E19" s="122"/>
      <c r="F19" s="126"/>
      <c r="G19" s="126"/>
      <c r="H19" s="126"/>
      <c r="I19" s="133"/>
      <c r="J19" s="133"/>
      <c r="K19" s="133"/>
      <c r="L19" s="133"/>
    </row>
    <row r="20" s="113" customFormat="1" ht="12" customHeight="1" spans="1:12">
      <c r="A20" s="121" t="s">
        <v>137</v>
      </c>
      <c r="B20" s="120">
        <f t="shared" si="2"/>
        <v>0</v>
      </c>
      <c r="C20" s="122"/>
      <c r="D20" s="122"/>
      <c r="E20" s="122"/>
      <c r="F20" s="126"/>
      <c r="G20" s="126"/>
      <c r="H20" s="126"/>
      <c r="I20" s="133"/>
      <c r="J20" s="133"/>
      <c r="K20" s="133"/>
      <c r="L20" s="133"/>
    </row>
    <row r="21" s="113" customFormat="1" ht="12" customHeight="1" spans="1:12">
      <c r="A21" s="121" t="s">
        <v>138</v>
      </c>
      <c r="B21" s="120">
        <f t="shared" si="2"/>
        <v>1</v>
      </c>
      <c r="C21" s="122"/>
      <c r="D21" s="122">
        <v>1</v>
      </c>
      <c r="E21" s="122"/>
      <c r="F21" s="126"/>
      <c r="G21" s="126"/>
      <c r="H21" s="126"/>
      <c r="I21" s="133"/>
      <c r="J21" s="133"/>
      <c r="K21" s="133"/>
      <c r="L21" s="133"/>
    </row>
    <row r="22" s="113" customFormat="1" ht="12" customHeight="1" spans="1:12">
      <c r="A22" s="121" t="s">
        <v>139</v>
      </c>
      <c r="B22" s="120">
        <f t="shared" si="2"/>
        <v>0</v>
      </c>
      <c r="C22" s="122"/>
      <c r="D22" s="122"/>
      <c r="E22" s="122"/>
      <c r="F22" s="126"/>
      <c r="G22" s="126"/>
      <c r="H22" s="126"/>
      <c r="I22" s="133"/>
      <c r="J22" s="133"/>
      <c r="K22" s="133"/>
      <c r="L22" s="133"/>
    </row>
    <row r="23" s="113" customFormat="1" ht="12" customHeight="1" spans="1:12">
      <c r="A23" s="121" t="s">
        <v>140</v>
      </c>
      <c r="B23" s="120">
        <f t="shared" si="2"/>
        <v>0</v>
      </c>
      <c r="C23" s="122"/>
      <c r="D23" s="122"/>
      <c r="E23" s="122"/>
      <c r="F23" s="126"/>
      <c r="G23" s="126"/>
      <c r="H23" s="126"/>
      <c r="I23" s="133"/>
      <c r="J23" s="133"/>
      <c r="K23" s="133"/>
      <c r="L23" s="133"/>
    </row>
    <row r="24" s="113" customFormat="1" ht="12" customHeight="1" spans="1:12">
      <c r="A24" s="121" t="s">
        <v>141</v>
      </c>
      <c r="B24" s="120">
        <f t="shared" si="2"/>
        <v>0</v>
      </c>
      <c r="C24" s="122"/>
      <c r="D24" s="122"/>
      <c r="E24" s="122"/>
      <c r="F24" s="126"/>
      <c r="G24" s="126"/>
      <c r="H24" s="126"/>
      <c r="I24" s="133"/>
      <c r="J24" s="133"/>
      <c r="K24" s="133"/>
      <c r="L24" s="133"/>
    </row>
    <row r="25" s="113" customFormat="1" ht="12" customHeight="1" spans="1:12">
      <c r="A25" s="121" t="s">
        <v>142</v>
      </c>
      <c r="B25" s="120">
        <f t="shared" si="2"/>
        <v>1</v>
      </c>
      <c r="C25" s="122"/>
      <c r="D25" s="122">
        <v>1</v>
      </c>
      <c r="E25" s="122"/>
      <c r="F25" s="126"/>
      <c r="G25" s="126"/>
      <c r="H25" s="126"/>
      <c r="I25" s="133"/>
      <c r="J25" s="133"/>
      <c r="K25" s="133"/>
      <c r="L25" s="133"/>
    </row>
    <row r="26" s="113" customFormat="1" ht="12" customHeight="1" spans="1:12">
      <c r="A26" s="121" t="s">
        <v>143</v>
      </c>
      <c r="B26" s="120">
        <f t="shared" si="2"/>
        <v>0</v>
      </c>
      <c r="C26" s="122"/>
      <c r="D26" s="122"/>
      <c r="E26" s="122"/>
      <c r="F26" s="126"/>
      <c r="G26" s="126"/>
      <c r="H26" s="126"/>
      <c r="I26" s="133"/>
      <c r="J26" s="133"/>
      <c r="K26" s="133"/>
      <c r="L26" s="133"/>
    </row>
    <row r="27" s="113" customFormat="1" ht="12" customHeight="1" spans="1:12">
      <c r="A27" s="121" t="s">
        <v>144</v>
      </c>
      <c r="B27" s="120">
        <f t="shared" si="2"/>
        <v>0</v>
      </c>
      <c r="C27" s="122"/>
      <c r="D27" s="122"/>
      <c r="E27" s="122"/>
      <c r="F27" s="126"/>
      <c r="G27" s="126"/>
      <c r="H27" s="126"/>
      <c r="I27" s="133"/>
      <c r="J27" s="133"/>
      <c r="K27" s="133"/>
      <c r="L27" s="133"/>
    </row>
    <row r="28" s="113" customFormat="1" ht="12" customHeight="1" spans="1:12">
      <c r="A28" s="121" t="s">
        <v>145</v>
      </c>
      <c r="B28" s="120">
        <f t="shared" si="2"/>
        <v>2</v>
      </c>
      <c r="C28" s="122"/>
      <c r="D28" s="122">
        <v>2</v>
      </c>
      <c r="E28" s="122"/>
      <c r="F28" s="126"/>
      <c r="G28" s="126"/>
      <c r="H28" s="126"/>
      <c r="I28" s="133"/>
      <c r="J28" s="133"/>
      <c r="K28" s="133"/>
      <c r="L28" s="133"/>
    </row>
    <row r="29" s="113" customFormat="1" ht="12" customHeight="1" spans="1:12">
      <c r="A29" s="121" t="s">
        <v>146</v>
      </c>
      <c r="B29" s="120">
        <f t="shared" si="2"/>
        <v>0</v>
      </c>
      <c r="C29" s="122"/>
      <c r="D29" s="122"/>
      <c r="E29" s="122"/>
      <c r="F29" s="126"/>
      <c r="G29" s="126"/>
      <c r="H29" s="126"/>
      <c r="I29" s="133"/>
      <c r="J29" s="133"/>
      <c r="K29" s="133"/>
      <c r="L29" s="133"/>
    </row>
    <row r="30" s="113" customFormat="1" ht="12" customHeight="1" spans="1:12">
      <c r="A30" s="121" t="s">
        <v>147</v>
      </c>
      <c r="B30" s="120">
        <f t="shared" si="2"/>
        <v>0</v>
      </c>
      <c r="C30" s="122"/>
      <c r="D30" s="122"/>
      <c r="E30" s="122"/>
      <c r="F30" s="126"/>
      <c r="G30" s="126"/>
      <c r="H30" s="126"/>
      <c r="I30" s="133"/>
      <c r="J30" s="133"/>
      <c r="K30" s="133"/>
      <c r="L30" s="133"/>
    </row>
    <row r="31" s="113" customFormat="1" ht="12" customHeight="1" spans="1:12">
      <c r="A31" s="121" t="s">
        <v>148</v>
      </c>
      <c r="B31" s="120">
        <f t="shared" si="2"/>
        <v>0</v>
      </c>
      <c r="C31" s="122"/>
      <c r="D31" s="122"/>
      <c r="E31" s="122"/>
      <c r="F31" s="126"/>
      <c r="G31" s="126"/>
      <c r="H31" s="126"/>
      <c r="I31" s="133"/>
      <c r="J31" s="133"/>
      <c r="K31" s="133"/>
      <c r="L31" s="133"/>
    </row>
    <row r="32" s="113" customFormat="1" ht="12" customHeight="1" spans="1:12">
      <c r="A32" s="121" t="s">
        <v>149</v>
      </c>
      <c r="B32" s="120">
        <f t="shared" si="2"/>
        <v>0</v>
      </c>
      <c r="C32" s="122"/>
      <c r="D32" s="122"/>
      <c r="E32" s="122"/>
      <c r="F32" s="126"/>
      <c r="G32" s="126"/>
      <c r="H32" s="126"/>
      <c r="I32" s="133"/>
      <c r="J32" s="133"/>
      <c r="K32" s="133"/>
      <c r="L32" s="133"/>
    </row>
    <row r="33" s="113" customFormat="1" ht="12" customHeight="1" spans="1:12">
      <c r="A33" s="127" t="s">
        <v>150</v>
      </c>
      <c r="B33" s="120">
        <f t="shared" si="2"/>
        <v>0</v>
      </c>
      <c r="C33" s="122"/>
      <c r="D33" s="122"/>
      <c r="E33" s="122"/>
      <c r="F33" s="126"/>
      <c r="G33" s="126"/>
      <c r="H33" s="126"/>
      <c r="I33" s="133"/>
      <c r="J33" s="133"/>
      <c r="K33" s="133"/>
      <c r="L33" s="133"/>
    </row>
    <row r="34" s="113" customFormat="1" ht="12" customHeight="1" spans="1:12">
      <c r="A34" s="127" t="s">
        <v>151</v>
      </c>
      <c r="B34" s="120">
        <f t="shared" si="2"/>
        <v>0</v>
      </c>
      <c r="C34" s="122"/>
      <c r="D34" s="122"/>
      <c r="E34" s="122"/>
      <c r="F34" s="126"/>
      <c r="G34" s="126"/>
      <c r="H34" s="126"/>
      <c r="I34" s="133"/>
      <c r="J34" s="133"/>
      <c r="K34" s="133"/>
      <c r="L34" s="133"/>
    </row>
    <row r="35" s="113" customFormat="1" ht="12" customHeight="1" spans="1:12">
      <c r="A35" s="128" t="s">
        <v>152</v>
      </c>
      <c r="B35" s="120">
        <f t="shared" si="2"/>
        <v>0</v>
      </c>
      <c r="C35" s="126"/>
      <c r="D35" s="126"/>
      <c r="E35" s="126"/>
      <c r="F35" s="126"/>
      <c r="G35" s="126"/>
      <c r="H35" s="126"/>
      <c r="I35" s="133"/>
      <c r="J35" s="133"/>
      <c r="K35" s="133"/>
      <c r="L35" s="133"/>
    </row>
    <row r="36" spans="1:12">
      <c r="A36" s="129" t="s">
        <v>153</v>
      </c>
      <c r="B36" s="120">
        <f t="shared" si="2"/>
        <v>31.3</v>
      </c>
      <c r="C36" s="130">
        <v>29.88</v>
      </c>
      <c r="D36" s="130">
        <v>1.42</v>
      </c>
      <c r="E36" s="130">
        <f t="shared" ref="E36:N36" si="3">SUM(E37:E41)</f>
        <v>0</v>
      </c>
      <c r="F36" s="130">
        <f t="shared" si="3"/>
        <v>0</v>
      </c>
      <c r="G36" s="130">
        <f t="shared" si="3"/>
        <v>0</v>
      </c>
      <c r="H36" s="130">
        <f t="shared" si="3"/>
        <v>0</v>
      </c>
      <c r="I36" s="130">
        <f t="shared" si="3"/>
        <v>0</v>
      </c>
      <c r="J36" s="130">
        <f t="shared" si="3"/>
        <v>0</v>
      </c>
      <c r="K36" s="130">
        <f t="shared" si="3"/>
        <v>0</v>
      </c>
      <c r="L36" s="130">
        <f t="shared" si="3"/>
        <v>0</v>
      </c>
    </row>
    <row r="37" spans="1:12">
      <c r="A37" s="131" t="s">
        <v>154</v>
      </c>
      <c r="B37" s="120">
        <f t="shared" si="2"/>
        <v>0</v>
      </c>
      <c r="C37" s="122"/>
      <c r="D37" s="122"/>
      <c r="E37" s="122"/>
      <c r="F37" s="126"/>
      <c r="G37" s="132"/>
      <c r="H37" s="132"/>
      <c r="I37" s="132"/>
      <c r="J37" s="132"/>
      <c r="K37" s="132"/>
      <c r="L37" s="132"/>
    </row>
    <row r="38" spans="1:12">
      <c r="A38" s="129" t="s">
        <v>155</v>
      </c>
      <c r="B38" s="120">
        <f t="shared" si="2"/>
        <v>0</v>
      </c>
      <c r="C38" s="122"/>
      <c r="D38" s="122"/>
      <c r="E38" s="122"/>
      <c r="F38" s="126"/>
      <c r="G38" s="132"/>
      <c r="H38" s="132"/>
      <c r="I38" s="132"/>
      <c r="J38" s="132"/>
      <c r="K38" s="132"/>
      <c r="L38" s="132"/>
    </row>
    <row r="39" spans="1:12">
      <c r="A39" s="129" t="s">
        <v>156</v>
      </c>
      <c r="B39" s="120">
        <f t="shared" si="2"/>
        <v>0</v>
      </c>
      <c r="C39" s="122"/>
      <c r="D39" s="122"/>
      <c r="E39" s="122"/>
      <c r="F39" s="126"/>
      <c r="G39" s="132"/>
      <c r="H39" s="132"/>
      <c r="I39" s="132"/>
      <c r="J39" s="132"/>
      <c r="K39" s="132"/>
      <c r="L39" s="132"/>
    </row>
    <row r="40" spans="1:12">
      <c r="A40" s="129" t="s">
        <v>157</v>
      </c>
      <c r="B40" s="120">
        <f t="shared" si="2"/>
        <v>0</v>
      </c>
      <c r="C40" s="122"/>
      <c r="D40" s="122"/>
      <c r="E40" s="122"/>
      <c r="F40" s="126"/>
      <c r="G40" s="132"/>
      <c r="H40" s="132"/>
      <c r="I40" s="132"/>
      <c r="J40" s="132"/>
      <c r="K40" s="132"/>
      <c r="L40" s="132"/>
    </row>
    <row r="41" spans="1:12">
      <c r="A41" s="129" t="s">
        <v>158</v>
      </c>
      <c r="B41" s="120">
        <f t="shared" ref="B41:B83" si="4">SUM(C41:L41)</f>
        <v>0</v>
      </c>
      <c r="C41" s="126"/>
      <c r="D41" s="126"/>
      <c r="E41" s="126"/>
      <c r="F41" s="126"/>
      <c r="G41" s="132"/>
      <c r="H41" s="132"/>
      <c r="I41" s="132"/>
      <c r="J41" s="132"/>
      <c r="K41" s="132"/>
      <c r="L41" s="132"/>
    </row>
    <row r="42" spans="1:12">
      <c r="A42" s="128" t="s">
        <v>159</v>
      </c>
      <c r="B42" s="120">
        <f t="shared" si="4"/>
        <v>203.29</v>
      </c>
      <c r="C42" s="130">
        <f>SUM(C43:C60)</f>
        <v>67.25</v>
      </c>
      <c r="D42" s="130">
        <f>SUM(D43:D60)</f>
        <v>2.82</v>
      </c>
      <c r="E42" s="130">
        <f>SUM(E43:E60)</f>
        <v>133.22</v>
      </c>
      <c r="F42" s="130">
        <f t="shared" ref="F42:N42" si="5">SUM(F43:F60)</f>
        <v>0</v>
      </c>
      <c r="G42" s="130">
        <f t="shared" si="5"/>
        <v>0</v>
      </c>
      <c r="H42" s="130">
        <f t="shared" si="5"/>
        <v>0</v>
      </c>
      <c r="I42" s="130">
        <f t="shared" si="5"/>
        <v>0</v>
      </c>
      <c r="J42" s="130">
        <f t="shared" si="5"/>
        <v>0</v>
      </c>
      <c r="K42" s="130">
        <f t="shared" si="5"/>
        <v>0</v>
      </c>
      <c r="L42" s="130">
        <f t="shared" si="5"/>
        <v>0</v>
      </c>
    </row>
    <row r="43" spans="1:12">
      <c r="A43" s="129" t="s">
        <v>160</v>
      </c>
      <c r="B43" s="120">
        <f t="shared" si="4"/>
        <v>23.75</v>
      </c>
      <c r="C43" s="126">
        <v>20.93</v>
      </c>
      <c r="D43" s="126">
        <v>2.82</v>
      </c>
      <c r="E43" s="126"/>
      <c r="F43" s="126"/>
      <c r="G43" s="126"/>
      <c r="H43" s="126"/>
      <c r="I43" s="126"/>
      <c r="J43" s="126"/>
      <c r="K43" s="132"/>
      <c r="L43" s="132"/>
    </row>
    <row r="44" spans="1:12">
      <c r="A44" s="129" t="s">
        <v>161</v>
      </c>
      <c r="B44" s="120">
        <f t="shared" si="4"/>
        <v>0</v>
      </c>
      <c r="C44" s="122"/>
      <c r="D44" s="122"/>
      <c r="E44" s="122"/>
      <c r="F44" s="122"/>
      <c r="G44" s="126"/>
      <c r="H44" s="126"/>
      <c r="I44" s="126"/>
      <c r="J44" s="126"/>
      <c r="K44" s="132"/>
      <c r="L44" s="132"/>
    </row>
    <row r="45" spans="1:12">
      <c r="A45" s="129" t="s">
        <v>162</v>
      </c>
      <c r="B45" s="120">
        <f t="shared" si="4"/>
        <v>0</v>
      </c>
      <c r="C45" s="122"/>
      <c r="D45" s="122"/>
      <c r="E45" s="122"/>
      <c r="F45" s="122"/>
      <c r="G45" s="126"/>
      <c r="H45" s="126"/>
      <c r="I45" s="126"/>
      <c r="J45" s="126"/>
      <c r="K45" s="132"/>
      <c r="L45" s="132"/>
    </row>
    <row r="46" spans="1:12">
      <c r="A46" s="129" t="s">
        <v>163</v>
      </c>
      <c r="B46" s="120">
        <f t="shared" si="4"/>
        <v>179.54</v>
      </c>
      <c r="C46" s="122">
        <v>46.32</v>
      </c>
      <c r="D46" s="122"/>
      <c r="E46" s="122">
        <v>133.22</v>
      </c>
      <c r="F46" s="122"/>
      <c r="G46" s="126"/>
      <c r="H46" s="126"/>
      <c r="I46" s="126"/>
      <c r="J46" s="126"/>
      <c r="K46" s="132"/>
      <c r="L46" s="132"/>
    </row>
    <row r="47" spans="1:12">
      <c r="A47" s="129" t="s">
        <v>164</v>
      </c>
      <c r="B47" s="120">
        <f t="shared" si="4"/>
        <v>0</v>
      </c>
      <c r="C47" s="122"/>
      <c r="D47" s="122"/>
      <c r="E47" s="122"/>
      <c r="F47" s="122"/>
      <c r="G47" s="126"/>
      <c r="H47" s="126"/>
      <c r="I47" s="126"/>
      <c r="J47" s="126"/>
      <c r="K47" s="132"/>
      <c r="L47" s="132"/>
    </row>
    <row r="48" spans="1:12">
      <c r="A48" s="129" t="s">
        <v>165</v>
      </c>
      <c r="B48" s="120">
        <f t="shared" si="4"/>
        <v>0</v>
      </c>
      <c r="C48" s="122"/>
      <c r="D48" s="122"/>
      <c r="E48" s="122"/>
      <c r="F48" s="122"/>
      <c r="G48" s="126"/>
      <c r="H48" s="126"/>
      <c r="I48" s="126"/>
      <c r="J48" s="126"/>
      <c r="K48" s="132"/>
      <c r="L48" s="132"/>
    </row>
    <row r="49" spans="1:12">
      <c r="A49" s="129" t="s">
        <v>166</v>
      </c>
      <c r="B49" s="120">
        <f t="shared" si="4"/>
        <v>0</v>
      </c>
      <c r="C49" s="122"/>
      <c r="D49" s="122"/>
      <c r="E49" s="122"/>
      <c r="F49" s="122"/>
      <c r="G49" s="126"/>
      <c r="H49" s="126"/>
      <c r="I49" s="126"/>
      <c r="J49" s="126"/>
      <c r="K49" s="132"/>
      <c r="L49" s="132"/>
    </row>
    <row r="50" spans="1:12">
      <c r="A50" s="129" t="s">
        <v>167</v>
      </c>
      <c r="B50" s="120">
        <f t="shared" si="4"/>
        <v>0</v>
      </c>
      <c r="C50" s="122"/>
      <c r="D50" s="122"/>
      <c r="E50" s="122"/>
      <c r="F50" s="122"/>
      <c r="G50" s="126"/>
      <c r="H50" s="126"/>
      <c r="I50" s="126"/>
      <c r="J50" s="126"/>
      <c r="K50" s="132"/>
      <c r="L50" s="132"/>
    </row>
    <row r="51" spans="1:12">
      <c r="A51" s="129" t="s">
        <v>168</v>
      </c>
      <c r="B51" s="120">
        <f t="shared" si="4"/>
        <v>0</v>
      </c>
      <c r="C51" s="122"/>
      <c r="D51" s="122"/>
      <c r="E51" s="122"/>
      <c r="F51" s="122"/>
      <c r="G51" s="126"/>
      <c r="H51" s="126"/>
      <c r="I51" s="126"/>
      <c r="J51" s="126"/>
      <c r="K51" s="132"/>
      <c r="L51" s="132"/>
    </row>
    <row r="52" spans="1:12">
      <c r="A52" s="129" t="s">
        <v>169</v>
      </c>
      <c r="B52" s="120">
        <f t="shared" si="4"/>
        <v>0</v>
      </c>
      <c r="C52" s="122"/>
      <c r="D52" s="122"/>
      <c r="E52" s="122"/>
      <c r="F52" s="122"/>
      <c r="G52" s="126"/>
      <c r="H52" s="126"/>
      <c r="I52" s="126"/>
      <c r="J52" s="126"/>
      <c r="K52" s="132"/>
      <c r="L52" s="132"/>
    </row>
    <row r="53" spans="1:12">
      <c r="A53" s="129" t="s">
        <v>170</v>
      </c>
      <c r="B53" s="120">
        <f t="shared" si="4"/>
        <v>0</v>
      </c>
      <c r="C53" s="122"/>
      <c r="D53" s="122"/>
      <c r="E53" s="122"/>
      <c r="F53" s="122"/>
      <c r="G53" s="126"/>
      <c r="H53" s="126"/>
      <c r="I53" s="126"/>
      <c r="J53" s="126"/>
      <c r="K53" s="132"/>
      <c r="L53" s="132"/>
    </row>
    <row r="54" spans="1:12">
      <c r="A54" s="129" t="s">
        <v>171</v>
      </c>
      <c r="B54" s="120">
        <f t="shared" si="4"/>
        <v>0</v>
      </c>
      <c r="C54" s="122"/>
      <c r="D54" s="122"/>
      <c r="E54" s="122"/>
      <c r="F54" s="122"/>
      <c r="G54" s="126"/>
      <c r="H54" s="126"/>
      <c r="I54" s="126"/>
      <c r="J54" s="126"/>
      <c r="K54" s="132"/>
      <c r="L54" s="132"/>
    </row>
    <row r="55" spans="1:12">
      <c r="A55" s="129" t="s">
        <v>172</v>
      </c>
      <c r="B55" s="120">
        <f t="shared" si="4"/>
        <v>0</v>
      </c>
      <c r="C55" s="122"/>
      <c r="D55" s="122"/>
      <c r="E55" s="122"/>
      <c r="F55" s="122"/>
      <c r="G55" s="126"/>
      <c r="H55" s="126"/>
      <c r="I55" s="126"/>
      <c r="J55" s="126"/>
      <c r="K55" s="132"/>
      <c r="L55" s="132"/>
    </row>
    <row r="56" spans="1:12">
      <c r="A56" s="129" t="s">
        <v>173</v>
      </c>
      <c r="B56" s="120">
        <f t="shared" si="4"/>
        <v>0</v>
      </c>
      <c r="C56" s="122"/>
      <c r="D56" s="122"/>
      <c r="E56" s="122"/>
      <c r="F56" s="122"/>
      <c r="G56" s="126"/>
      <c r="H56" s="126"/>
      <c r="I56" s="126"/>
      <c r="J56" s="126"/>
      <c r="K56" s="132"/>
      <c r="L56" s="132"/>
    </row>
    <row r="57" spans="1:12">
      <c r="A57" s="129" t="s">
        <v>174</v>
      </c>
      <c r="B57" s="120">
        <f t="shared" si="4"/>
        <v>0</v>
      </c>
      <c r="C57" s="122"/>
      <c r="D57" s="122"/>
      <c r="E57" s="122"/>
      <c r="F57" s="122"/>
      <c r="G57" s="126"/>
      <c r="H57" s="126"/>
      <c r="I57" s="126"/>
      <c r="J57" s="126"/>
      <c r="K57" s="132"/>
      <c r="L57" s="132"/>
    </row>
    <row r="58" spans="1:12">
      <c r="A58" s="129" t="s">
        <v>175</v>
      </c>
      <c r="B58" s="120">
        <f t="shared" si="4"/>
        <v>0</v>
      </c>
      <c r="C58" s="126"/>
      <c r="D58" s="126"/>
      <c r="E58" s="126"/>
      <c r="F58" s="126"/>
      <c r="G58" s="126"/>
      <c r="H58" s="126"/>
      <c r="I58" s="126"/>
      <c r="J58" s="126"/>
      <c r="K58" s="132"/>
      <c r="L58" s="132"/>
    </row>
    <row r="59" spans="1:12">
      <c r="A59" s="129" t="s">
        <v>176</v>
      </c>
      <c r="B59" s="120">
        <f t="shared" si="4"/>
        <v>0</v>
      </c>
      <c r="C59" s="126"/>
      <c r="D59" s="126"/>
      <c r="E59" s="126"/>
      <c r="F59" s="126"/>
      <c r="G59" s="126"/>
      <c r="H59" s="126"/>
      <c r="I59" s="126"/>
      <c r="J59" s="126"/>
      <c r="K59" s="132"/>
      <c r="L59" s="132"/>
    </row>
    <row r="60" spans="1:12">
      <c r="A60" s="129" t="s">
        <v>177</v>
      </c>
      <c r="B60" s="120">
        <f t="shared" si="4"/>
        <v>0</v>
      </c>
      <c r="C60" s="132"/>
      <c r="D60" s="132"/>
      <c r="E60" s="132"/>
      <c r="F60" s="132"/>
      <c r="G60" s="132"/>
      <c r="H60" s="132"/>
      <c r="I60" s="132"/>
      <c r="J60" s="132"/>
      <c r="K60" s="132"/>
      <c r="L60" s="132"/>
    </row>
    <row r="61" spans="1:12">
      <c r="A61" s="129" t="s">
        <v>178</v>
      </c>
      <c r="B61" s="120">
        <f t="shared" si="4"/>
        <v>0</v>
      </c>
      <c r="C61" s="132"/>
      <c r="D61" s="132"/>
      <c r="E61" s="132"/>
      <c r="F61" s="132"/>
      <c r="G61" s="132"/>
      <c r="H61" s="132"/>
      <c r="I61" s="132"/>
      <c r="J61" s="132"/>
      <c r="K61" s="132"/>
      <c r="L61" s="132"/>
    </row>
    <row r="62" spans="1:12">
      <c r="A62" s="129" t="s">
        <v>179</v>
      </c>
      <c r="B62" s="120">
        <f t="shared" si="4"/>
        <v>0</v>
      </c>
      <c r="C62" s="126"/>
      <c r="D62" s="126"/>
      <c r="E62" s="126"/>
      <c r="F62" s="132"/>
      <c r="G62" s="132"/>
      <c r="H62" s="132"/>
      <c r="I62" s="132"/>
      <c r="J62" s="132"/>
      <c r="K62" s="132"/>
      <c r="L62" s="132"/>
    </row>
    <row r="63" spans="1:12">
      <c r="A63" s="128" t="s">
        <v>180</v>
      </c>
      <c r="B63" s="120">
        <f t="shared" si="4"/>
        <v>0</v>
      </c>
      <c r="C63" s="133">
        <f>SUM(C64:C76)</f>
        <v>0</v>
      </c>
      <c r="D63" s="133">
        <f t="shared" ref="D63:L63" si="6">SUM(D64:D76)</f>
        <v>0</v>
      </c>
      <c r="E63" s="133">
        <f t="shared" si="6"/>
        <v>0</v>
      </c>
      <c r="F63" s="133">
        <f t="shared" si="6"/>
        <v>0</v>
      </c>
      <c r="G63" s="133">
        <f t="shared" si="6"/>
        <v>0</v>
      </c>
      <c r="H63" s="133">
        <f t="shared" si="6"/>
        <v>0</v>
      </c>
      <c r="I63" s="133">
        <f t="shared" si="6"/>
        <v>0</v>
      </c>
      <c r="J63" s="133">
        <f t="shared" si="6"/>
        <v>0</v>
      </c>
      <c r="K63" s="133">
        <f t="shared" si="6"/>
        <v>0</v>
      </c>
      <c r="L63" s="133">
        <f t="shared" si="6"/>
        <v>0</v>
      </c>
    </row>
    <row r="64" spans="1:12">
      <c r="A64" s="129" t="s">
        <v>181</v>
      </c>
      <c r="B64" s="120">
        <f t="shared" si="4"/>
        <v>0</v>
      </c>
      <c r="C64" s="126"/>
      <c r="D64" s="126"/>
      <c r="E64" s="126"/>
      <c r="F64" s="132"/>
      <c r="G64" s="132"/>
      <c r="H64" s="132"/>
      <c r="I64" s="132"/>
      <c r="J64" s="132"/>
      <c r="K64" s="132"/>
      <c r="L64" s="132"/>
    </row>
    <row r="65" spans="1:12">
      <c r="A65" s="129" t="s">
        <v>182</v>
      </c>
      <c r="B65" s="120">
        <f t="shared" si="4"/>
        <v>0</v>
      </c>
      <c r="C65" s="126"/>
      <c r="D65" s="126"/>
      <c r="E65" s="126"/>
      <c r="F65" s="132"/>
      <c r="G65" s="132"/>
      <c r="H65" s="132"/>
      <c r="I65" s="132"/>
      <c r="J65" s="132"/>
      <c r="K65" s="132"/>
      <c r="L65" s="132"/>
    </row>
    <row r="66" spans="1:12">
      <c r="A66" s="129" t="s">
        <v>183</v>
      </c>
      <c r="B66" s="120">
        <f t="shared" si="4"/>
        <v>0</v>
      </c>
      <c r="C66" s="126"/>
      <c r="D66" s="126"/>
      <c r="E66" s="126"/>
      <c r="F66" s="132"/>
      <c r="G66" s="132"/>
      <c r="H66" s="132"/>
      <c r="I66" s="132"/>
      <c r="J66" s="132"/>
      <c r="K66" s="132"/>
      <c r="L66" s="132"/>
    </row>
    <row r="67" spans="1:12">
      <c r="A67" s="129" t="s">
        <v>184</v>
      </c>
      <c r="B67" s="120">
        <f t="shared" si="4"/>
        <v>0</v>
      </c>
      <c r="C67" s="122"/>
      <c r="D67" s="122"/>
      <c r="E67" s="122"/>
      <c r="F67" s="135"/>
      <c r="G67" s="132"/>
      <c r="H67" s="132"/>
      <c r="I67" s="132"/>
      <c r="J67" s="132"/>
      <c r="K67" s="132"/>
      <c r="L67" s="132"/>
    </row>
    <row r="68" spans="1:12">
      <c r="A68" s="129" t="s">
        <v>185</v>
      </c>
      <c r="B68" s="120">
        <f t="shared" si="4"/>
        <v>0</v>
      </c>
      <c r="C68" s="122"/>
      <c r="D68" s="122"/>
      <c r="E68" s="122"/>
      <c r="F68" s="135"/>
      <c r="G68" s="132"/>
      <c r="H68" s="132"/>
      <c r="I68" s="132"/>
      <c r="J68" s="132"/>
      <c r="K68" s="132"/>
      <c r="L68" s="132"/>
    </row>
    <row r="69" spans="1:12">
      <c r="A69" s="129" t="s">
        <v>186</v>
      </c>
      <c r="B69" s="120">
        <f t="shared" si="4"/>
        <v>0</v>
      </c>
      <c r="C69" s="122"/>
      <c r="D69" s="122"/>
      <c r="E69" s="122"/>
      <c r="F69" s="135"/>
      <c r="G69" s="132"/>
      <c r="H69" s="132"/>
      <c r="I69" s="132"/>
      <c r="J69" s="132"/>
      <c r="K69" s="132"/>
      <c r="L69" s="132"/>
    </row>
    <row r="70" spans="1:12">
      <c r="A70" s="129" t="s">
        <v>187</v>
      </c>
      <c r="B70" s="120">
        <f t="shared" si="4"/>
        <v>0</v>
      </c>
      <c r="C70" s="132"/>
      <c r="D70" s="132"/>
      <c r="E70" s="132"/>
      <c r="F70" s="132"/>
      <c r="G70" s="132"/>
      <c r="H70" s="132"/>
      <c r="I70" s="132"/>
      <c r="J70" s="132"/>
      <c r="K70" s="132"/>
      <c r="L70" s="132"/>
    </row>
    <row r="71" spans="1:12">
      <c r="A71" s="129" t="s">
        <v>188</v>
      </c>
      <c r="B71" s="120">
        <f t="shared" si="4"/>
        <v>0</v>
      </c>
      <c r="C71" s="125"/>
      <c r="D71" s="125"/>
      <c r="E71" s="125"/>
      <c r="F71" s="125"/>
      <c r="G71" s="132"/>
      <c r="H71" s="132"/>
      <c r="I71" s="132"/>
      <c r="J71" s="132"/>
      <c r="K71" s="132"/>
      <c r="L71" s="132"/>
    </row>
    <row r="72" spans="1:12">
      <c r="A72" s="129" t="s">
        <v>189</v>
      </c>
      <c r="B72" s="120">
        <f t="shared" si="4"/>
        <v>0</v>
      </c>
      <c r="C72" s="125"/>
      <c r="D72" s="125"/>
      <c r="E72" s="125"/>
      <c r="F72" s="125"/>
      <c r="G72" s="132"/>
      <c r="H72" s="132"/>
      <c r="I72" s="132"/>
      <c r="J72" s="132"/>
      <c r="K72" s="132"/>
      <c r="L72" s="132"/>
    </row>
    <row r="73" spans="1:12">
      <c r="A73" s="129" t="s">
        <v>190</v>
      </c>
      <c r="B73" s="120">
        <f t="shared" si="4"/>
        <v>0</v>
      </c>
      <c r="C73" s="125"/>
      <c r="D73" s="125"/>
      <c r="E73" s="125"/>
      <c r="F73" s="125"/>
      <c r="G73" s="132"/>
      <c r="H73" s="132"/>
      <c r="I73" s="132"/>
      <c r="J73" s="132"/>
      <c r="K73" s="132"/>
      <c r="L73" s="132"/>
    </row>
    <row r="74" spans="1:12">
      <c r="A74" s="129" t="s">
        <v>191</v>
      </c>
      <c r="B74" s="120">
        <f t="shared" si="4"/>
        <v>0</v>
      </c>
      <c r="C74" s="125"/>
      <c r="D74" s="125"/>
      <c r="E74" s="125"/>
      <c r="F74" s="125"/>
      <c r="G74" s="132"/>
      <c r="H74" s="132"/>
      <c r="I74" s="132"/>
      <c r="J74" s="132"/>
      <c r="K74" s="132"/>
      <c r="L74" s="132"/>
    </row>
    <row r="75" spans="1:12">
      <c r="A75" s="129" t="s">
        <v>192</v>
      </c>
      <c r="B75" s="120">
        <f t="shared" si="4"/>
        <v>0</v>
      </c>
      <c r="C75" s="134"/>
      <c r="D75" s="134"/>
      <c r="E75" s="134"/>
      <c r="F75" s="134"/>
      <c r="G75" s="135"/>
      <c r="H75" s="135"/>
      <c r="I75" s="135"/>
      <c r="J75" s="132"/>
      <c r="K75" s="132"/>
      <c r="L75" s="132"/>
    </row>
    <row r="76" spans="1:12">
      <c r="A76" s="129" t="s">
        <v>193</v>
      </c>
      <c r="B76" s="120">
        <f t="shared" si="4"/>
        <v>0</v>
      </c>
      <c r="C76" s="134"/>
      <c r="D76" s="134"/>
      <c r="E76" s="134"/>
      <c r="F76" s="134"/>
      <c r="G76" s="135"/>
      <c r="H76" s="135"/>
      <c r="I76" s="135"/>
      <c r="J76" s="132"/>
      <c r="K76" s="132"/>
      <c r="L76" s="132"/>
    </row>
    <row r="77" spans="1:12">
      <c r="A77" s="128" t="s">
        <v>194</v>
      </c>
      <c r="B77" s="120">
        <f t="shared" si="4"/>
        <v>217.92</v>
      </c>
      <c r="C77" s="136">
        <f>SUM(C78:C87)</f>
        <v>189.83</v>
      </c>
      <c r="D77" s="136">
        <f t="shared" ref="D77:L77" si="7">SUM(D78:D87)</f>
        <v>24.01</v>
      </c>
      <c r="E77" s="136">
        <f t="shared" si="7"/>
        <v>4.08</v>
      </c>
      <c r="F77" s="136">
        <f t="shared" si="7"/>
        <v>0</v>
      </c>
      <c r="G77" s="136">
        <f t="shared" si="7"/>
        <v>0</v>
      </c>
      <c r="H77" s="136">
        <f t="shared" si="7"/>
        <v>0</v>
      </c>
      <c r="I77" s="136">
        <f t="shared" si="7"/>
        <v>0</v>
      </c>
      <c r="J77" s="136">
        <f t="shared" si="7"/>
        <v>0</v>
      </c>
      <c r="K77" s="136">
        <f t="shared" si="7"/>
        <v>0</v>
      </c>
      <c r="L77" s="136">
        <f t="shared" si="7"/>
        <v>0</v>
      </c>
    </row>
    <row r="78" spans="1:12">
      <c r="A78" s="129" t="s">
        <v>195</v>
      </c>
      <c r="B78" s="120">
        <f t="shared" si="4"/>
        <v>198.51</v>
      </c>
      <c r="C78" s="125">
        <v>189.83</v>
      </c>
      <c r="D78" s="125">
        <v>8.68</v>
      </c>
      <c r="E78" s="125"/>
      <c r="F78" s="125"/>
      <c r="G78" s="132"/>
      <c r="H78" s="132"/>
      <c r="I78" s="132"/>
      <c r="J78" s="132"/>
      <c r="K78" s="132"/>
      <c r="L78" s="132"/>
    </row>
    <row r="79" spans="1:12">
      <c r="A79" s="129" t="s">
        <v>196</v>
      </c>
      <c r="B79" s="120">
        <f t="shared" si="4"/>
        <v>0</v>
      </c>
      <c r="C79" s="132"/>
      <c r="D79" s="132"/>
      <c r="E79" s="132"/>
      <c r="F79" s="132"/>
      <c r="G79" s="132"/>
      <c r="H79" s="132"/>
      <c r="I79" s="132"/>
      <c r="J79" s="132"/>
      <c r="K79" s="132"/>
      <c r="L79" s="132"/>
    </row>
    <row r="80" spans="1:12">
      <c r="A80" s="129" t="s">
        <v>197</v>
      </c>
      <c r="B80" s="120">
        <f t="shared" si="4"/>
        <v>0</v>
      </c>
      <c r="C80" s="124"/>
      <c r="D80" s="124"/>
      <c r="E80" s="124"/>
      <c r="F80" s="124"/>
      <c r="G80" s="124"/>
      <c r="H80" s="124"/>
      <c r="I80" s="124"/>
      <c r="J80" s="124"/>
      <c r="K80" s="124"/>
      <c r="L80" s="124"/>
    </row>
    <row r="81" spans="1:12">
      <c r="A81" s="129" t="s">
        <v>198</v>
      </c>
      <c r="B81" s="120">
        <f t="shared" si="4"/>
        <v>0</v>
      </c>
      <c r="C81" s="125"/>
      <c r="D81" s="125"/>
      <c r="E81" s="125"/>
      <c r="F81" s="125"/>
      <c r="G81" s="132"/>
      <c r="H81" s="132"/>
      <c r="I81" s="132"/>
      <c r="J81" s="132"/>
      <c r="K81" s="132"/>
      <c r="L81" s="132"/>
    </row>
    <row r="82" spans="1:12">
      <c r="A82" s="129" t="s">
        <v>199</v>
      </c>
      <c r="B82" s="120">
        <f t="shared" si="4"/>
        <v>0</v>
      </c>
      <c r="C82" s="134"/>
      <c r="D82" s="125"/>
      <c r="E82" s="114"/>
      <c r="F82" s="125"/>
      <c r="G82" s="132"/>
      <c r="H82" s="132"/>
      <c r="I82" s="132"/>
      <c r="J82" s="132"/>
      <c r="K82" s="132"/>
      <c r="L82" s="132"/>
    </row>
    <row r="83" spans="1:12">
      <c r="A83" s="129" t="s">
        <v>200</v>
      </c>
      <c r="B83" s="120">
        <f t="shared" si="4"/>
        <v>0</v>
      </c>
      <c r="C83" s="125"/>
      <c r="D83" s="125"/>
      <c r="E83" s="125"/>
      <c r="F83" s="125"/>
      <c r="G83" s="132"/>
      <c r="H83" s="132"/>
      <c r="I83" s="132"/>
      <c r="J83" s="132"/>
      <c r="K83" s="132"/>
      <c r="L83" s="132"/>
    </row>
    <row r="84" spans="1:12">
      <c r="A84" s="129" t="s">
        <v>201</v>
      </c>
      <c r="B84" s="120">
        <f t="shared" ref="B84:B100" si="8">SUM(C84:L84)</f>
        <v>19.41</v>
      </c>
      <c r="C84" s="132"/>
      <c r="D84" s="132">
        <v>15.33</v>
      </c>
      <c r="E84" s="135">
        <v>4.08</v>
      </c>
      <c r="F84" s="132"/>
      <c r="G84" s="132"/>
      <c r="H84" s="132"/>
      <c r="I84" s="132"/>
      <c r="J84" s="132"/>
      <c r="K84" s="132"/>
      <c r="L84" s="132"/>
    </row>
    <row r="85" spans="1:12">
      <c r="A85" s="129" t="s">
        <v>202</v>
      </c>
      <c r="B85" s="120">
        <f t="shared" si="8"/>
        <v>0</v>
      </c>
      <c r="C85" s="132"/>
      <c r="D85" s="132"/>
      <c r="E85" s="132"/>
      <c r="F85" s="132"/>
      <c r="G85" s="132"/>
      <c r="H85" s="132"/>
      <c r="I85" s="132"/>
      <c r="J85" s="132"/>
      <c r="K85" s="132"/>
      <c r="L85" s="132"/>
    </row>
    <row r="86" spans="1:12">
      <c r="A86" s="129" t="s">
        <v>203</v>
      </c>
      <c r="B86" s="120">
        <f t="shared" si="8"/>
        <v>0</v>
      </c>
      <c r="C86" s="132"/>
      <c r="D86" s="132"/>
      <c r="E86" s="135"/>
      <c r="F86" s="132"/>
      <c r="G86" s="132"/>
      <c r="H86" s="132"/>
      <c r="I86" s="132"/>
      <c r="J86" s="132"/>
      <c r="K86" s="132"/>
      <c r="L86" s="132"/>
    </row>
    <row r="87" spans="1:12">
      <c r="A87" s="129" t="s">
        <v>204</v>
      </c>
      <c r="B87" s="120">
        <f t="shared" si="8"/>
        <v>0</v>
      </c>
      <c r="C87" s="132"/>
      <c r="D87" s="132"/>
      <c r="E87" s="135"/>
      <c r="F87" s="132"/>
      <c r="G87" s="132"/>
      <c r="H87" s="132"/>
      <c r="I87" s="132"/>
      <c r="J87" s="132"/>
      <c r="K87" s="132"/>
      <c r="L87" s="132"/>
    </row>
    <row r="88" spans="1:12">
      <c r="A88" s="128" t="s">
        <v>205</v>
      </c>
      <c r="B88" s="120">
        <f t="shared" si="8"/>
        <v>59.64</v>
      </c>
      <c r="C88" s="130">
        <f>SUM(C89:C91)</f>
        <v>59.64</v>
      </c>
      <c r="D88" s="130">
        <f t="shared" ref="D88:L88" si="9">SUM(D89:D91)</f>
        <v>0</v>
      </c>
      <c r="E88" s="130">
        <f t="shared" si="9"/>
        <v>0</v>
      </c>
      <c r="F88" s="130">
        <f t="shared" si="9"/>
        <v>0</v>
      </c>
      <c r="G88" s="130">
        <f t="shared" si="9"/>
        <v>0</v>
      </c>
      <c r="H88" s="130">
        <f t="shared" si="9"/>
        <v>0</v>
      </c>
      <c r="I88" s="130">
        <f t="shared" si="9"/>
        <v>0</v>
      </c>
      <c r="J88" s="130">
        <f t="shared" si="9"/>
        <v>0</v>
      </c>
      <c r="K88" s="130">
        <f t="shared" si="9"/>
        <v>0</v>
      </c>
      <c r="L88" s="130">
        <f t="shared" si="9"/>
        <v>0</v>
      </c>
    </row>
    <row r="89" spans="1:12">
      <c r="A89" s="129" t="s">
        <v>206</v>
      </c>
      <c r="B89" s="120">
        <f t="shared" si="8"/>
        <v>0</v>
      </c>
      <c r="C89" s="132"/>
      <c r="D89" s="132"/>
      <c r="E89" s="135"/>
      <c r="F89" s="132"/>
      <c r="G89" s="132"/>
      <c r="H89" s="132"/>
      <c r="I89" s="132"/>
      <c r="J89" s="132"/>
      <c r="K89" s="132"/>
      <c r="L89" s="132"/>
    </row>
    <row r="90" spans="1:12">
      <c r="A90" s="129" t="s">
        <v>207</v>
      </c>
      <c r="B90" s="120">
        <f t="shared" si="8"/>
        <v>59.64</v>
      </c>
      <c r="C90" s="132">
        <v>59.64</v>
      </c>
      <c r="D90" s="132"/>
      <c r="E90" s="135"/>
      <c r="F90" s="132"/>
      <c r="G90" s="132"/>
      <c r="H90" s="132"/>
      <c r="I90" s="132"/>
      <c r="J90" s="132"/>
      <c r="K90" s="132"/>
      <c r="L90" s="132"/>
    </row>
    <row r="91" spans="1:12">
      <c r="A91" s="131" t="s">
        <v>208</v>
      </c>
      <c r="B91" s="120">
        <f t="shared" si="8"/>
        <v>0</v>
      </c>
      <c r="C91" s="132"/>
      <c r="D91" s="132"/>
      <c r="E91" s="135"/>
      <c r="F91" s="132"/>
      <c r="G91" s="132"/>
      <c r="H91" s="132"/>
      <c r="I91" s="132"/>
      <c r="J91" s="132"/>
      <c r="K91" s="132"/>
      <c r="L91" s="132"/>
    </row>
    <row r="92" spans="1:12">
      <c r="A92" s="137" t="s">
        <v>209</v>
      </c>
      <c r="B92" s="120">
        <f t="shared" si="8"/>
        <v>0</v>
      </c>
      <c r="C92" s="130">
        <f>SUM(C93:C100)</f>
        <v>0</v>
      </c>
      <c r="D92" s="130">
        <f t="shared" ref="D92:L92" si="10">SUM(D93:D100)</f>
        <v>0</v>
      </c>
      <c r="E92" s="130">
        <f t="shared" si="10"/>
        <v>0</v>
      </c>
      <c r="F92" s="130">
        <f t="shared" si="10"/>
        <v>0</v>
      </c>
      <c r="G92" s="130">
        <f t="shared" si="10"/>
        <v>0</v>
      </c>
      <c r="H92" s="130">
        <f t="shared" si="10"/>
        <v>0</v>
      </c>
      <c r="I92" s="130">
        <f t="shared" si="10"/>
        <v>0</v>
      </c>
      <c r="J92" s="130">
        <f t="shared" si="10"/>
        <v>0</v>
      </c>
      <c r="K92" s="130">
        <f t="shared" si="10"/>
        <v>0</v>
      </c>
      <c r="L92" s="130">
        <f t="shared" si="10"/>
        <v>0</v>
      </c>
    </row>
    <row r="93" spans="1:12">
      <c r="A93" s="131" t="s">
        <v>210</v>
      </c>
      <c r="B93" s="120">
        <f t="shared" si="8"/>
        <v>0</v>
      </c>
      <c r="C93" s="132"/>
      <c r="D93" s="132"/>
      <c r="E93" s="135"/>
      <c r="F93" s="132"/>
      <c r="G93" s="132"/>
      <c r="H93" s="132"/>
      <c r="I93" s="132"/>
      <c r="J93" s="132"/>
      <c r="K93" s="132"/>
      <c r="L93" s="132"/>
    </row>
    <row r="94" spans="1:12">
      <c r="A94" s="131" t="s">
        <v>211</v>
      </c>
      <c r="B94" s="120">
        <f t="shared" si="8"/>
        <v>0</v>
      </c>
      <c r="C94" s="132"/>
      <c r="D94" s="132"/>
      <c r="E94" s="135"/>
      <c r="F94" s="132"/>
      <c r="G94" s="132"/>
      <c r="H94" s="132"/>
      <c r="I94" s="132"/>
      <c r="J94" s="132"/>
      <c r="K94" s="132"/>
      <c r="L94" s="132"/>
    </row>
    <row r="95" spans="1:12">
      <c r="A95" s="131" t="s">
        <v>212</v>
      </c>
      <c r="B95" s="120">
        <f t="shared" si="8"/>
        <v>0</v>
      </c>
      <c r="C95" s="132"/>
      <c r="D95" s="132"/>
      <c r="E95" s="135"/>
      <c r="F95" s="132"/>
      <c r="G95" s="132"/>
      <c r="H95" s="132"/>
      <c r="I95" s="132"/>
      <c r="J95" s="132"/>
      <c r="K95" s="132"/>
      <c r="L95" s="132"/>
    </row>
    <row r="96" spans="1:12">
      <c r="A96" s="131" t="s">
        <v>213</v>
      </c>
      <c r="B96" s="120">
        <f t="shared" si="8"/>
        <v>0</v>
      </c>
      <c r="C96" s="132"/>
      <c r="D96" s="132"/>
      <c r="E96" s="135"/>
      <c r="F96" s="132"/>
      <c r="G96" s="132"/>
      <c r="H96" s="132"/>
      <c r="I96" s="132"/>
      <c r="J96" s="132"/>
      <c r="K96" s="132"/>
      <c r="L96" s="132"/>
    </row>
    <row r="97" spans="1:12">
      <c r="A97" s="131" t="s">
        <v>214</v>
      </c>
      <c r="B97" s="120">
        <f t="shared" si="8"/>
        <v>0</v>
      </c>
      <c r="C97" s="132"/>
      <c r="D97" s="132"/>
      <c r="E97" s="135"/>
      <c r="F97" s="132"/>
      <c r="G97" s="132"/>
      <c r="H97" s="132"/>
      <c r="I97" s="132"/>
      <c r="J97" s="132"/>
      <c r="K97" s="132"/>
      <c r="L97" s="132"/>
    </row>
    <row r="98" spans="1:12">
      <c r="A98" s="131" t="s">
        <v>215</v>
      </c>
      <c r="B98" s="120">
        <f t="shared" si="8"/>
        <v>0</v>
      </c>
      <c r="C98" s="132"/>
      <c r="D98" s="132"/>
      <c r="E98" s="135"/>
      <c r="F98" s="132"/>
      <c r="G98" s="132"/>
      <c r="H98" s="132"/>
      <c r="I98" s="132"/>
      <c r="J98" s="132"/>
      <c r="K98" s="132"/>
      <c r="L98" s="132"/>
    </row>
    <row r="99" spans="1:12">
      <c r="A99" s="131" t="s">
        <v>216</v>
      </c>
      <c r="B99" s="120">
        <f t="shared" si="8"/>
        <v>0</v>
      </c>
      <c r="C99" s="132"/>
      <c r="D99" s="132"/>
      <c r="E99" s="135"/>
      <c r="F99" s="132"/>
      <c r="G99" s="132"/>
      <c r="H99" s="132"/>
      <c r="I99" s="132"/>
      <c r="J99" s="132"/>
      <c r="K99" s="132"/>
      <c r="L99" s="132"/>
    </row>
    <row r="100" spans="1:12">
      <c r="A100" s="131" t="s">
        <v>217</v>
      </c>
      <c r="B100" s="120">
        <f t="shared" si="8"/>
        <v>0</v>
      </c>
      <c r="C100" s="132"/>
      <c r="D100" s="132"/>
      <c r="E100" s="135"/>
      <c r="F100" s="132"/>
      <c r="G100" s="132"/>
      <c r="H100" s="132"/>
      <c r="I100" s="132"/>
      <c r="J100" s="132"/>
      <c r="K100" s="132"/>
      <c r="L100" s="132"/>
    </row>
  </sheetData>
  <mergeCells count="5">
    <mergeCell ref="A2:L2"/>
    <mergeCell ref="B3:L3"/>
    <mergeCell ref="C4:L4"/>
    <mergeCell ref="A4:A5"/>
    <mergeCell ref="B4:B5"/>
  </mergeCells>
  <conditionalFormatting sqref="A13">
    <cfRule type="expression" dxfId="5" priority="1" stopIfTrue="1">
      <formula>"len($A:$A)=3"</formula>
    </cfRule>
  </conditionalFormatting>
  <pageMargins left="0.751388888888889" right="0.751388888888889" top="0.979166666666667" bottom="0.786805555555556" header="0.507638888888889" footer="0.507638888888889"/>
  <pageSetup paperSize="9" scale="94" fitToHeight="0" orientation="landscape" horizont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29"/>
  <sheetViews>
    <sheetView workbookViewId="0">
      <selection activeCell="G3" sqref="G3"/>
    </sheetView>
  </sheetViews>
  <sheetFormatPr defaultColWidth="9" defaultRowHeight="14.25"/>
  <cols>
    <col min="1" max="1" width="9.375" customWidth="1"/>
    <col min="2" max="2" width="23.75" customWidth="1"/>
    <col min="3" max="3" width="9.75" customWidth="1"/>
    <col min="4" max="4" width="12.625" customWidth="1"/>
    <col min="5" max="5" width="14.625" customWidth="1"/>
    <col min="6" max="6" width="18.625" customWidth="1"/>
  </cols>
  <sheetData>
    <row r="1" ht="18" customHeight="1" spans="1:13">
      <c r="A1" s="3" t="s">
        <v>237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7.25" customHeight="1" spans="1:13">
      <c r="A2" s="5" t="s">
        <v>238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6.5" customHeight="1" spans="1:12">
      <c r="A3" s="101" t="s">
        <v>239</v>
      </c>
      <c r="B3" s="102"/>
      <c r="C3" s="103"/>
      <c r="D3" s="103"/>
      <c r="E3" s="103"/>
      <c r="F3" s="103"/>
      <c r="L3" t="s">
        <v>240</v>
      </c>
    </row>
    <row r="4" ht="21.75" customHeight="1" spans="1:13">
      <c r="A4" s="104" t="s">
        <v>241</v>
      </c>
      <c r="B4" s="104" t="s">
        <v>242</v>
      </c>
      <c r="C4" s="104" t="s">
        <v>243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ht="48" spans="1:13">
      <c r="A5" s="104"/>
      <c r="B5" s="104"/>
      <c r="C5" s="105" t="s">
        <v>244</v>
      </c>
      <c r="D5" s="106" t="s">
        <v>226</v>
      </c>
      <c r="E5" s="106" t="s">
        <v>227</v>
      </c>
      <c r="F5" s="106" t="s">
        <v>228</v>
      </c>
      <c r="G5" s="106" t="s">
        <v>229</v>
      </c>
      <c r="H5" s="106" t="s">
        <v>230</v>
      </c>
      <c r="I5" s="106" t="s">
        <v>231</v>
      </c>
      <c r="J5" s="106" t="s">
        <v>232</v>
      </c>
      <c r="K5" s="106" t="s">
        <v>233</v>
      </c>
      <c r="L5" s="106" t="s">
        <v>234</v>
      </c>
      <c r="M5" s="106" t="s">
        <v>235</v>
      </c>
    </row>
    <row r="6" ht="24.95" customHeight="1" spans="1:13">
      <c r="A6" s="104" t="s">
        <v>236</v>
      </c>
      <c r="B6" s="104"/>
      <c r="C6" s="107">
        <f t="shared" ref="C6:F6" si="0">C7+C13</f>
        <v>993.08</v>
      </c>
      <c r="D6" s="107">
        <f t="shared" si="0"/>
        <v>625.22</v>
      </c>
      <c r="E6" s="107">
        <f t="shared" si="0"/>
        <v>135.13</v>
      </c>
      <c r="F6" s="107">
        <f t="shared" si="0"/>
        <v>232.73</v>
      </c>
      <c r="G6" s="107">
        <f t="shared" ref="G6:M6" si="1">G7+G13</f>
        <v>0</v>
      </c>
      <c r="H6" s="107">
        <f t="shared" si="1"/>
        <v>0</v>
      </c>
      <c r="I6" s="107">
        <f t="shared" si="1"/>
        <v>0</v>
      </c>
      <c r="J6" s="107">
        <f t="shared" si="1"/>
        <v>0</v>
      </c>
      <c r="K6" s="107">
        <f t="shared" si="1"/>
        <v>0</v>
      </c>
      <c r="L6" s="107">
        <f t="shared" si="1"/>
        <v>0</v>
      </c>
      <c r="M6" s="107">
        <f t="shared" si="1"/>
        <v>0</v>
      </c>
    </row>
    <row r="7" ht="24.95" customHeight="1" spans="1:13">
      <c r="A7" s="108"/>
      <c r="B7" s="109" t="s">
        <v>245</v>
      </c>
      <c r="C7" s="107">
        <f t="shared" ref="C7:C9" si="2">SUM(D7:F7)</f>
        <v>903.16</v>
      </c>
      <c r="D7" s="107">
        <f t="shared" ref="D7:F7" si="3">SUM(D8:D12)</f>
        <v>625.22</v>
      </c>
      <c r="E7" s="107">
        <f t="shared" si="3"/>
        <v>45.21</v>
      </c>
      <c r="F7" s="107">
        <f t="shared" si="3"/>
        <v>232.73</v>
      </c>
      <c r="G7" s="107">
        <f t="shared" ref="G7:M7" si="4">SUM(G8:G12)</f>
        <v>0</v>
      </c>
      <c r="H7" s="107">
        <f t="shared" si="4"/>
        <v>0</v>
      </c>
      <c r="I7" s="107">
        <f t="shared" si="4"/>
        <v>0</v>
      </c>
      <c r="J7" s="107">
        <f t="shared" si="4"/>
        <v>0</v>
      </c>
      <c r="K7" s="107">
        <f t="shared" si="4"/>
        <v>0</v>
      </c>
      <c r="L7" s="107">
        <f t="shared" si="4"/>
        <v>0</v>
      </c>
      <c r="M7" s="107">
        <f t="shared" si="4"/>
        <v>0</v>
      </c>
    </row>
    <row r="8" ht="24.95" customHeight="1" spans="1:13">
      <c r="A8" s="108"/>
      <c r="B8" s="110" t="s">
        <v>246</v>
      </c>
      <c r="C8" s="107">
        <f t="shared" si="2"/>
        <v>657.78</v>
      </c>
      <c r="D8" s="111">
        <v>625.22</v>
      </c>
      <c r="E8" s="111">
        <v>32.56</v>
      </c>
      <c r="F8" s="111"/>
      <c r="G8" s="1"/>
      <c r="H8" s="1"/>
      <c r="I8" s="1"/>
      <c r="J8" s="1"/>
      <c r="K8" s="1"/>
      <c r="L8" s="1"/>
      <c r="M8" s="1"/>
    </row>
    <row r="9" ht="24.95" customHeight="1" spans="1:13">
      <c r="A9" s="108"/>
      <c r="B9" s="110" t="s">
        <v>247</v>
      </c>
      <c r="C9" s="107">
        <f t="shared" si="2"/>
        <v>12.65</v>
      </c>
      <c r="D9" s="111"/>
      <c r="E9" s="111">
        <v>12.65</v>
      </c>
      <c r="F9" s="111"/>
      <c r="G9" s="1"/>
      <c r="H9" s="1"/>
      <c r="I9" s="1"/>
      <c r="J9" s="1"/>
      <c r="K9" s="1"/>
      <c r="L9" s="1"/>
      <c r="M9" s="1"/>
    </row>
    <row r="10" ht="24.95" customHeight="1" spans="1:13">
      <c r="A10" s="108"/>
      <c r="B10" s="110" t="s">
        <v>248</v>
      </c>
      <c r="C10" s="107">
        <f>SUM(E10:F10)</f>
        <v>132.01</v>
      </c>
      <c r="E10" s="111"/>
      <c r="F10" s="111">
        <v>132.01</v>
      </c>
      <c r="G10" s="1"/>
      <c r="H10" s="1"/>
      <c r="I10" s="1"/>
      <c r="J10" s="1"/>
      <c r="K10" s="1"/>
      <c r="L10" s="1"/>
      <c r="M10" s="1"/>
    </row>
    <row r="11" ht="24.95" customHeight="1" spans="1:13">
      <c r="A11" s="108"/>
      <c r="B11" s="110" t="s">
        <v>249</v>
      </c>
      <c r="C11" s="107">
        <f t="shared" ref="C11:C13" si="5">SUM(D11:F11)</f>
        <v>1.2</v>
      </c>
      <c r="D11" s="111"/>
      <c r="E11" s="111"/>
      <c r="F11" s="111">
        <v>1.2</v>
      </c>
      <c r="G11" s="1"/>
      <c r="H11" s="1"/>
      <c r="I11" s="1"/>
      <c r="J11" s="1"/>
      <c r="K11" s="1"/>
      <c r="L11" s="1"/>
      <c r="M11" s="1"/>
    </row>
    <row r="12" ht="24.95" customHeight="1" spans="1:13">
      <c r="A12" s="108"/>
      <c r="B12" s="110" t="s">
        <v>250</v>
      </c>
      <c r="C12" s="107">
        <f t="shared" si="5"/>
        <v>99.52</v>
      </c>
      <c r="D12" s="111"/>
      <c r="E12" s="111"/>
      <c r="F12" s="111">
        <v>99.52</v>
      </c>
      <c r="G12" s="1"/>
      <c r="H12" s="1"/>
      <c r="I12" s="1"/>
      <c r="J12" s="1"/>
      <c r="K12" s="1"/>
      <c r="L12" s="1"/>
      <c r="M12" s="1"/>
    </row>
    <row r="13" ht="24.95" customHeight="1" spans="1:13">
      <c r="A13" s="108"/>
      <c r="B13" s="109" t="s">
        <v>251</v>
      </c>
      <c r="C13" s="107">
        <f t="shared" si="5"/>
        <v>89.92</v>
      </c>
      <c r="D13" s="107">
        <f>SUM(D14:D23)</f>
        <v>0</v>
      </c>
      <c r="E13" s="107">
        <f>SUM(E14:E26)</f>
        <v>89.92</v>
      </c>
      <c r="F13" s="107">
        <f>SUM(F14:F23)</f>
        <v>0</v>
      </c>
      <c r="G13" s="107">
        <f t="shared" ref="G13:M13" si="6">SUM(G14:G23)</f>
        <v>0</v>
      </c>
      <c r="H13" s="107">
        <f t="shared" si="6"/>
        <v>0</v>
      </c>
      <c r="I13" s="107">
        <f t="shared" si="6"/>
        <v>0</v>
      </c>
      <c r="J13" s="107">
        <f t="shared" si="6"/>
        <v>0</v>
      </c>
      <c r="K13" s="107">
        <f t="shared" si="6"/>
        <v>0</v>
      </c>
      <c r="L13" s="107">
        <f t="shared" si="6"/>
        <v>0</v>
      </c>
      <c r="M13" s="107">
        <f t="shared" si="6"/>
        <v>0</v>
      </c>
    </row>
    <row r="14" ht="24.95" customHeight="1" spans="1:13">
      <c r="A14" s="108"/>
      <c r="B14" s="110" t="s">
        <v>252</v>
      </c>
      <c r="C14" s="107"/>
      <c r="D14" s="111"/>
      <c r="E14" s="111">
        <v>50.7</v>
      </c>
      <c r="F14" s="111"/>
      <c r="G14" s="1"/>
      <c r="H14" s="1"/>
      <c r="I14" s="1"/>
      <c r="J14" s="1"/>
      <c r="K14" s="1"/>
      <c r="L14" s="1"/>
      <c r="M14" s="1"/>
    </row>
    <row r="15" ht="24.95" customHeight="1" spans="1:13">
      <c r="A15" s="108"/>
      <c r="B15" s="110" t="s">
        <v>253</v>
      </c>
      <c r="C15" s="107"/>
      <c r="D15" s="111"/>
      <c r="E15" s="111">
        <v>4.8</v>
      </c>
      <c r="F15" s="111"/>
      <c r="G15" s="1"/>
      <c r="H15" s="1"/>
      <c r="I15" s="1"/>
      <c r="J15" s="1"/>
      <c r="K15" s="1"/>
      <c r="L15" s="1"/>
      <c r="M15" s="1"/>
    </row>
    <row r="16" ht="24.95" customHeight="1" spans="1:13">
      <c r="A16" s="108"/>
      <c r="B16" s="110" t="s">
        <v>254</v>
      </c>
      <c r="C16" s="107"/>
      <c r="D16" s="111"/>
      <c r="E16" s="111">
        <v>1</v>
      </c>
      <c r="F16" s="111"/>
      <c r="G16" s="1"/>
      <c r="H16" s="1"/>
      <c r="I16" s="1"/>
      <c r="J16" s="1"/>
      <c r="K16" s="1"/>
      <c r="L16" s="1"/>
      <c r="M16" s="1"/>
    </row>
    <row r="17" ht="24.95" customHeight="1" spans="1:13">
      <c r="A17" s="108"/>
      <c r="B17" s="110" t="s">
        <v>255</v>
      </c>
      <c r="C17" s="107"/>
      <c r="D17" s="111"/>
      <c r="E17" s="111">
        <v>1</v>
      </c>
      <c r="F17" s="111"/>
      <c r="G17" s="1"/>
      <c r="H17" s="1"/>
      <c r="I17" s="1"/>
      <c r="J17" s="1"/>
      <c r="K17" s="1"/>
      <c r="L17" s="1"/>
      <c r="M17" s="1"/>
    </row>
    <row r="18" ht="24.95" customHeight="1" spans="1:13">
      <c r="A18" s="108"/>
      <c r="B18" s="110" t="s">
        <v>256</v>
      </c>
      <c r="C18" s="107"/>
      <c r="D18" s="111"/>
      <c r="E18" s="111">
        <v>2</v>
      </c>
      <c r="F18" s="111"/>
      <c r="G18" s="1"/>
      <c r="H18" s="1"/>
      <c r="I18" s="1"/>
      <c r="J18" s="1"/>
      <c r="K18" s="1"/>
      <c r="L18" s="1"/>
      <c r="M18" s="1"/>
    </row>
    <row r="19" ht="24.95" customHeight="1" spans="1:13">
      <c r="A19" s="108"/>
      <c r="B19" s="110" t="s">
        <v>257</v>
      </c>
      <c r="C19" s="107"/>
      <c r="D19" s="111"/>
      <c r="E19" s="111">
        <v>1</v>
      </c>
      <c r="F19" s="111"/>
      <c r="G19" s="1"/>
      <c r="H19" s="1"/>
      <c r="I19" s="1"/>
      <c r="J19" s="1"/>
      <c r="K19" s="1"/>
      <c r="L19" s="1"/>
      <c r="M19" s="1"/>
    </row>
    <row r="20" ht="24.95" customHeight="1" spans="1:13">
      <c r="A20" s="108"/>
      <c r="B20" s="110" t="s">
        <v>258</v>
      </c>
      <c r="C20" s="107"/>
      <c r="D20" s="111"/>
      <c r="E20" s="111">
        <v>6.09</v>
      </c>
      <c r="F20" s="111"/>
      <c r="G20" s="1"/>
      <c r="H20" s="1"/>
      <c r="I20" s="1"/>
      <c r="J20" s="1"/>
      <c r="K20" s="1"/>
      <c r="L20" s="1"/>
      <c r="M20" s="1"/>
    </row>
    <row r="21" ht="24.95" customHeight="1" spans="1:13">
      <c r="A21" s="108"/>
      <c r="B21" s="110" t="s">
        <v>259</v>
      </c>
      <c r="C21" s="107"/>
      <c r="D21" s="111"/>
      <c r="E21" s="111">
        <v>0.5</v>
      </c>
      <c r="F21" s="111"/>
      <c r="G21" s="1"/>
      <c r="H21" s="1"/>
      <c r="I21" s="1"/>
      <c r="J21" s="1"/>
      <c r="K21" s="1"/>
      <c r="L21" s="1"/>
      <c r="M21" s="1"/>
    </row>
    <row r="22" ht="24.95" customHeight="1" spans="1:13">
      <c r="A22" s="108"/>
      <c r="B22" s="110" t="s">
        <v>260</v>
      </c>
      <c r="C22" s="107"/>
      <c r="D22" s="111"/>
      <c r="E22" s="111">
        <v>0.5</v>
      </c>
      <c r="F22" s="111"/>
      <c r="G22" s="1"/>
      <c r="H22" s="1"/>
      <c r="I22" s="1"/>
      <c r="J22" s="1"/>
      <c r="K22" s="1"/>
      <c r="L22" s="1"/>
      <c r="M22" s="1"/>
    </row>
    <row r="23" ht="24.95" customHeight="1" spans="1:13">
      <c r="A23" s="108"/>
      <c r="B23" s="110" t="s">
        <v>261</v>
      </c>
      <c r="C23" s="107"/>
      <c r="D23" s="111"/>
      <c r="E23" s="111">
        <v>5</v>
      </c>
      <c r="F23" s="111"/>
      <c r="G23" s="1"/>
      <c r="H23" s="1"/>
      <c r="I23" s="1"/>
      <c r="J23" s="1"/>
      <c r="K23" s="1"/>
      <c r="L23" s="1"/>
      <c r="M23" s="1"/>
    </row>
    <row r="24" ht="24.95" customHeight="1" spans="1:13">
      <c r="A24" s="108"/>
      <c r="B24" s="110" t="s">
        <v>262</v>
      </c>
      <c r="C24" s="107"/>
      <c r="D24" s="111"/>
      <c r="E24" s="111">
        <v>15.33</v>
      </c>
      <c r="F24" s="111"/>
      <c r="G24" s="1"/>
      <c r="H24" s="1"/>
      <c r="I24" s="1"/>
      <c r="J24" s="1"/>
      <c r="K24" s="1"/>
      <c r="L24" s="1"/>
      <c r="M24" s="1"/>
    </row>
    <row r="25" ht="24.95" customHeight="1" spans="1:13">
      <c r="A25" s="108"/>
      <c r="B25" s="110" t="s">
        <v>263</v>
      </c>
      <c r="C25" s="107"/>
      <c r="D25" s="111"/>
      <c r="E25" s="111">
        <v>1</v>
      </c>
      <c r="F25" s="111"/>
      <c r="G25" s="1"/>
      <c r="H25" s="1"/>
      <c r="I25" s="1"/>
      <c r="J25" s="1"/>
      <c r="K25" s="1"/>
      <c r="L25" s="1"/>
      <c r="M25" s="1"/>
    </row>
    <row r="26" ht="24.95" customHeight="1" spans="1:13">
      <c r="A26" s="108"/>
      <c r="B26" s="110" t="s">
        <v>264</v>
      </c>
      <c r="C26" s="107"/>
      <c r="D26" s="111"/>
      <c r="E26" s="111">
        <v>1</v>
      </c>
      <c r="F26" s="111"/>
      <c r="G26" s="1"/>
      <c r="H26" s="1"/>
      <c r="I26" s="1"/>
      <c r="J26" s="1"/>
      <c r="K26" s="1"/>
      <c r="L26" s="1"/>
      <c r="M26" s="1"/>
    </row>
    <row r="28" ht="24.95" customHeight="1"/>
    <row r="29" ht="24.95" customHeight="1"/>
  </sheetData>
  <mergeCells count="6">
    <mergeCell ref="A2:M2"/>
    <mergeCell ref="A3:F3"/>
    <mergeCell ref="C4:M4"/>
    <mergeCell ref="A6:B6"/>
    <mergeCell ref="A4:A5"/>
    <mergeCell ref="B4:B5"/>
  </mergeCells>
  <pageMargins left="0.75" right="0.75" top="0.788888888888889" bottom="0.588888888888889" header="0.509027777777778" footer="0.509027777777778"/>
  <pageSetup paperSize="9" scale="80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7"/>
  <sheetViews>
    <sheetView showZeros="0" zoomScale="75" zoomScaleNormal="75" workbookViewId="0">
      <pane ySplit="5" topLeftCell="BM5" activePane="bottomLeft" state="frozen"/>
      <selection/>
      <selection pane="bottomLeft" activeCell="A2" sqref="A2:H2"/>
    </sheetView>
  </sheetViews>
  <sheetFormatPr defaultColWidth="9" defaultRowHeight="14.25" outlineLevelCol="7"/>
  <cols>
    <col min="1" max="1" width="40.625" style="69" customWidth="1"/>
    <col min="2" max="2" width="15.25" style="70"/>
    <col min="3" max="3" width="13.25" style="70"/>
    <col min="4" max="4" width="12.625" style="70" customWidth="1"/>
    <col min="5" max="5" width="37.5" style="70" customWidth="1"/>
    <col min="6" max="6" width="15.25" style="70"/>
    <col min="7" max="7" width="13.25" style="70"/>
    <col min="8" max="8" width="12.75" style="70" customWidth="1"/>
    <col min="9" max="16384" width="9" style="70"/>
  </cols>
  <sheetData>
    <row r="1" ht="17" customHeight="1" spans="1:1">
      <c r="A1" s="3" t="s">
        <v>265</v>
      </c>
    </row>
    <row r="2" ht="59.25" customHeight="1" spans="1:8">
      <c r="A2" s="5" t="s">
        <v>266</v>
      </c>
      <c r="B2" s="5"/>
      <c r="C2" s="5"/>
      <c r="D2" s="5"/>
      <c r="E2" s="5"/>
      <c r="F2" s="5"/>
      <c r="G2" s="5"/>
      <c r="H2" s="5"/>
    </row>
    <row r="3" ht="15.95" customHeight="1" spans="1:8">
      <c r="A3" s="71"/>
      <c r="B3" s="72"/>
      <c r="C3" s="72"/>
      <c r="D3" s="72"/>
      <c r="E3" s="72"/>
      <c r="F3" s="72"/>
      <c r="G3" s="73"/>
      <c r="H3" s="74" t="s">
        <v>17</v>
      </c>
    </row>
    <row r="4" s="66" customFormat="1" ht="24.95" customHeight="1" spans="1:8">
      <c r="A4" s="75" t="s">
        <v>18</v>
      </c>
      <c r="B4" s="46" t="s">
        <v>267</v>
      </c>
      <c r="C4" s="76" t="s">
        <v>20</v>
      </c>
      <c r="D4" s="76"/>
      <c r="E4" s="77" t="s">
        <v>21</v>
      </c>
      <c r="F4" s="46" t="s">
        <v>19</v>
      </c>
      <c r="G4" s="76" t="s">
        <v>20</v>
      </c>
      <c r="H4" s="76"/>
    </row>
    <row r="5" ht="24.95" customHeight="1" spans="1:8">
      <c r="A5" s="78"/>
      <c r="B5" s="46"/>
      <c r="C5" s="46" t="s">
        <v>22</v>
      </c>
      <c r="D5" s="46" t="s">
        <v>23</v>
      </c>
      <c r="E5" s="79"/>
      <c r="F5" s="46"/>
      <c r="G5" s="46" t="s">
        <v>22</v>
      </c>
      <c r="H5" s="46" t="s">
        <v>23</v>
      </c>
    </row>
    <row r="6" s="67" customFormat="1" ht="21" customHeight="1" spans="1:8">
      <c r="A6" s="80" t="s">
        <v>268</v>
      </c>
      <c r="B6" s="81"/>
      <c r="C6" s="81"/>
      <c r="D6" s="48" t="str">
        <f t="shared" ref="D6:D9" si="0">IF(OR(VALUE(C6)=0,ISERROR(C6/B6-1)),"",C6/B6-1)</f>
        <v/>
      </c>
      <c r="E6" s="82" t="s">
        <v>269</v>
      </c>
      <c r="F6" s="81"/>
      <c r="G6" s="81"/>
      <c r="H6" s="48" t="str">
        <f t="shared" ref="H6:H15" si="1">IF(OR(VALUE(G6)=0,ISERROR(G6/F6-1)),"",G6/F6-1)</f>
        <v/>
      </c>
    </row>
    <row r="7" s="67" customFormat="1" ht="21" customHeight="1" spans="1:8">
      <c r="A7" s="80" t="s">
        <v>270</v>
      </c>
      <c r="B7" s="81"/>
      <c r="C7" s="81"/>
      <c r="D7" s="48" t="str">
        <f t="shared" si="0"/>
        <v/>
      </c>
      <c r="E7" s="82" t="s">
        <v>271</v>
      </c>
      <c r="F7" s="81"/>
      <c r="G7" s="81"/>
      <c r="H7" s="48" t="str">
        <f t="shared" si="1"/>
        <v/>
      </c>
    </row>
    <row r="8" s="67" customFormat="1" ht="21" customHeight="1" spans="1:8">
      <c r="A8" s="80" t="s">
        <v>272</v>
      </c>
      <c r="B8" s="81"/>
      <c r="C8" s="81"/>
      <c r="D8" s="48" t="str">
        <f t="shared" si="0"/>
        <v/>
      </c>
      <c r="E8" s="82" t="s">
        <v>273</v>
      </c>
      <c r="F8" s="81"/>
      <c r="G8" s="81"/>
      <c r="H8" s="48" t="str">
        <f t="shared" si="1"/>
        <v/>
      </c>
    </row>
    <row r="9" s="67" customFormat="1" ht="21" customHeight="1" spans="1:8">
      <c r="A9" s="80" t="s">
        <v>274</v>
      </c>
      <c r="B9" s="81"/>
      <c r="C9" s="81"/>
      <c r="D9" s="48" t="str">
        <f t="shared" si="0"/>
        <v/>
      </c>
      <c r="E9" s="83" t="s">
        <v>275</v>
      </c>
      <c r="F9" s="81"/>
      <c r="G9" s="81"/>
      <c r="H9" s="48" t="str">
        <f t="shared" si="1"/>
        <v/>
      </c>
    </row>
    <row r="10" s="67" customFormat="1" ht="21" customHeight="1" spans="1:8">
      <c r="A10" s="80" t="s">
        <v>276</v>
      </c>
      <c r="B10" s="81"/>
      <c r="C10" s="81"/>
      <c r="D10" s="48"/>
      <c r="E10" s="83" t="s">
        <v>277</v>
      </c>
      <c r="F10" s="81"/>
      <c r="G10" s="81"/>
      <c r="H10" s="48" t="str">
        <f t="shared" si="1"/>
        <v/>
      </c>
    </row>
    <row r="11" s="67" customFormat="1" ht="21" customHeight="1" spans="1:8">
      <c r="A11" s="80" t="s">
        <v>278</v>
      </c>
      <c r="B11" s="81"/>
      <c r="C11" s="81"/>
      <c r="D11" s="48" t="str">
        <f t="shared" ref="D11:D15" si="2">IF(OR(VALUE(C11)=0,ISERROR(C11/B11-1)),"",C11/B11-1)</f>
        <v/>
      </c>
      <c r="E11" s="84" t="s">
        <v>279</v>
      </c>
      <c r="F11" s="81"/>
      <c r="G11" s="81"/>
      <c r="H11" s="48" t="str">
        <f t="shared" si="1"/>
        <v/>
      </c>
    </row>
    <row r="12" s="67" customFormat="1" ht="21" customHeight="1" spans="1:8">
      <c r="A12" s="85" t="s">
        <v>280</v>
      </c>
      <c r="B12" s="81"/>
      <c r="C12" s="81"/>
      <c r="D12" s="48" t="str">
        <f t="shared" si="2"/>
        <v/>
      </c>
      <c r="E12" s="83" t="s">
        <v>281</v>
      </c>
      <c r="F12" s="86"/>
      <c r="G12" s="86"/>
      <c r="H12" s="48" t="str">
        <f t="shared" si="1"/>
        <v/>
      </c>
    </row>
    <row r="13" s="67" customFormat="1" ht="28.5" spans="1:8">
      <c r="A13" s="80" t="s">
        <v>282</v>
      </c>
      <c r="B13" s="81"/>
      <c r="C13" s="81"/>
      <c r="D13" s="48" t="str">
        <f t="shared" si="2"/>
        <v/>
      </c>
      <c r="E13" s="83" t="s">
        <v>283</v>
      </c>
      <c r="F13" s="81"/>
      <c r="G13" s="81"/>
      <c r="H13" s="48" t="str">
        <f t="shared" si="1"/>
        <v/>
      </c>
    </row>
    <row r="14" s="67" customFormat="1" ht="21" customHeight="1" spans="1:8">
      <c r="A14" s="80" t="s">
        <v>284</v>
      </c>
      <c r="B14" s="81"/>
      <c r="C14" s="81"/>
      <c r="D14" s="48" t="str">
        <f t="shared" si="2"/>
        <v/>
      </c>
      <c r="E14" s="83" t="s">
        <v>285</v>
      </c>
      <c r="F14" s="81"/>
      <c r="G14" s="81"/>
      <c r="H14" s="48" t="str">
        <f t="shared" si="1"/>
        <v/>
      </c>
    </row>
    <row r="15" s="67" customFormat="1" ht="21" customHeight="1" spans="1:8">
      <c r="A15" s="80"/>
      <c r="B15" s="81"/>
      <c r="C15" s="81"/>
      <c r="D15" s="48" t="str">
        <f t="shared" si="2"/>
        <v/>
      </c>
      <c r="E15" s="83" t="s">
        <v>286</v>
      </c>
      <c r="F15" s="81"/>
      <c r="G15" s="81"/>
      <c r="H15" s="48" t="str">
        <f t="shared" si="1"/>
        <v/>
      </c>
    </row>
    <row r="16" s="67" customFormat="1" ht="21" customHeight="1" spans="1:8">
      <c r="A16" s="87"/>
      <c r="B16" s="81"/>
      <c r="C16" s="81"/>
      <c r="D16" s="48"/>
      <c r="E16" s="83" t="s">
        <v>287</v>
      </c>
      <c r="F16" s="81"/>
      <c r="G16" s="81"/>
      <c r="H16" s="48"/>
    </row>
    <row r="17" s="67" customFormat="1" ht="21" customHeight="1" spans="1:8">
      <c r="A17" s="88" t="s">
        <v>74</v>
      </c>
      <c r="B17" s="89">
        <f t="shared" ref="B17:G17" si="3">SUM(B6:B16)</f>
        <v>0</v>
      </c>
      <c r="C17" s="89">
        <f t="shared" si="3"/>
        <v>0</v>
      </c>
      <c r="D17" s="61" t="str">
        <f t="shared" ref="D17:D25" si="4">IF(OR(VALUE(C17)=0,ISERROR(C17/B17-1)),"",C17/B17-1)</f>
        <v/>
      </c>
      <c r="E17" s="90" t="s">
        <v>75</v>
      </c>
      <c r="F17" s="89">
        <f t="shared" si="3"/>
        <v>0</v>
      </c>
      <c r="G17" s="89">
        <f t="shared" si="3"/>
        <v>0</v>
      </c>
      <c r="H17" s="48" t="str">
        <f t="shared" ref="H17:H25" si="5">IF(OR(VALUE(G17)=0,ISERROR(G17/F17-1)),"",G17/F17-1)</f>
        <v/>
      </c>
    </row>
    <row r="18" s="67" customFormat="1" ht="21" customHeight="1" spans="1:8">
      <c r="A18" s="88"/>
      <c r="B18" s="91"/>
      <c r="C18" s="91"/>
      <c r="D18" s="61"/>
      <c r="E18" s="90"/>
      <c r="F18" s="91"/>
      <c r="G18" s="91"/>
      <c r="H18" s="48"/>
    </row>
    <row r="19" s="67" customFormat="1" ht="21" customHeight="1" spans="1:8">
      <c r="A19" s="92" t="s">
        <v>288</v>
      </c>
      <c r="B19" s="91">
        <f t="shared" ref="B19:G19" si="6">SUM(B20:B24)</f>
        <v>0</v>
      </c>
      <c r="C19" s="91">
        <f t="shared" si="6"/>
        <v>0</v>
      </c>
      <c r="D19" s="61" t="str">
        <f t="shared" si="4"/>
        <v/>
      </c>
      <c r="E19" s="93" t="s">
        <v>289</v>
      </c>
      <c r="F19" s="91">
        <f t="shared" si="6"/>
        <v>0</v>
      </c>
      <c r="G19" s="91">
        <f t="shared" si="6"/>
        <v>0</v>
      </c>
      <c r="H19" s="48" t="str">
        <f t="shared" si="5"/>
        <v/>
      </c>
    </row>
    <row r="20" s="68" customFormat="1" ht="21" customHeight="1" spans="1:8">
      <c r="A20" s="87" t="s">
        <v>290</v>
      </c>
      <c r="B20" s="94"/>
      <c r="C20" s="94"/>
      <c r="D20" s="61" t="str">
        <f t="shared" si="4"/>
        <v/>
      </c>
      <c r="E20" s="95" t="s">
        <v>291</v>
      </c>
      <c r="F20" s="96"/>
      <c r="G20" s="96"/>
      <c r="H20" s="48" t="str">
        <f t="shared" si="5"/>
        <v/>
      </c>
    </row>
    <row r="21" s="67" customFormat="1" ht="21" customHeight="1" spans="1:8">
      <c r="A21" s="87" t="s">
        <v>113</v>
      </c>
      <c r="B21" s="81"/>
      <c r="C21" s="81"/>
      <c r="D21" s="61" t="str">
        <f t="shared" si="4"/>
        <v/>
      </c>
      <c r="E21" s="95" t="s">
        <v>292</v>
      </c>
      <c r="F21" s="94"/>
      <c r="G21" s="94"/>
      <c r="H21" s="48" t="str">
        <f t="shared" si="5"/>
        <v/>
      </c>
    </row>
    <row r="22" s="67" customFormat="1" ht="21" customHeight="1" spans="1:8">
      <c r="A22" s="87" t="s">
        <v>115</v>
      </c>
      <c r="B22" s="81"/>
      <c r="C22" s="81"/>
      <c r="D22" s="61" t="str">
        <f t="shared" si="4"/>
        <v/>
      </c>
      <c r="E22" s="95" t="s">
        <v>106</v>
      </c>
      <c r="F22" s="96"/>
      <c r="G22" s="96"/>
      <c r="H22" s="48" t="str">
        <f t="shared" si="5"/>
        <v/>
      </c>
    </row>
    <row r="23" s="67" customFormat="1" ht="21" customHeight="1" spans="1:8">
      <c r="A23" s="80" t="s">
        <v>293</v>
      </c>
      <c r="B23" s="96"/>
      <c r="C23" s="96"/>
      <c r="D23" s="61" t="str">
        <f t="shared" si="4"/>
        <v/>
      </c>
      <c r="E23" s="97" t="s">
        <v>294</v>
      </c>
      <c r="F23" s="96"/>
      <c r="G23" s="96"/>
      <c r="H23" s="48" t="str">
        <f t="shared" si="5"/>
        <v/>
      </c>
    </row>
    <row r="24" s="67" customFormat="1" ht="21" customHeight="1" spans="1:8">
      <c r="A24" s="87" t="s">
        <v>71</v>
      </c>
      <c r="B24" s="81"/>
      <c r="C24" s="81"/>
      <c r="D24" s="61" t="str">
        <f t="shared" si="4"/>
        <v/>
      </c>
      <c r="E24" s="95" t="s">
        <v>71</v>
      </c>
      <c r="F24" s="96"/>
      <c r="G24" s="96"/>
      <c r="H24" s="48" t="str">
        <f t="shared" si="5"/>
        <v/>
      </c>
    </row>
    <row r="25" s="67" customFormat="1" ht="21" customHeight="1" spans="1:8">
      <c r="A25" s="88" t="s">
        <v>118</v>
      </c>
      <c r="B25" s="91">
        <f t="shared" ref="B25:F25" si="7">SUM(B17,B19)</f>
        <v>0</v>
      </c>
      <c r="C25" s="91">
        <f t="shared" si="7"/>
        <v>0</v>
      </c>
      <c r="D25" s="61" t="str">
        <f t="shared" si="4"/>
        <v/>
      </c>
      <c r="E25" s="90" t="s">
        <v>119</v>
      </c>
      <c r="F25" s="91">
        <f t="shared" si="7"/>
        <v>0</v>
      </c>
      <c r="G25" s="91"/>
      <c r="H25" s="48" t="str">
        <f t="shared" si="5"/>
        <v/>
      </c>
    </row>
    <row r="26" s="67" customFormat="1" ht="21" customHeight="1" spans="1:8">
      <c r="A26" s="69"/>
      <c r="B26" s="70"/>
      <c r="C26" s="70"/>
      <c r="D26" s="70"/>
      <c r="E26" s="70"/>
      <c r="F26" s="70"/>
      <c r="G26" s="70"/>
      <c r="H26" s="70"/>
    </row>
    <row r="27" s="67" customFormat="1" ht="21" customHeight="1" spans="1:8">
      <c r="A27" s="69"/>
      <c r="B27" s="70"/>
      <c r="C27" s="70"/>
      <c r="D27" s="70"/>
      <c r="E27" s="70"/>
      <c r="F27" s="70"/>
      <c r="G27" s="70"/>
      <c r="H27" s="70"/>
    </row>
    <row r="28" s="67" customFormat="1" ht="21" customHeight="1" spans="1:8">
      <c r="A28" s="69"/>
      <c r="B28" s="70"/>
      <c r="C28" s="70"/>
      <c r="D28" s="70"/>
      <c r="E28" s="70"/>
      <c r="F28" s="70"/>
      <c r="G28" s="70"/>
      <c r="H28" s="70"/>
    </row>
    <row r="48" spans="1:8">
      <c r="A48" s="98"/>
      <c r="B48" s="99"/>
      <c r="C48" s="99"/>
      <c r="D48" s="99"/>
      <c r="E48" s="99"/>
      <c r="F48" s="99"/>
      <c r="G48" s="99"/>
      <c r="H48" s="99"/>
    </row>
    <row r="49" spans="1:8">
      <c r="A49" s="88" t="s">
        <v>118</v>
      </c>
      <c r="B49" s="100">
        <f t="shared" ref="B49:G49" si="8">SUM(B17:B19)</f>
        <v>0</v>
      </c>
      <c r="C49" s="100">
        <f t="shared" si="8"/>
        <v>0</v>
      </c>
      <c r="D49" s="61" t="str">
        <f>IF(OR(VALUE(C49)=0,ISERROR(C49/B49-1)),"",C49/B49-1)</f>
        <v/>
      </c>
      <c r="E49" s="90" t="s">
        <v>119</v>
      </c>
      <c r="F49" s="100">
        <f t="shared" si="8"/>
        <v>0</v>
      </c>
      <c r="G49" s="100">
        <f t="shared" si="8"/>
        <v>0</v>
      </c>
      <c r="H49" s="61" t="str">
        <f>IF(OR(VALUE(G49)=0,ISERROR(G49/F49-1)),"",G49/F49-1)</f>
        <v/>
      </c>
    </row>
    <row r="53" hidden="1"/>
    <row r="54" hidden="1"/>
    <row r="56" hidden="1"/>
    <row r="57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6 E23">
    <cfRule type="expression" dxfId="6" priority="2" stopIfTrue="1">
      <formula>"len($A:$A)=3"</formula>
    </cfRule>
    <cfRule type="expression" dxfId="7" priority="4" stopIfTrue="1">
      <formula>"len($A:$A)=3"</formula>
    </cfRule>
  </conditionalFormatting>
  <conditionalFormatting sqref="D6:D26 D49 H49 H6:H26">
    <cfRule type="cellIs" dxfId="8" priority="5" stopIfTrue="1" operator="lessThan">
      <formula>0</formula>
    </cfRule>
  </conditionalFormatting>
  <conditionalFormatting sqref="D6:D26 H6:H26">
    <cfRule type="cellIs" dxfId="9" priority="1" stopIfTrue="1" operator="lessThan">
      <formula>0</formula>
    </cfRule>
  </conditionalFormatting>
  <conditionalFormatting sqref="H7:H18 D22:D23 H22:H26 D26 D7:D18">
    <cfRule type="cellIs" dxfId="10" priority="3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75" firstPageNumber="55" orientation="landscape" blackAndWhite="1" useFirstPageNumber="1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67"/>
  <sheetViews>
    <sheetView workbookViewId="0">
      <selection activeCell="A2" sqref="A2:H2"/>
    </sheetView>
  </sheetViews>
  <sheetFormatPr defaultColWidth="9" defaultRowHeight="14.25"/>
  <cols>
    <col min="1" max="1" width="41" style="33" customWidth="1"/>
    <col min="2" max="2" width="13.625" style="33" customWidth="1"/>
    <col min="3" max="3" width="7" style="33" customWidth="1"/>
    <col min="4" max="4" width="11.25" style="33" customWidth="1"/>
    <col min="5" max="5" width="35" style="33" customWidth="1"/>
    <col min="6" max="6" width="13.625" style="33" customWidth="1"/>
    <col min="7" max="7" width="7" style="33" customWidth="1"/>
    <col min="8" max="8" width="11.25" style="33" customWidth="1"/>
    <col min="9" max="9" width="26.5" style="33" customWidth="1"/>
    <col min="10" max="10" width="15.625" style="33" customWidth="1"/>
    <col min="11" max="11" width="9.25" style="34" customWidth="1"/>
    <col min="12" max="12" width="7.75" style="34" customWidth="1"/>
    <col min="13" max="13" width="9.875" style="34" customWidth="1"/>
    <col min="14" max="14" width="27.375" style="33" customWidth="1"/>
    <col min="15" max="15" width="4.375" style="33" hidden="1" customWidth="1"/>
    <col min="16" max="16" width="10.25" style="33" hidden="1" customWidth="1"/>
    <col min="17" max="17" width="38" style="33" hidden="1" customWidth="1"/>
    <col min="18" max="18" width="5.625" style="33" hidden="1" customWidth="1"/>
    <col min="19" max="19" width="6.5" style="33" hidden="1" customWidth="1"/>
    <col min="20" max="20" width="4.5" style="33" hidden="1" customWidth="1"/>
    <col min="21" max="23" width="3.875" style="33" hidden="1" customWidth="1"/>
    <col min="24" max="24" width="8.875" style="33" customWidth="1"/>
    <col min="25" max="25" width="9" style="33" hidden="1" customWidth="1"/>
    <col min="26" max="26" width="8.625" style="33" customWidth="1"/>
    <col min="27" max="27" width="8.5" style="33" customWidth="1"/>
    <col min="28" max="16384" width="9" style="33"/>
  </cols>
  <sheetData>
    <row r="1" ht="18" customHeight="1" spans="1:23">
      <c r="A1" s="3" t="s">
        <v>295</v>
      </c>
      <c r="B1" s="35"/>
      <c r="C1" s="35"/>
      <c r="D1" s="35"/>
      <c r="E1" s="35"/>
      <c r="F1" s="35"/>
      <c r="G1" s="35"/>
      <c r="H1" s="35"/>
      <c r="I1" s="35"/>
      <c r="J1" s="35"/>
      <c r="P1" s="35"/>
      <c r="Q1" s="35"/>
      <c r="R1" s="35"/>
      <c r="S1" s="35"/>
      <c r="T1" s="35"/>
      <c r="U1" s="35"/>
      <c r="V1" s="35"/>
      <c r="W1" s="35"/>
    </row>
    <row r="2" ht="20.25" spans="1:23">
      <c r="A2" s="5" t="s">
        <v>296</v>
      </c>
      <c r="B2" s="5"/>
      <c r="C2" s="5"/>
      <c r="D2" s="5"/>
      <c r="E2" s="5"/>
      <c r="F2" s="5"/>
      <c r="G2" s="5"/>
      <c r="H2" s="5"/>
      <c r="I2" s="35"/>
      <c r="J2" s="35"/>
      <c r="P2" s="35"/>
      <c r="Q2" s="35"/>
      <c r="R2" s="35"/>
      <c r="S2" s="35"/>
      <c r="T2" s="35"/>
      <c r="U2" s="35"/>
      <c r="V2" s="35"/>
      <c r="W2" s="35"/>
    </row>
    <row r="3" ht="18" customHeight="1" spans="1:23">
      <c r="A3" s="36"/>
      <c r="B3" s="37"/>
      <c r="C3" s="37"/>
      <c r="D3" s="37"/>
      <c r="E3" s="37"/>
      <c r="F3" s="37"/>
      <c r="G3" s="37"/>
      <c r="H3" s="38" t="s">
        <v>17</v>
      </c>
      <c r="I3" s="35"/>
      <c r="J3" s="35"/>
      <c r="P3" s="35"/>
      <c r="Q3" s="35"/>
      <c r="R3" s="35"/>
      <c r="S3" s="35"/>
      <c r="T3" s="35"/>
      <c r="U3" s="35"/>
      <c r="V3" s="35"/>
      <c r="W3" s="35"/>
    </row>
    <row r="4" ht="18.95" customHeight="1" spans="1:8">
      <c r="A4" s="39" t="s">
        <v>18</v>
      </c>
      <c r="B4" s="40" t="s">
        <v>19</v>
      </c>
      <c r="C4" s="41" t="s">
        <v>20</v>
      </c>
      <c r="D4" s="42"/>
      <c r="E4" s="39" t="s">
        <v>21</v>
      </c>
      <c r="F4" s="40" t="s">
        <v>19</v>
      </c>
      <c r="G4" s="41" t="s">
        <v>20</v>
      </c>
      <c r="H4" s="42"/>
    </row>
    <row r="5" ht="18.95" customHeight="1" spans="1:8">
      <c r="A5" s="43"/>
      <c r="B5" s="44"/>
      <c r="C5" s="45" t="s">
        <v>22</v>
      </c>
      <c r="D5" s="46" t="s">
        <v>23</v>
      </c>
      <c r="E5" s="43"/>
      <c r="F5" s="44"/>
      <c r="G5" s="45" t="s">
        <v>22</v>
      </c>
      <c r="H5" s="46" t="s">
        <v>23</v>
      </c>
    </row>
    <row r="6" ht="18.95" customHeight="1" spans="1:8">
      <c r="A6" s="47" t="s">
        <v>297</v>
      </c>
      <c r="B6" s="45"/>
      <c r="C6" s="45"/>
      <c r="D6" s="48" t="str">
        <f t="shared" ref="D6:D12" si="0">IF(OR(VALUE(C6)=0,ISERROR(C6/B6-1)),"",C6/B6-1)</f>
        <v/>
      </c>
      <c r="E6" s="49" t="s">
        <v>39</v>
      </c>
      <c r="F6" s="40"/>
      <c r="G6" s="50"/>
      <c r="H6" s="48" t="str">
        <f t="shared" ref="H6:H12" si="1">IF(OR(VALUE(G6)=0,ISERROR(G6/F6-1)),"",G6/F6-1)</f>
        <v/>
      </c>
    </row>
    <row r="7" ht="18.95" customHeight="1" spans="1:8">
      <c r="A7" s="51" t="s">
        <v>298</v>
      </c>
      <c r="B7" s="51"/>
      <c r="C7" s="51"/>
      <c r="D7" s="48" t="str">
        <f t="shared" si="0"/>
        <v/>
      </c>
      <c r="E7" s="49" t="s">
        <v>299</v>
      </c>
      <c r="F7" s="52"/>
      <c r="G7" s="53"/>
      <c r="H7" s="48" t="str">
        <f t="shared" si="1"/>
        <v/>
      </c>
    </row>
    <row r="8" ht="18.95" customHeight="1" spans="1:8">
      <c r="A8" s="51" t="s">
        <v>300</v>
      </c>
      <c r="B8" s="51"/>
      <c r="C8" s="51"/>
      <c r="D8" s="48" t="str">
        <f t="shared" si="0"/>
        <v/>
      </c>
      <c r="E8" s="49"/>
      <c r="F8" s="51"/>
      <c r="G8" s="53"/>
      <c r="H8" s="48" t="str">
        <f t="shared" si="1"/>
        <v/>
      </c>
    </row>
    <row r="9" ht="18.95" customHeight="1" spans="1:8">
      <c r="A9" s="51" t="s">
        <v>301</v>
      </c>
      <c r="B9" s="51"/>
      <c r="C9" s="51"/>
      <c r="D9" s="48" t="str">
        <f t="shared" si="0"/>
        <v/>
      </c>
      <c r="E9" s="54"/>
      <c r="F9" s="55"/>
      <c r="G9" s="53"/>
      <c r="H9" s="48" t="str">
        <f t="shared" si="1"/>
        <v/>
      </c>
    </row>
    <row r="10" ht="18.95" customHeight="1" spans="1:8">
      <c r="A10" s="56" t="s">
        <v>302</v>
      </c>
      <c r="B10" s="51"/>
      <c r="C10" s="51"/>
      <c r="D10" s="48" t="str">
        <f t="shared" si="0"/>
        <v/>
      </c>
      <c r="E10" s="57"/>
      <c r="F10" s="51"/>
      <c r="G10" s="53"/>
      <c r="H10" s="48" t="str">
        <f t="shared" si="1"/>
        <v/>
      </c>
    </row>
    <row r="11" ht="18.95" customHeight="1" spans="1:8">
      <c r="A11" s="51"/>
      <c r="B11" s="51"/>
      <c r="C11" s="51"/>
      <c r="D11" s="48" t="str">
        <f t="shared" si="0"/>
        <v/>
      </c>
      <c r="E11" s="49"/>
      <c r="F11" s="58"/>
      <c r="G11" s="53"/>
      <c r="H11" s="48" t="str">
        <f t="shared" si="1"/>
        <v/>
      </c>
    </row>
    <row r="12" ht="18.95" customHeight="1" spans="1:8">
      <c r="A12" s="51"/>
      <c r="B12" s="51"/>
      <c r="C12" s="51"/>
      <c r="D12" s="48" t="str">
        <f t="shared" si="0"/>
        <v/>
      </c>
      <c r="E12" s="49"/>
      <c r="F12" s="51"/>
      <c r="G12" s="53"/>
      <c r="H12" s="48" t="str">
        <f t="shared" si="1"/>
        <v/>
      </c>
    </row>
    <row r="13" ht="18.95" customHeight="1" spans="1:8">
      <c r="A13" s="51"/>
      <c r="B13" s="51"/>
      <c r="C13" s="51"/>
      <c r="D13" s="48"/>
      <c r="E13" s="51"/>
      <c r="F13" s="51"/>
      <c r="G13" s="53"/>
      <c r="H13" s="48"/>
    </row>
    <row r="14" ht="18.95" customHeight="1" spans="1:8">
      <c r="A14" s="59" t="s">
        <v>303</v>
      </c>
      <c r="B14" s="60">
        <f t="shared" ref="B14:G14" si="2">SUM(B6:B12)</f>
        <v>0</v>
      </c>
      <c r="C14" s="60">
        <f t="shared" si="2"/>
        <v>0</v>
      </c>
      <c r="D14" s="61" t="str">
        <f t="shared" ref="D14:D19" si="3">IF(OR(VALUE(C14)=0,ISERROR(C14/B14-1)),"",C14/B14-1)</f>
        <v/>
      </c>
      <c r="E14" s="59" t="s">
        <v>304</v>
      </c>
      <c r="F14" s="60">
        <f t="shared" si="2"/>
        <v>0</v>
      </c>
      <c r="G14" s="60">
        <f t="shared" si="2"/>
        <v>0</v>
      </c>
      <c r="H14" s="61" t="str">
        <f t="shared" ref="H14:H20" si="4">IF(OR(VALUE(G14)=0,ISERROR(G14/F14-1)),"",G14/F14-1)</f>
        <v/>
      </c>
    </row>
    <row r="15" ht="18.95" customHeight="1" spans="1:8">
      <c r="A15" s="51"/>
      <c r="B15" s="53"/>
      <c r="C15" s="53"/>
      <c r="D15" s="62"/>
      <c r="E15" s="51"/>
      <c r="F15" s="53"/>
      <c r="G15" s="53"/>
      <c r="H15" s="63"/>
    </row>
    <row r="16" ht="18.95" customHeight="1" spans="1:8">
      <c r="A16" s="64" t="s">
        <v>305</v>
      </c>
      <c r="B16" s="53"/>
      <c r="C16" s="53">
        <f>SUM(C17)</f>
        <v>0</v>
      </c>
      <c r="D16" s="62"/>
      <c r="E16" s="65" t="s">
        <v>78</v>
      </c>
      <c r="F16" s="53"/>
      <c r="G16" s="53"/>
      <c r="H16" s="63"/>
    </row>
    <row r="17" ht="18.95" customHeight="1" spans="1:8">
      <c r="A17" s="64"/>
      <c r="B17" s="53"/>
      <c r="C17" s="53"/>
      <c r="D17" s="62"/>
      <c r="E17" s="65" t="s">
        <v>306</v>
      </c>
      <c r="F17" s="53"/>
      <c r="G17" s="53"/>
      <c r="H17" s="63"/>
    </row>
    <row r="18" ht="18.95" customHeight="1" spans="1:8">
      <c r="A18" s="64"/>
      <c r="B18" s="53"/>
      <c r="C18" s="53"/>
      <c r="D18" s="48" t="str">
        <f t="shared" si="3"/>
        <v/>
      </c>
      <c r="E18" s="64" t="s">
        <v>307</v>
      </c>
      <c r="F18" s="53"/>
      <c r="G18" s="53"/>
      <c r="H18" s="61" t="str">
        <f t="shared" si="4"/>
        <v/>
      </c>
    </row>
    <row r="19" ht="18.95" customHeight="1" spans="1:8">
      <c r="A19" s="64"/>
      <c r="B19" s="53"/>
      <c r="C19" s="53"/>
      <c r="D19" s="48" t="str">
        <f t="shared" si="3"/>
        <v/>
      </c>
      <c r="E19" s="64"/>
      <c r="F19" s="53"/>
      <c r="G19" s="53"/>
      <c r="H19" s="61" t="str">
        <f t="shared" si="4"/>
        <v/>
      </c>
    </row>
    <row r="20" ht="18.95" customHeight="1" spans="1:8">
      <c r="A20" s="51"/>
      <c r="B20" s="53"/>
      <c r="C20" s="53"/>
      <c r="D20" s="62"/>
      <c r="E20" s="64"/>
      <c r="F20" s="53"/>
      <c r="G20" s="53"/>
      <c r="H20" s="61" t="str">
        <f t="shared" si="4"/>
        <v/>
      </c>
    </row>
    <row r="21" ht="18.95" customHeight="1" spans="1:8">
      <c r="A21" s="51"/>
      <c r="B21" s="53"/>
      <c r="C21" s="53"/>
      <c r="D21" s="62"/>
      <c r="E21" s="51"/>
      <c r="F21" s="53"/>
      <c r="G21" s="53"/>
      <c r="H21" s="63"/>
    </row>
    <row r="22" ht="18.95" customHeight="1" spans="1:8">
      <c r="A22" s="59" t="s">
        <v>308</v>
      </c>
      <c r="B22" s="60">
        <f>SUM(B14,B18,B19)</f>
        <v>0</v>
      </c>
      <c r="C22" s="60">
        <f>SUM(C14,C16,C18)</f>
        <v>0</v>
      </c>
      <c r="D22" s="61" t="str">
        <f>IF(OR(VALUE(C22)=0,ISERROR(C22/B22-1)),"",C22/B22-1)</f>
        <v/>
      </c>
      <c r="E22" s="59" t="s">
        <v>309</v>
      </c>
      <c r="F22" s="60">
        <f>SUM(F14,F18,F19,F20)</f>
        <v>0</v>
      </c>
      <c r="G22" s="60">
        <f>SUM(G14,G16,G17,G18)</f>
        <v>0</v>
      </c>
      <c r="H22" s="61" t="str">
        <f>IF(OR(VALUE(G22)=0,ISERROR(G22/F22-1)),"",G22/F22-1)</f>
        <v/>
      </c>
    </row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hidden="1" customHeight="1"/>
    <row r="44" ht="18.95" hidden="1" customHeight="1"/>
    <row r="45" ht="18.95" hidden="1" customHeight="1"/>
    <row r="46" ht="18.95" hidden="1" customHeight="1"/>
    <row r="47" ht="18.95" hidden="1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hidden="1" customHeight="1"/>
    <row r="57" ht="18.95" hidden="1" customHeight="1"/>
    <row r="58" ht="18.95" hidden="1" customHeight="1"/>
    <row r="59" ht="18.95" hidden="1" customHeight="1"/>
    <row r="60" ht="18.95" hidden="1" customHeight="1"/>
    <row r="61" ht="18.95" hidden="1" customHeight="1"/>
    <row r="62" ht="18.95" hidden="1" customHeight="1"/>
    <row r="63" ht="18.95" hidden="1" customHeight="1"/>
    <row r="64" ht="18.95" hidden="1" customHeight="1"/>
    <row r="65" ht="18.95" hidden="1" customHeight="1"/>
    <row r="66" ht="18.95" customHeight="1"/>
    <row r="67" ht="18.95" customHeight="1"/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A5:A12 E19 A15:A21">
    <cfRule type="expression" dxfId="11" priority="3" stopIfTrue="1">
      <formula>"len($A:$A)=3"</formula>
    </cfRule>
  </conditionalFormatting>
  <conditionalFormatting sqref="D5:D21 H5:H21">
    <cfRule type="cellIs" dxfId="12" priority="2" stopIfTrue="1" operator="lessThan">
      <formula>0</formula>
    </cfRule>
  </conditionalFormatting>
  <conditionalFormatting sqref="H6:H14 D6:D14 D22 H18:H22 D18:D19">
    <cfRule type="cellIs" dxfId="13" priority="1" stopIfTrue="1" operator="lessThan">
      <formula>0</formula>
    </cfRule>
    <cfRule type="cellIs" dxfId="14" priority="4" stopIfTrue="1" operator="lessThan">
      <formula>0</formula>
    </cfRule>
  </conditionalFormatting>
  <pageMargins left="0.751388888888889" right="0.751388888888889" top="1" bottom="1" header="0.5" footer="0.5"/>
  <pageSetup paperSize="9" scale="87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0"/>
  <sheetViews>
    <sheetView showGridLines="0" showZeros="0" zoomScale="80" zoomScaleNormal="80" workbookViewId="0">
      <pane xSplit="1" ySplit="4" topLeftCell="B5" activePane="bottomRight" state="frozenSplit"/>
      <selection/>
      <selection pane="topRight"/>
      <selection pane="bottomLeft"/>
      <selection pane="bottomRight" activeCell="A2" sqref="A2:K2"/>
    </sheetView>
  </sheetViews>
  <sheetFormatPr defaultColWidth="9" defaultRowHeight="14.25" customHeight="1"/>
  <cols>
    <col min="1" max="1" width="32.25" style="2" customWidth="1"/>
    <col min="2" max="2" width="18.25" style="2" customWidth="1"/>
    <col min="3" max="3" width="17.5" style="2" customWidth="1"/>
    <col min="4" max="6" width="16.25" style="2" customWidth="1"/>
    <col min="7" max="7" width="14.875" style="2" customWidth="1"/>
    <col min="8" max="8" width="15" style="2" customWidth="1"/>
    <col min="9" max="9" width="14.375" style="2" customWidth="1"/>
    <col min="10" max="16384" width="9" style="2"/>
  </cols>
  <sheetData>
    <row r="1" ht="24.75" customHeight="1" spans="1:9">
      <c r="A1" s="3" t="s">
        <v>310</v>
      </c>
      <c r="B1" s="4"/>
      <c r="C1" s="4"/>
      <c r="D1" s="4"/>
      <c r="E1" s="4"/>
      <c r="F1" s="4"/>
      <c r="G1" s="4"/>
      <c r="H1" s="4"/>
      <c r="I1" s="4"/>
    </row>
    <row r="2" ht="20.25" spans="1:11">
      <c r="A2" s="5" t="s">
        <v>311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" customHeight="1" spans="1:9">
      <c r="A3" s="6"/>
      <c r="B3" s="7"/>
      <c r="C3" s="7"/>
      <c r="D3" s="7"/>
      <c r="E3" s="7"/>
      <c r="F3" s="7"/>
      <c r="G3" s="7"/>
      <c r="H3" s="8"/>
      <c r="I3" s="28" t="s">
        <v>17</v>
      </c>
    </row>
    <row r="4" ht="49.5" customHeight="1" spans="1:11">
      <c r="A4" s="9" t="s">
        <v>312</v>
      </c>
      <c r="B4" s="10" t="s">
        <v>313</v>
      </c>
      <c r="C4" s="11" t="s">
        <v>314</v>
      </c>
      <c r="D4" s="12" t="s">
        <v>315</v>
      </c>
      <c r="E4" s="10" t="s">
        <v>316</v>
      </c>
      <c r="F4" s="10" t="s">
        <v>317</v>
      </c>
      <c r="G4" s="13" t="s">
        <v>318</v>
      </c>
      <c r="H4" s="14" t="s">
        <v>319</v>
      </c>
      <c r="I4" s="14" t="s">
        <v>320</v>
      </c>
      <c r="J4" s="29" t="s">
        <v>321</v>
      </c>
      <c r="K4" s="29" t="s">
        <v>322</v>
      </c>
    </row>
    <row r="5" ht="26.25" customHeight="1" spans="1:11">
      <c r="A5" s="15" t="s">
        <v>323</v>
      </c>
      <c r="B5" s="16">
        <f t="shared" ref="B5:B20" si="0">SUM(C5:J5)</f>
        <v>0</v>
      </c>
      <c r="C5" s="16"/>
      <c r="D5" s="16"/>
      <c r="E5" s="16"/>
      <c r="F5" s="16"/>
      <c r="G5" s="16"/>
      <c r="H5" s="16"/>
      <c r="I5" s="16"/>
      <c r="J5" s="16">
        <f>SUM(J6:J10)</f>
        <v>0</v>
      </c>
      <c r="K5" s="16">
        <f>SUM(K6:K10)</f>
        <v>0</v>
      </c>
    </row>
    <row r="6" ht="26.25" customHeight="1" spans="1:11">
      <c r="A6" s="15" t="s">
        <v>324</v>
      </c>
      <c r="B6" s="16">
        <f t="shared" si="0"/>
        <v>0</v>
      </c>
      <c r="C6" s="16"/>
      <c r="D6" s="16"/>
      <c r="E6" s="16"/>
      <c r="F6" s="16"/>
      <c r="G6" s="17"/>
      <c r="H6" s="18"/>
      <c r="I6" s="30"/>
      <c r="J6" s="31"/>
      <c r="K6" s="31"/>
    </row>
    <row r="7" ht="26.25" customHeight="1" spans="1:11">
      <c r="A7" s="15" t="s">
        <v>325</v>
      </c>
      <c r="B7" s="16">
        <f t="shared" si="0"/>
        <v>0</v>
      </c>
      <c r="C7" s="16"/>
      <c r="D7" s="16"/>
      <c r="E7" s="16"/>
      <c r="F7" s="16"/>
      <c r="G7" s="17"/>
      <c r="H7" s="18"/>
      <c r="I7" s="30"/>
      <c r="J7" s="31"/>
      <c r="K7" s="31"/>
    </row>
    <row r="8" ht="26.25" customHeight="1" spans="1:11">
      <c r="A8" s="19" t="s">
        <v>326</v>
      </c>
      <c r="B8" s="16">
        <f t="shared" si="0"/>
        <v>0</v>
      </c>
      <c r="C8" s="16"/>
      <c r="D8" s="16"/>
      <c r="E8" s="16"/>
      <c r="F8" s="16"/>
      <c r="G8" s="16"/>
      <c r="H8" s="18"/>
      <c r="I8" s="30"/>
      <c r="J8" s="31"/>
      <c r="K8" s="31"/>
    </row>
    <row r="9" ht="26.25" customHeight="1" spans="1:11">
      <c r="A9" s="19" t="s">
        <v>327</v>
      </c>
      <c r="B9" s="16">
        <f t="shared" si="0"/>
        <v>0</v>
      </c>
      <c r="C9" s="16"/>
      <c r="D9" s="16"/>
      <c r="E9" s="16"/>
      <c r="F9" s="16"/>
      <c r="G9" s="16"/>
      <c r="H9" s="20"/>
      <c r="I9" s="30"/>
      <c r="J9" s="31"/>
      <c r="K9" s="31"/>
    </row>
    <row r="10" ht="26.25" customHeight="1" spans="1:11">
      <c r="A10" s="19" t="s">
        <v>328</v>
      </c>
      <c r="B10" s="16">
        <f t="shared" si="0"/>
        <v>0</v>
      </c>
      <c r="C10" s="16"/>
      <c r="D10" s="16"/>
      <c r="E10" s="16"/>
      <c r="F10" s="16"/>
      <c r="G10" s="16"/>
      <c r="H10" s="21"/>
      <c r="I10" s="30"/>
      <c r="J10" s="31"/>
      <c r="K10" s="31"/>
    </row>
    <row r="11" ht="26.25" customHeight="1" spans="1:11">
      <c r="A11" s="19" t="s">
        <v>329</v>
      </c>
      <c r="B11" s="16">
        <f t="shared" si="0"/>
        <v>0</v>
      </c>
      <c r="C11" s="16"/>
      <c r="D11" s="16"/>
      <c r="E11" s="16"/>
      <c r="F11" s="16"/>
      <c r="G11" s="16"/>
      <c r="I11" s="30"/>
      <c r="J11" s="31"/>
      <c r="K11" s="31"/>
    </row>
    <row r="12" ht="26.25" customHeight="1" spans="1:11">
      <c r="A12" s="19" t="s">
        <v>330</v>
      </c>
      <c r="B12" s="16">
        <f t="shared" si="0"/>
        <v>0</v>
      </c>
      <c r="C12" s="16"/>
      <c r="D12" s="16"/>
      <c r="E12" s="16"/>
      <c r="F12" s="16"/>
      <c r="G12" s="16"/>
      <c r="H12" s="16"/>
      <c r="I12" s="16"/>
      <c r="J12" s="16">
        <f>SUM(J13:J15)</f>
        <v>0</v>
      </c>
      <c r="K12" s="16">
        <f>SUM(K13:K15)</f>
        <v>0</v>
      </c>
    </row>
    <row r="13" ht="26.25" customHeight="1" spans="1:11">
      <c r="A13" s="15" t="s">
        <v>331</v>
      </c>
      <c r="B13" s="16">
        <f t="shared" si="0"/>
        <v>0</v>
      </c>
      <c r="C13" s="16"/>
      <c r="D13" s="16"/>
      <c r="E13" s="16"/>
      <c r="F13" s="16"/>
      <c r="G13" s="16"/>
      <c r="H13" s="18"/>
      <c r="I13" s="30"/>
      <c r="J13" s="31"/>
      <c r="K13" s="31"/>
    </row>
    <row r="14" ht="26.25" customHeight="1" spans="1:11">
      <c r="A14" s="15" t="s">
        <v>332</v>
      </c>
      <c r="B14" s="16">
        <f t="shared" si="0"/>
        <v>0</v>
      </c>
      <c r="C14" s="16"/>
      <c r="D14" s="16"/>
      <c r="E14" s="16"/>
      <c r="F14" s="16"/>
      <c r="G14" s="16"/>
      <c r="H14" s="22"/>
      <c r="I14" s="30"/>
      <c r="J14" s="31"/>
      <c r="K14" s="31"/>
    </row>
    <row r="15" ht="26.25" customHeight="1" spans="1:11">
      <c r="A15" s="19" t="s">
        <v>333</v>
      </c>
      <c r="B15" s="16">
        <f t="shared" si="0"/>
        <v>0</v>
      </c>
      <c r="C15" s="16"/>
      <c r="D15" s="16"/>
      <c r="E15" s="16"/>
      <c r="F15" s="16"/>
      <c r="G15" s="16"/>
      <c r="H15" s="18"/>
      <c r="I15" s="30"/>
      <c r="J15" s="31"/>
      <c r="K15" s="31"/>
    </row>
    <row r="16" ht="26.25" customHeight="1" spans="1:11">
      <c r="A16" s="19" t="s">
        <v>334</v>
      </c>
      <c r="B16" s="16">
        <f t="shared" si="0"/>
        <v>0</v>
      </c>
      <c r="C16" s="16"/>
      <c r="D16" s="16"/>
      <c r="E16" s="16"/>
      <c r="F16" s="16"/>
      <c r="G16" s="16"/>
      <c r="H16" s="23"/>
      <c r="I16" s="30"/>
      <c r="J16" s="31"/>
      <c r="K16" s="31"/>
    </row>
    <row r="17" ht="26.25" customHeight="1" spans="1:11">
      <c r="A17" s="24" t="s">
        <v>335</v>
      </c>
      <c r="B17" s="16">
        <f t="shared" si="0"/>
        <v>0</v>
      </c>
      <c r="C17" s="16"/>
      <c r="D17" s="16"/>
      <c r="E17" s="16"/>
      <c r="F17" s="16"/>
      <c r="G17" s="16"/>
      <c r="H17" s="25"/>
      <c r="I17" s="30"/>
      <c r="J17" s="31"/>
      <c r="K17" s="31"/>
    </row>
    <row r="18" ht="26.25" customHeight="1" spans="1:11">
      <c r="A18" s="19" t="s">
        <v>336</v>
      </c>
      <c r="B18" s="16">
        <f t="shared" si="0"/>
        <v>0</v>
      </c>
      <c r="C18" s="16"/>
      <c r="D18" s="16"/>
      <c r="E18" s="16"/>
      <c r="F18" s="16"/>
      <c r="G18" s="16"/>
      <c r="H18" s="26"/>
      <c r="I18" s="26"/>
      <c r="J18" s="32">
        <f>J5+J11-J12-J16-J17</f>
        <v>0</v>
      </c>
      <c r="K18" s="31"/>
    </row>
    <row r="19" ht="26.25" customHeight="1" spans="1:11">
      <c r="A19" s="19" t="s">
        <v>337</v>
      </c>
      <c r="B19" s="16">
        <f t="shared" si="0"/>
        <v>0</v>
      </c>
      <c r="C19" s="16"/>
      <c r="D19" s="16"/>
      <c r="E19" s="16"/>
      <c r="F19" s="16"/>
      <c r="G19" s="16"/>
      <c r="H19" s="18"/>
      <c r="I19" s="30"/>
      <c r="J19" s="31"/>
      <c r="K19" s="31"/>
    </row>
    <row r="20" ht="26.25" customHeight="1" spans="1:11">
      <c r="A20" s="15" t="s">
        <v>338</v>
      </c>
      <c r="B20" s="27">
        <f t="shared" si="0"/>
        <v>0</v>
      </c>
      <c r="C20" s="16"/>
      <c r="D20" s="16"/>
      <c r="E20" s="16"/>
      <c r="F20" s="16"/>
      <c r="G20" s="16"/>
      <c r="H20" s="16"/>
      <c r="I20" s="16"/>
      <c r="J20" s="32">
        <f t="shared" ref="H20:J20" si="1">SUM(J18:J19)</f>
        <v>0</v>
      </c>
      <c r="K20" s="31"/>
    </row>
  </sheetData>
  <sheetProtection selectLockedCells="1" selectUnlockedCells="1"/>
  <mergeCells count="1">
    <mergeCell ref="A2:K2"/>
  </mergeCells>
  <printOptions horizontalCentered="1"/>
  <pageMargins left="0.751388888888889" right="0.468055555555556" top="0.786805555555556" bottom="0.979166666666667" header="0.507638888888889" footer="0.507638888888889"/>
  <pageSetup paperSize="9" scale="70" firstPageNumber="56" orientation="landscape" useFirstPageNumber="1" errors="blank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目录</vt:lpstr>
      <vt:lpstr>一般公共预算收支草案</vt:lpstr>
      <vt:lpstr>公共预算草案功能分类表  </vt:lpstr>
      <vt:lpstr>公共预算草案按经济分类</vt:lpstr>
      <vt:lpstr>财政预算支出明细表附表</vt:lpstr>
      <vt:lpstr>基金预算草案</vt:lpstr>
      <vt:lpstr>国有资本经营预算</vt:lpstr>
      <vt:lpstr>社保基金草案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2017-01-10T07:02:00Z</cp:lastPrinted>
  <dcterms:modified xsi:type="dcterms:W3CDTF">2019-02-01T11:47:58Z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