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33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一般公共预算收支草案!$A$1:$H$66</definedName>
    <definedName name="_xlnm.Print_Area" localSheetId="6">基金预算草案!$A$1:$H$28</definedName>
    <definedName name="_xlnm.Print_Titles" localSheetId="2">一般公共预算收支草案!$2:$5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4">公共预算草案按经济分类!$1:$5</definedName>
    <definedName name="_xlnm.Print_Titles" localSheetId="8">社保基金草案!$2:$4</definedName>
    <definedName name="表4" localSheetId="6">#REF!</definedName>
    <definedName name="表4" localSheetId="8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 '!$A$5:$G$48</definedName>
  </definedNames>
  <calcPr calcId="144525" concurrentCalc="0"/>
</workbook>
</file>

<file path=xl/sharedStrings.xml><?xml version="1.0" encoding="utf-8"?>
<sst xmlns="http://schemas.openxmlformats.org/spreadsheetml/2006/main" count="595" uniqueCount="359">
  <si>
    <t>大厂乡第十二届人民代表大会第八次会议
附件2</t>
  </si>
  <si>
    <t>梁河县大厂乡</t>
  </si>
  <si>
    <t>2025年度财政预算草案</t>
  </si>
  <si>
    <t>梁河县大厂乡人民政府</t>
  </si>
  <si>
    <t>2025年3月</t>
  </si>
  <si>
    <t>目              录</t>
  </si>
  <si>
    <t>序号</t>
  </si>
  <si>
    <t>表                  名</t>
  </si>
  <si>
    <t>2025年梁河县大厂乡一般公共预算收支草案（表一）</t>
  </si>
  <si>
    <t>2025年梁河县大厂乡一般公共预算收支功能分类情况表（表二）</t>
  </si>
  <si>
    <t>2025年梁河县大厂乡一般公共预算支出经济分类情况表（表三）</t>
  </si>
  <si>
    <t>2025年梁河县大厂乡财政预算支出明细表(草案）（表三/1）</t>
  </si>
  <si>
    <t>2025年梁河县大厂乡政府性基金预算收支草案（表四）</t>
  </si>
  <si>
    <t>2025年梁河县大厂乡国有资本经营预算草案（表五）</t>
  </si>
  <si>
    <t>2025年梁河县大厂乡社会保险基金预算草案（表六）</t>
  </si>
  <si>
    <t>表一</t>
  </si>
  <si>
    <t>2025年梁河县大厂乡一般公共预算收支草案</t>
  </si>
  <si>
    <t>单位：万元</t>
  </si>
  <si>
    <t>收入</t>
  </si>
  <si>
    <t>2024年预算数</t>
  </si>
  <si>
    <t>2025年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</si>
  <si>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</si>
  <si>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</si>
  <si>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</si>
  <si>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</si>
  <si>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</si>
  <si>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</si>
  <si>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</si>
  <si>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</si>
  <si>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</si>
  <si>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</si>
  <si>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</si>
  <si>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</si>
  <si>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</si>
  <si>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</si>
  <si>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</si>
  <si>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</si>
  <si>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</si>
  <si>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</si>
  <si>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</si>
  <si>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</si>
  <si>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</si>
  <si>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</si>
  <si>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</si>
  <si>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</si>
  <si>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</si>
  <si>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</si>
  <si>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</si>
  <si>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</si>
  <si>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</si>
  <si>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</si>
  <si>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</si>
  <si>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</si>
  <si>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</si>
  <si>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</si>
  <si>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</si>
  <si>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</si>
  <si>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</si>
  <si>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</si>
  <si>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</si>
  <si>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</si>
  <si>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</si>
  <si>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</si>
  <si>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</si>
  <si>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</si>
  <si>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</si>
  <si>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</si>
  <si>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</si>
  <si>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</si>
  <si>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</si>
  <si>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</si>
  <si>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</si>
  <si>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</si>
  <si>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</si>
  <si>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</si>
  <si>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</si>
  <si>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</si>
  <si>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</si>
  <si>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</si>
  <si>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</si>
  <si>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</si>
  <si>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</si>
  <si>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</si>
  <si>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</si>
  <si>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</si>
  <si>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</si>
  <si>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</si>
  <si>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</si>
  <si>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</si>
  <si>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</si>
  <si>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</si>
  <si>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</si>
  <si>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</si>
  <si>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</si>
  <si>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</si>
  <si>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</si>
  <si>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</si>
  <si>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</si>
  <si>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</si>
  <si>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</si>
  <si>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</si>
  <si>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</si>
  <si>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</si>
  <si>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</si>
  <si>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</si>
  <si>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</si>
  <si>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</si>
  <si>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</si>
  <si>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</si>
  <si>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</si>
  <si>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</si>
  <si>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</si>
  <si>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</si>
  <si>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</si>
  <si>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</si>
  <si>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</si>
  <si>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</si>
  <si>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</si>
  <si>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</si>
  <si>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</si>
  <si>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</si>
  <si>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2025年梁河县大厂乡一般公共预算收支功能分类情况表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</si>
  <si>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</si>
  <si>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</si>
  <si>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</si>
  <si>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</si>
  <si>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</si>
  <si>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</si>
  <si>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</si>
  <si>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</si>
  <si>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</si>
  <si>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</si>
  <si>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</si>
  <si>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</si>
  <si>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</si>
  <si>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</si>
  <si>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</si>
  <si>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</si>
  <si>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</si>
  <si>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</si>
  <si>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</si>
  <si>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</si>
  <si>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</si>
  <si>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</si>
  <si>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</si>
  <si>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</si>
  <si>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</si>
  <si>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</si>
  <si>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</si>
  <si>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</si>
  <si>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</si>
  <si>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</si>
  <si>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204公共安全支出</t>
  </si>
  <si>
    <t xml:space="preserve">  01武装警察部队</t>
  </si>
  <si>
    <t xml:space="preserve">  02公安</t>
  </si>
  <si>
    <t xml:space="preserve">  03国家安全</t>
  </si>
  <si>
    <t xml:space="preserve">  04检察</t>
  </si>
  <si>
    <t xml:space="preserve">  05法院</t>
  </si>
  <si>
    <t xml:space="preserve">  06司法</t>
  </si>
  <si>
    <t xml:space="preserve">  07监狱</t>
  </si>
  <si>
    <t xml:space="preserve">  08强制隔离戒毒</t>
  </si>
  <si>
    <t xml:space="preserve">  09国家保密</t>
  </si>
  <si>
    <t xml:space="preserve">  10缉私警察</t>
  </si>
  <si>
    <t xml:space="preserve">  99其他公共安全支出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</si>
  <si>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</si>
  <si>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</si>
  <si>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</si>
  <si>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</si>
  <si>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</si>
  <si>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</si>
  <si>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</si>
  <si>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</si>
  <si>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</si>
  <si>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</si>
  <si>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</si>
  <si>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行政事业单位养老支出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</si>
  <si>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</si>
  <si>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</si>
  <si>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</si>
  <si>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</si>
  <si>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</si>
  <si>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</si>
  <si>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</si>
  <si>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</si>
  <si>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</si>
  <si>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</si>
  <si>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</si>
  <si>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</si>
  <si>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</si>
  <si>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</si>
  <si>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</si>
  <si>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</si>
  <si>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</si>
  <si>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</si>
  <si>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</si>
  <si>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</si>
  <si>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</si>
  <si>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</si>
  <si>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</si>
  <si>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行政事业单位医疗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</si>
  <si>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</si>
  <si>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</si>
  <si>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</si>
  <si>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</si>
  <si>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</si>
  <si>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</si>
  <si>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</si>
  <si>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农业农村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</si>
  <si>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</si>
  <si>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</si>
  <si>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</si>
  <si>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</si>
  <si>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</si>
  <si>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</si>
  <si>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</si>
  <si>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</si>
  <si>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</si>
  <si>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214交通运输支出</t>
  </si>
  <si>
    <t xml:space="preserve">  01公路水路运输</t>
  </si>
  <si>
    <t xml:space="preserve">  02铁路运输</t>
  </si>
  <si>
    <t xml:space="preserve">  03民用航空运输</t>
  </si>
  <si>
    <t xml:space="preserve">  05邮政业支出</t>
  </si>
  <si>
    <t xml:space="preserve">  99其他交通运输支出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</si>
  <si>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</si>
  <si>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</si>
  <si>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</si>
  <si>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</si>
  <si>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</si>
  <si>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</si>
  <si>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</si>
  <si>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</si>
  <si>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</si>
  <si>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</si>
  <si>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</si>
  <si>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</si>
  <si>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</si>
  <si>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</si>
  <si>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</si>
  <si>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</si>
  <si>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</si>
  <si>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2025年梁河县大厂乡一般公共预算支出经济分类情况表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</si>
  <si>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</si>
  <si>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</si>
  <si>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</si>
  <si>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</si>
  <si>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</si>
  <si>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</si>
  <si>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</si>
  <si>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</si>
  <si>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</si>
  <si>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</si>
  <si>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</si>
  <si>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</si>
  <si>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</si>
  <si>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</si>
  <si>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01 公路水路运输</t>
  </si>
  <si>
    <t>表三/1/附表</t>
  </si>
  <si>
    <t>2025年梁河县大厂乡财政预算支出明细表(草案）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</si>
  <si>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</si>
  <si>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</si>
  <si>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</si>
  <si>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</si>
  <si>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</si>
  <si>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</si>
  <si>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</si>
  <si>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</si>
  <si>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</si>
  <si>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</si>
  <si>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</si>
  <si>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</si>
  <si>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</si>
  <si>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乡镇工作专项经费</t>
  </si>
  <si>
    <t>2021年农村“厕所革命”县级配套资金</t>
  </si>
  <si>
    <t>创建活动工作经费</t>
  </si>
  <si>
    <t>乡镇基层党建工作经费</t>
  </si>
  <si>
    <t>乡镇党校建设经费</t>
  </si>
  <si>
    <t>政协委员视察经费</t>
  </si>
  <si>
    <t>团委工作经费</t>
  </si>
  <si>
    <t>妇联工作经费</t>
  </si>
  <si>
    <t>农村公路日常养护和养护工程县级配套资金</t>
  </si>
  <si>
    <t>乡镇人大专项经费</t>
  </si>
  <si>
    <t>人代会经费</t>
  </si>
  <si>
    <t>退役军人服务专项经费</t>
  </si>
  <si>
    <t>乡镇宣传、宗教、综治维稳工作经费</t>
  </si>
  <si>
    <t>乡镇依法治乡工作经费</t>
  </si>
  <si>
    <t>表四</t>
  </si>
  <si>
    <t>2025年梁河县大厂乡政府性基金预算收支草案</t>
  </si>
  <si>
    <t>2024预算数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</si>
  <si>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</si>
  <si>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</si>
  <si>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</si>
  <si>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</si>
  <si>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</si>
  <si>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</si>
  <si>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</si>
  <si>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</si>
  <si>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</si>
  <si>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</si>
  <si>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</si>
  <si>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</si>
  <si>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</si>
  <si>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</si>
  <si>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</si>
  <si>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</si>
  <si>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</si>
  <si>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</si>
  <si>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</si>
  <si>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</si>
  <si>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</si>
  <si>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</si>
  <si>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</si>
  <si>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</si>
  <si>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</si>
  <si>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</si>
  <si>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</si>
  <si>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</si>
  <si>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2025年梁河县大厂乡国有资本经营预算草案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</si>
  <si>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</si>
  <si>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</si>
  <si>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</si>
  <si>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</si>
  <si>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</si>
  <si>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</si>
  <si>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</si>
  <si>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</si>
  <si>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</si>
  <si>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</si>
  <si>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</si>
  <si>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</si>
  <si>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</si>
  <si>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</si>
  <si>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2025年梁河县大厂乡社会保险基金预算草案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</si>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</sst>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</numFmts>
  <fonts count="54"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5"/>
      <name val="宋体"/>
      <charset val="134"/>
    </font>
    <font>
      <sz val="28"/>
      <name val="方正小标宋简体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5">
    <xf numFmtId="0" fontId="0" fillId="0" borderId="0">
      <alignment vertical="top"/>
      <protection locked="0"/>
    </xf>
    <xf numFmtId="0" fontId="33" fillId="0" borderId="0">
      <alignment vertical="center"/>
    </xf>
    <xf numFmtId="42" fontId="0" fillId="0" borderId="0" applyFont="0" applyFill="0" applyBorder="0" applyAlignment="0" applyProtection="0"/>
    <xf numFmtId="0" fontId="34" fillId="0" borderId="1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0" fillId="0" borderId="22" applyNumberFormat="0" applyFill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33" fillId="6" borderId="0" applyNumberFormat="0" applyBorder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9" borderId="23" applyNumberFormat="0" applyFon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40" fillId="0" borderId="22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0" fillId="0" borderId="0"/>
    <xf numFmtId="0" fontId="34" fillId="0" borderId="18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0" fillId="0" borderId="0"/>
    <xf numFmtId="0" fontId="33" fillId="16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12" borderId="26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2" borderId="26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/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0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8" fillId="7" borderId="25" applyNumberFormat="0" applyAlignment="0" applyProtection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3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21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0" fillId="0" borderId="0">
      <alignment vertical="center"/>
    </xf>
    <xf numFmtId="0" fontId="37" fillId="5" borderId="19" applyNumberFormat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23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0" fillId="0" borderId="0">
      <alignment vertical="center"/>
    </xf>
    <xf numFmtId="0" fontId="48" fillId="7" borderId="25" applyNumberFormat="0" applyAlignment="0" applyProtection="0">
      <alignment vertical="center"/>
    </xf>
    <xf numFmtId="0" fontId="0" fillId="0" borderId="0"/>
    <xf numFmtId="0" fontId="0" fillId="9" borderId="23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0" borderId="0"/>
    <xf numFmtId="0" fontId="36" fillId="11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37" fontId="51" fillId="0" borderId="0"/>
    <xf numFmtId="0" fontId="39" fillId="3" borderId="0" applyNumberFormat="0" applyBorder="0" applyAlignment="0" applyProtection="0">
      <alignment vertical="center"/>
    </xf>
    <xf numFmtId="0" fontId="52" fillId="0" borderId="0"/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" fontId="52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52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9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9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/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0" fillId="0" borderId="0"/>
    <xf numFmtId="0" fontId="40" fillId="0" borderId="22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0" fillId="0" borderId="0"/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0" fillId="0" borderId="0"/>
    <xf numFmtId="0" fontId="29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37" fillId="5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7" borderId="19" applyNumberFormat="0" applyAlignment="0" applyProtection="0">
      <alignment vertical="center"/>
    </xf>
    <xf numFmtId="0" fontId="0" fillId="0" borderId="0">
      <alignment vertical="center"/>
    </xf>
    <xf numFmtId="0" fontId="48" fillId="7" borderId="25" applyNumberFormat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2" borderId="26" applyNumberFormat="0" applyAlignment="0" applyProtection="0">
      <alignment vertical="center"/>
    </xf>
    <xf numFmtId="0" fontId="0" fillId="0" borderId="0">
      <alignment vertical="center"/>
    </xf>
    <xf numFmtId="0" fontId="41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49" fillId="12" borderId="26" applyNumberFormat="0" applyAlignment="0" applyProtection="0">
      <alignment vertical="center"/>
    </xf>
    <xf numFmtId="0" fontId="0" fillId="0" borderId="0"/>
    <xf numFmtId="0" fontId="0" fillId="0" borderId="0"/>
    <xf numFmtId="0" fontId="37" fillId="5" borderId="19" applyNumberFormat="0" applyAlignment="0" applyProtection="0">
      <alignment vertical="center"/>
    </xf>
    <xf numFmtId="0" fontId="0" fillId="0" borderId="0"/>
    <xf numFmtId="0" fontId="48" fillId="7" borderId="25" applyNumberFormat="0" applyAlignment="0" applyProtection="0">
      <alignment vertical="center"/>
    </xf>
    <xf numFmtId="0" fontId="0" fillId="0" borderId="0"/>
    <xf numFmtId="0" fontId="48" fillId="7" borderId="25" applyNumberFormat="0" applyAlignment="0" applyProtection="0">
      <alignment vertical="center"/>
    </xf>
    <xf numFmtId="0" fontId="0" fillId="0" borderId="0">
      <alignment vertical="center"/>
    </xf>
    <xf numFmtId="0" fontId="37" fillId="5" borderId="19" applyNumberFormat="0" applyAlignment="0" applyProtection="0">
      <alignment vertical="center"/>
    </xf>
    <xf numFmtId="0" fontId="0" fillId="0" borderId="0">
      <alignment vertical="center"/>
    </xf>
    <xf numFmtId="0" fontId="37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19" applyNumberFormat="0" applyAlignment="0" applyProtection="0">
      <alignment vertical="center"/>
    </xf>
    <xf numFmtId="0" fontId="0" fillId="0" borderId="0">
      <alignment vertical="center"/>
    </xf>
    <xf numFmtId="0" fontId="37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0" fillId="0" borderId="0"/>
    <xf numFmtId="0" fontId="48" fillId="7" borderId="25" applyNumberFormat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37" fillId="5" borderId="19" applyNumberFormat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0" fillId="9" borderId="23" applyNumberFormat="0" applyFont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48" fillId="7" borderId="25" applyNumberFormat="0" applyAlignment="0" applyProtection="0">
      <alignment vertical="center"/>
    </xf>
    <xf numFmtId="0" fontId="0" fillId="0" borderId="0"/>
    <xf numFmtId="0" fontId="48" fillId="7" borderId="25" applyNumberFormat="0" applyAlignment="0" applyProtection="0">
      <alignment vertical="center"/>
    </xf>
    <xf numFmtId="0" fontId="0" fillId="0" borderId="0"/>
    <xf numFmtId="0" fontId="0" fillId="0" borderId="0"/>
    <xf numFmtId="0" fontId="29" fillId="0" borderId="20" applyNumberFormat="0" applyFill="0" applyAlignment="0" applyProtection="0">
      <alignment vertical="center"/>
    </xf>
    <xf numFmtId="0" fontId="0" fillId="0" borderId="0"/>
    <xf numFmtId="0" fontId="0" fillId="9" borderId="23" applyNumberFormat="0" applyFont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0" fillId="0" borderId="0"/>
    <xf numFmtId="0" fontId="41" fillId="7" borderId="19" applyNumberFormat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1" fillId="7" borderId="19" applyNumberFormat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9" fillId="12" borderId="2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48" fillId="7" borderId="25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3" fillId="0" borderId="0">
      <alignment vertical="top"/>
      <protection locked="0"/>
    </xf>
  </cellStyleXfs>
  <cellXfs count="237">
    <xf numFmtId="0" fontId="0" fillId="0" borderId="0" xfId="0" applyFont="1" applyAlignment="1" applyProtection="1"/>
    <xf numFmtId="0" fontId="0" fillId="0" borderId="0" xfId="0" applyFont="1" applyFill="1" applyAlignment="1" applyProtection="1"/>
    <xf numFmtId="176" fontId="1" fillId="0" borderId="0" xfId="498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34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 applyProtection="1">
      <alignment horizontal="left" vertical="center" wrapText="1"/>
    </xf>
    <xf numFmtId="177" fontId="4" fillId="0" borderId="2" xfId="0" applyNumberFormat="1" applyFont="1" applyBorder="1" applyAlignment="1" applyProtection="1">
      <alignment vertical="center" wrapText="1"/>
    </xf>
    <xf numFmtId="178" fontId="4" fillId="0" borderId="2" xfId="0" applyNumberFormat="1" applyFont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 applyProtection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 applyProtection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 applyProtection="1">
      <alignment vertical="center" wrapText="1"/>
    </xf>
    <xf numFmtId="177" fontId="5" fillId="0" borderId="2" xfId="0" applyNumberFormat="1" applyFont="1" applyBorder="1" applyAlignment="1" applyProtection="1">
      <alignment vertical="center" wrapText="1"/>
    </xf>
    <xf numFmtId="0" fontId="0" fillId="0" borderId="13" xfId="0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/>
    <xf numFmtId="0" fontId="0" fillId="0" borderId="5" xfId="0" applyFont="1" applyFill="1" applyBorder="1" applyAlignment="1" applyProtection="1"/>
    <xf numFmtId="177" fontId="4" fillId="0" borderId="5" xfId="0" applyNumberFormat="1" applyFont="1" applyBorder="1" applyAlignment="1" applyProtection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132" applyNumberFormat="1" applyFont="1" applyFill="1" applyAlignment="1">
      <alignment horizontal="center" vertical="center" wrapText="1"/>
    </xf>
    <xf numFmtId="0" fontId="7" fillId="0" borderId="0" xfId="132" applyFont="1" applyFill="1" applyAlignment="1">
      <alignment horizontal="center" vertical="center"/>
    </xf>
    <xf numFmtId="0" fontId="8" fillId="0" borderId="0" xfId="132" applyFont="1" applyFill="1" applyAlignment="1">
      <alignment horizontal="center" vertical="center"/>
    </xf>
    <xf numFmtId="177" fontId="9" fillId="0" borderId="14" xfId="132" applyNumberFormat="1" applyFont="1" applyBorder="1" applyAlignment="1">
      <alignment horizontal="distributed" vertical="center" wrapText="1" indent="3"/>
    </xf>
    <xf numFmtId="177" fontId="9" fillId="0" borderId="14" xfId="498" applyNumberFormat="1" applyFont="1" applyBorder="1" applyAlignment="1">
      <alignment horizontal="center" vertical="center" wrapText="1"/>
    </xf>
    <xf numFmtId="0" fontId="9" fillId="0" borderId="6" xfId="498" applyFont="1" applyBorder="1" applyAlignment="1">
      <alignment horizontal="center" vertical="center"/>
    </xf>
    <xf numFmtId="0" fontId="9" fillId="0" borderId="15" xfId="498" applyFont="1" applyBorder="1" applyAlignment="1">
      <alignment horizontal="center" vertical="center"/>
    </xf>
    <xf numFmtId="177" fontId="9" fillId="0" borderId="16" xfId="132" applyNumberFormat="1" applyFont="1" applyBorder="1" applyAlignment="1">
      <alignment horizontal="distributed" vertical="center" wrapText="1" indent="3"/>
    </xf>
    <xf numFmtId="177" fontId="9" fillId="0" borderId="16" xfId="498" applyNumberFormat="1" applyFont="1" applyBorder="1" applyAlignment="1">
      <alignment horizontal="center" vertical="center" wrapText="1"/>
    </xf>
    <xf numFmtId="177" fontId="9" fillId="0" borderId="5" xfId="498" applyNumberFormat="1" applyFont="1" applyBorder="1" applyAlignment="1">
      <alignment horizontal="center" vertical="center" wrapText="1"/>
    </xf>
    <xf numFmtId="177" fontId="9" fillId="0" borderId="5" xfId="498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3" applyNumberFormat="1" applyFont="1" applyFill="1" applyBorder="1" applyAlignment="1">
      <alignment vertical="center"/>
    </xf>
    <xf numFmtId="0" fontId="9" fillId="2" borderId="5" xfId="498" applyFont="1" applyFill="1" applyBorder="1" applyAlignment="1">
      <alignment horizontal="left" vertical="center"/>
    </xf>
    <xf numFmtId="177" fontId="9" fillId="0" borderId="15" xfId="498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98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2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132" applyFont="1" applyFill="1">
      <alignment vertical="center"/>
    </xf>
    <xf numFmtId="0" fontId="0" fillId="0" borderId="0" xfId="498" applyFill="1">
      <alignment vertical="center"/>
    </xf>
    <xf numFmtId="0" fontId="9" fillId="0" borderId="0" xfId="498" applyFont="1" applyFill="1">
      <alignment vertical="center"/>
    </xf>
    <xf numFmtId="176" fontId="11" fillId="0" borderId="0" xfId="132" applyNumberFormat="1" applyFont="1" applyFill="1" applyAlignment="1">
      <alignment vertical="center" wrapText="1"/>
    </xf>
    <xf numFmtId="0" fontId="11" fillId="0" borderId="0" xfId="132" applyFont="1" applyFill="1">
      <alignment vertical="center"/>
    </xf>
    <xf numFmtId="176" fontId="0" fillId="0" borderId="0" xfId="132" applyNumberFormat="1" applyFont="1" applyFill="1" applyAlignment="1">
      <alignment vertical="center" wrapText="1"/>
    </xf>
    <xf numFmtId="177" fontId="0" fillId="0" borderId="0" xfId="132" applyNumberFormat="1" applyFont="1" applyFill="1" applyAlignment="1">
      <alignment vertical="center"/>
    </xf>
    <xf numFmtId="177" fontId="0" fillId="0" borderId="13" xfId="132" applyNumberFormat="1" applyFont="1" applyFill="1" applyBorder="1" applyAlignment="1">
      <alignment vertical="center"/>
    </xf>
    <xf numFmtId="177" fontId="0" fillId="0" borderId="13" xfId="132" applyNumberFormat="1" applyFont="1" applyFill="1" applyBorder="1" applyAlignment="1">
      <alignment horizontal="right" vertical="center"/>
    </xf>
    <xf numFmtId="176" fontId="9" fillId="0" borderId="14" xfId="132" applyNumberFormat="1" applyFont="1" applyFill="1" applyBorder="1" applyAlignment="1">
      <alignment horizontal="distributed" vertical="center" wrapText="1"/>
    </xf>
    <xf numFmtId="0" fontId="9" fillId="0" borderId="5" xfId="498" applyFont="1" applyFill="1" applyBorder="1" applyAlignment="1">
      <alignment horizontal="center" vertical="center"/>
    </xf>
    <xf numFmtId="177" fontId="9" fillId="0" borderId="14" xfId="132" applyNumberFormat="1" applyFont="1" applyFill="1" applyBorder="1" applyAlignment="1">
      <alignment horizontal="distributed" vertical="center" wrapText="1" indent="3"/>
    </xf>
    <xf numFmtId="176" fontId="9" fillId="0" borderId="16" xfId="132" applyNumberFormat="1" applyFont="1" applyFill="1" applyBorder="1" applyAlignment="1">
      <alignment horizontal="distributed" vertical="center" wrapText="1"/>
    </xf>
    <xf numFmtId="177" fontId="9" fillId="0" borderId="16" xfId="132" applyNumberFormat="1" applyFont="1" applyFill="1" applyBorder="1" applyAlignment="1">
      <alignment horizontal="distributed" vertical="center" wrapText="1" indent="3"/>
    </xf>
    <xf numFmtId="176" fontId="0" fillId="0" borderId="5" xfId="498" applyNumberFormat="1" applyFont="1" applyFill="1" applyBorder="1" applyAlignment="1">
      <alignment horizontal="left" vertical="center" wrapText="1"/>
    </xf>
    <xf numFmtId="177" fontId="0" fillId="0" borderId="5" xfId="498" applyNumberFormat="1" applyFont="1" applyFill="1" applyBorder="1">
      <alignment vertical="center"/>
    </xf>
    <xf numFmtId="0" fontId="0" fillId="0" borderId="5" xfId="498" applyFont="1" applyFill="1" applyBorder="1" applyAlignment="1">
      <alignment horizontal="left" vertical="center" wrapText="1"/>
    </xf>
    <xf numFmtId="0" fontId="0" fillId="0" borderId="5" xfId="498" applyFont="1" applyFill="1" applyBorder="1" applyAlignment="1">
      <alignment horizontal="left" vertical="center"/>
    </xf>
    <xf numFmtId="0" fontId="0" fillId="0" borderId="5" xfId="498" applyFont="1" applyFill="1" applyBorder="1">
      <alignment vertical="center"/>
    </xf>
    <xf numFmtId="176" fontId="0" fillId="0" borderId="17" xfId="0" applyNumberFormat="1" applyFont="1" applyFill="1" applyBorder="1" applyAlignment="1" applyProtection="1">
      <alignment vertical="center" wrapText="1"/>
    </xf>
    <xf numFmtId="0" fontId="0" fillId="0" borderId="5" xfId="498" applyFill="1" applyBorder="1">
      <alignment vertical="center"/>
    </xf>
    <xf numFmtId="176" fontId="0" fillId="0" borderId="5" xfId="498" applyNumberFormat="1" applyFill="1" applyBorder="1" applyAlignment="1">
      <alignment horizontal="left" vertical="center" wrapText="1"/>
    </xf>
    <xf numFmtId="176" fontId="9" fillId="0" borderId="5" xfId="498" applyNumberFormat="1" applyFont="1" applyFill="1" applyBorder="1" applyAlignment="1">
      <alignment horizontal="distributed" vertical="center" wrapText="1"/>
    </xf>
    <xf numFmtId="177" fontId="12" fillId="0" borderId="5" xfId="498" applyNumberFormat="1" applyFont="1" applyFill="1" applyBorder="1">
      <alignment vertical="center"/>
    </xf>
    <xf numFmtId="0" fontId="9" fillId="0" borderId="5" xfId="498" applyFont="1" applyFill="1" applyBorder="1" applyAlignment="1">
      <alignment horizontal="distributed" vertical="center" indent="1"/>
    </xf>
    <xf numFmtId="177" fontId="9" fillId="0" borderId="5" xfId="498" applyNumberFormat="1" applyFont="1" applyFill="1" applyBorder="1">
      <alignment vertical="center"/>
    </xf>
    <xf numFmtId="176" fontId="9" fillId="0" borderId="5" xfId="498" applyNumberFormat="1" applyFont="1" applyFill="1" applyBorder="1" applyAlignment="1">
      <alignment vertical="center" wrapText="1"/>
    </xf>
    <xf numFmtId="0" fontId="9" fillId="0" borderId="5" xfId="498" applyFont="1" applyFill="1" applyBorder="1" applyAlignment="1">
      <alignment horizontal="left" vertical="center"/>
    </xf>
    <xf numFmtId="180" fontId="0" fillId="0" borderId="6" xfId="402" applyNumberFormat="1" applyFont="1" applyFill="1" applyBorder="1" applyAlignment="1" applyProtection="1">
      <alignment horizontal="right" vertical="center"/>
      <protection locked="0"/>
    </xf>
    <xf numFmtId="0" fontId="0" fillId="0" borderId="5" xfId="498" applyFill="1" applyBorder="1" applyAlignment="1">
      <alignment horizontal="left" vertical="center"/>
    </xf>
    <xf numFmtId="177" fontId="0" fillId="0" borderId="5" xfId="498" applyNumberFormat="1" applyFill="1" applyBorder="1">
      <alignment vertical="center"/>
    </xf>
    <xf numFmtId="0" fontId="0" fillId="0" borderId="5" xfId="498" applyFont="1" applyFill="1" applyBorder="1" applyAlignment="1">
      <alignment vertical="center"/>
    </xf>
    <xf numFmtId="176" fontId="11" fillId="0" borderId="5" xfId="132" applyNumberFormat="1" applyFont="1" applyFill="1" applyBorder="1" applyAlignment="1">
      <alignment vertical="center" wrapText="1"/>
    </xf>
    <xf numFmtId="0" fontId="11" fillId="0" borderId="5" xfId="132" applyFont="1" applyFill="1" applyBorder="1">
      <alignment vertical="center"/>
    </xf>
    <xf numFmtId="177" fontId="12" fillId="0" borderId="5" xfId="132" applyNumberFormat="1" applyFont="1" applyFill="1" applyBorder="1">
      <alignment vertical="center"/>
    </xf>
    <xf numFmtId="0" fontId="0" fillId="0" borderId="0" xfId="0" applyFont="1" applyFill="1" applyAlignment="1" applyProtection="1"/>
    <xf numFmtId="0" fontId="0" fillId="0" borderId="0" xfId="0" applyFont="1" applyFill="1" applyBorder="1" applyAlignme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176" fontId="1" fillId="0" borderId="0" xfId="498" applyNumberFormat="1" applyFont="1" applyFill="1" applyBorder="1" applyAlignment="1">
      <alignment horizontal="center" vertical="center"/>
    </xf>
    <xf numFmtId="0" fontId="0" fillId="0" borderId="13" xfId="134" applyFont="1" applyBorder="1" applyAlignment="1" applyProtection="1">
      <alignment horizontal="right"/>
      <protection locked="0"/>
    </xf>
    <xf numFmtId="0" fontId="0" fillId="0" borderId="0" xfId="134" applyFont="1" applyBorder="1" applyAlignment="1" applyProtection="1">
      <alignment horizontal="right"/>
      <protection locked="0"/>
    </xf>
    <xf numFmtId="0" fontId="0" fillId="0" borderId="0" xfId="134" applyFont="1" applyBorder="1" applyAlignment="1" applyProtection="1">
      <alignment horizontal="center"/>
      <protection locked="0"/>
    </xf>
    <xf numFmtId="0" fontId="0" fillId="0" borderId="0" xfId="134" applyFont="1" applyBorder="1" applyAlignment="1" applyProtection="1">
      <alignment horizontal="center" vertical="center"/>
      <protection locked="0"/>
    </xf>
    <xf numFmtId="0" fontId="9" fillId="0" borderId="5" xfId="134" applyFont="1" applyBorder="1" applyAlignment="1" applyProtection="1">
      <alignment horizontal="center" vertical="center"/>
      <protection locked="0"/>
    </xf>
    <xf numFmtId="0" fontId="9" fillId="0" borderId="5" xfId="134" applyFont="1" applyBorder="1" applyAlignment="1" applyProtection="1">
      <alignment horizontal="center" vertical="center" wrapText="1"/>
      <protection locked="0"/>
    </xf>
    <xf numFmtId="176" fontId="13" fillId="0" borderId="5" xfId="543" applyNumberFormat="1" applyFont="1" applyFill="1" applyBorder="1" applyAlignment="1" applyProtection="1">
      <alignment horizontal="center" vertical="center" wrapText="1"/>
    </xf>
    <xf numFmtId="176" fontId="9" fillId="0" borderId="5" xfId="134" applyNumberFormat="1" applyFont="1" applyBorder="1" applyAlignment="1" applyProtection="1">
      <alignment horizontal="center" vertical="center"/>
      <protection locked="0"/>
    </xf>
    <xf numFmtId="0" fontId="0" fillId="0" borderId="5" xfId="134" applyFont="1" applyBorder="1" applyAlignment="1" applyProtection="1">
      <alignment horizontal="center" vertical="center"/>
      <protection locked="0"/>
    </xf>
    <xf numFmtId="0" fontId="9" fillId="0" borderId="5" xfId="134" applyFont="1" applyBorder="1" applyAlignment="1" applyProtection="1">
      <alignment horizontal="left" vertical="center"/>
      <protection locked="0"/>
    </xf>
    <xf numFmtId="0" fontId="0" fillId="0" borderId="5" xfId="134" applyFont="1" applyBorder="1" applyAlignment="1" applyProtection="1">
      <alignment horizontal="left" vertical="center"/>
      <protection locked="0"/>
    </xf>
    <xf numFmtId="176" fontId="0" fillId="0" borderId="5" xfId="134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5" xfId="134" applyFont="1" applyFill="1" applyBorder="1" applyAlignment="1" applyProtection="1">
      <alignment horizontal="center" vertical="center"/>
      <protection locked="0"/>
    </xf>
    <xf numFmtId="0" fontId="14" fillId="0" borderId="5" xfId="134" applyNumberFormat="1" applyFont="1" applyFill="1" applyBorder="1" applyAlignment="1">
      <alignment horizontal="left" vertical="center"/>
    </xf>
    <xf numFmtId="176" fontId="9" fillId="0" borderId="5" xfId="134" applyNumberFormat="1" applyFont="1" applyFill="1" applyBorder="1" applyAlignment="1" applyProtection="1">
      <alignment horizontal="center" vertical="center"/>
      <protection locked="0"/>
    </xf>
    <xf numFmtId="176" fontId="0" fillId="0" borderId="5" xfId="134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/>
    <xf numFmtId="0" fontId="14" fillId="0" borderId="5" xfId="0" applyNumberFormat="1" applyFont="1" applyFill="1" applyBorder="1" applyAlignment="1" applyProtection="1">
      <alignment horizontal="left" vertical="center" wrapText="1"/>
    </xf>
    <xf numFmtId="176" fontId="0" fillId="0" borderId="5" xfId="0" applyNumberFormat="1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/>
    <xf numFmtId="0" fontId="14" fillId="0" borderId="14" xfId="0" applyNumberFormat="1" applyFont="1" applyFill="1" applyBorder="1" applyAlignment="1" applyProtection="1">
      <alignment horizontal="left" vertical="center" wrapText="1"/>
    </xf>
    <xf numFmtId="176" fontId="9" fillId="0" borderId="14" xfId="134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/>
    </xf>
    <xf numFmtId="176" fontId="0" fillId="0" borderId="14" xfId="0" applyNumberFormat="1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/>
    <xf numFmtId="0" fontId="0" fillId="0" borderId="16" xfId="0" applyNumberFormat="1" applyFont="1" applyFill="1" applyBorder="1" applyAlignment="1" applyProtection="1"/>
    <xf numFmtId="176" fontId="9" fillId="0" borderId="16" xfId="134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/>
    </xf>
    <xf numFmtId="176" fontId="0" fillId="0" borderId="1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/>
    <xf numFmtId="176" fontId="0" fillId="0" borderId="5" xfId="0" applyNumberFormat="1" applyFont="1" applyFill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176" fontId="15" fillId="0" borderId="0" xfId="543" applyNumberFormat="1" applyFont="1" applyFill="1" applyAlignment="1" applyProtection="1">
      <alignment vertical="center"/>
    </xf>
    <xf numFmtId="176" fontId="9" fillId="0" borderId="0" xfId="543" applyNumberFormat="1" applyFont="1" applyFill="1" applyAlignment="1" applyProtection="1">
      <alignment vertical="center"/>
    </xf>
    <xf numFmtId="176" fontId="0" fillId="0" borderId="0" xfId="543" applyNumberFormat="1" applyFont="1" applyFill="1" applyAlignment="1" applyProtection="1">
      <alignment vertical="center"/>
    </xf>
    <xf numFmtId="176" fontId="0" fillId="0" borderId="0" xfId="543" applyNumberFormat="1" applyFont="1" applyFill="1" applyAlignment="1" applyProtection="1">
      <alignment horizontal="center" vertical="center"/>
    </xf>
    <xf numFmtId="0" fontId="2" fillId="0" borderId="0" xfId="134" applyFont="1" applyFill="1" applyAlignment="1" applyProtection="1">
      <alignment horizontal="center" vertical="center"/>
      <protection locked="0"/>
    </xf>
    <xf numFmtId="176" fontId="16" fillId="0" borderId="0" xfId="498" applyNumberFormat="1" applyFont="1" applyFill="1">
      <alignment vertical="center"/>
    </xf>
    <xf numFmtId="176" fontId="16" fillId="0" borderId="13" xfId="543" applyNumberFormat="1" applyFont="1" applyFill="1" applyBorder="1" applyAlignment="1" applyProtection="1">
      <alignment horizontal="right" vertical="center"/>
    </xf>
    <xf numFmtId="176" fontId="13" fillId="0" borderId="5" xfId="543" applyNumberFormat="1" applyFont="1" applyFill="1" applyBorder="1" applyAlignment="1" applyProtection="1">
      <alignment horizontal="center" vertical="center"/>
    </xf>
    <xf numFmtId="176" fontId="17" fillId="0" borderId="5" xfId="0" applyNumberFormat="1" applyFont="1" applyFill="1" applyBorder="1" applyAlignment="1" applyProtection="1">
      <alignment horizontal="left" vertical="center"/>
      <protection locked="0"/>
    </xf>
    <xf numFmtId="176" fontId="17" fillId="0" borderId="5" xfId="543" applyNumberFormat="1" applyFont="1" applyFill="1" applyBorder="1" applyAlignment="1" applyProtection="1">
      <alignment horizontal="center"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543" applyNumberFormat="1" applyFont="1" applyFill="1" applyBorder="1" applyAlignment="1" applyProtection="1">
      <alignment horizontal="center" vertical="center" shrinkToFit="1"/>
    </xf>
    <xf numFmtId="176" fontId="1" fillId="0" borderId="5" xfId="543" applyNumberFormat="1" applyFont="1" applyFill="1" applyBorder="1" applyAlignment="1" applyProtection="1">
      <alignment horizontal="center" vertical="center" wrapText="1"/>
    </xf>
    <xf numFmtId="176" fontId="1" fillId="0" borderId="5" xfId="543" applyNumberFormat="1" applyFont="1" applyFill="1" applyBorder="1" applyAlignment="1" applyProtection="1">
      <alignment horizontal="center" vertical="center"/>
    </xf>
    <xf numFmtId="176" fontId="1" fillId="0" borderId="5" xfId="498" applyNumberFormat="1" applyFont="1" applyFill="1" applyBorder="1">
      <alignment vertical="center"/>
    </xf>
    <xf numFmtId="176" fontId="17" fillId="0" borderId="5" xfId="498" applyNumberFormat="1" applyFont="1" applyFill="1" applyBorder="1">
      <alignment vertical="center"/>
    </xf>
    <xf numFmtId="176" fontId="9" fillId="0" borderId="5" xfId="543" applyNumberFormat="1" applyFont="1" applyFill="1" applyBorder="1" applyAlignment="1" applyProtection="1">
      <alignment horizontal="center" vertical="center"/>
    </xf>
    <xf numFmtId="176" fontId="0" fillId="0" borderId="5" xfId="543" applyNumberFormat="1" applyFont="1" applyFill="1" applyBorder="1" applyAlignment="1" applyProtection="1">
      <alignment horizontal="center" vertical="center"/>
    </xf>
    <xf numFmtId="176" fontId="1" fillId="0" borderId="5" xfId="173" applyNumberFormat="1" applyFont="1" applyFill="1" applyBorder="1" applyAlignment="1" applyProtection="1">
      <alignment vertical="center" wrapText="1"/>
      <protection locked="0"/>
    </xf>
    <xf numFmtId="176" fontId="17" fillId="0" borderId="5" xfId="173" applyNumberFormat="1" applyFont="1" applyFill="1" applyBorder="1" applyAlignment="1" applyProtection="1">
      <alignment vertical="center" wrapText="1"/>
      <protection locked="0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7" fillId="0" borderId="5" xfId="543" applyNumberFormat="1" applyFont="1" applyFill="1" applyBorder="1" applyAlignment="1" applyProtection="1">
      <alignment horizontal="center" vertical="center" wrapText="1"/>
    </xf>
    <xf numFmtId="176" fontId="17" fillId="0" borderId="5" xfId="543" applyNumberFormat="1" applyFont="1" applyFill="1" applyBorder="1" applyAlignment="1" applyProtection="1">
      <alignment horizontal="center" vertical="center"/>
    </xf>
    <xf numFmtId="176" fontId="18" fillId="0" borderId="0" xfId="152" applyNumberFormat="1" applyFont="1" applyFill="1"/>
    <xf numFmtId="176" fontId="19" fillId="0" borderId="0" xfId="498" applyNumberFormat="1" applyFont="1" applyFill="1">
      <alignment vertical="center"/>
    </xf>
    <xf numFmtId="176" fontId="20" fillId="0" borderId="0" xfId="498" applyNumberFormat="1" applyFont="1" applyFill="1" applyAlignment="1">
      <alignment horizontal="center" vertical="center" wrapText="1"/>
    </xf>
    <xf numFmtId="176" fontId="1" fillId="0" borderId="0" xfId="498" applyNumberFormat="1" applyFont="1" applyFill="1">
      <alignment vertical="center"/>
    </xf>
    <xf numFmtId="176" fontId="0" fillId="0" borderId="0" xfId="498" applyNumberFormat="1" applyFill="1">
      <alignment vertical="center"/>
    </xf>
    <xf numFmtId="176" fontId="0" fillId="0" borderId="0" xfId="498" applyNumberFormat="1" applyFont="1" applyFill="1">
      <alignment vertical="center"/>
    </xf>
    <xf numFmtId="176" fontId="20" fillId="0" borderId="0" xfId="152" applyNumberFormat="1" applyFont="1" applyFill="1"/>
    <xf numFmtId="176" fontId="21" fillId="0" borderId="0" xfId="152" applyNumberFormat="1" applyFont="1" applyFill="1"/>
    <xf numFmtId="176" fontId="22" fillId="0" borderId="0" xfId="498" applyNumberFormat="1" applyFont="1" applyFill="1">
      <alignment vertical="center"/>
    </xf>
    <xf numFmtId="176" fontId="0" fillId="0" borderId="0" xfId="498" applyNumberFormat="1" applyFill="1" applyBorder="1" applyAlignment="1">
      <alignment horizontal="right" vertical="center"/>
    </xf>
    <xf numFmtId="176" fontId="0" fillId="0" borderId="0" xfId="498" applyNumberFormat="1" applyFont="1" applyFill="1" applyBorder="1" applyAlignment="1">
      <alignment horizontal="right" vertical="center"/>
    </xf>
    <xf numFmtId="176" fontId="1" fillId="0" borderId="0" xfId="498" applyNumberFormat="1" applyFont="1" applyFill="1" applyBorder="1" applyAlignment="1">
      <alignment horizontal="right" vertical="center"/>
    </xf>
    <xf numFmtId="176" fontId="20" fillId="0" borderId="5" xfId="498" applyNumberFormat="1" applyFont="1" applyFill="1" applyBorder="1" applyAlignment="1">
      <alignment horizontal="center" vertical="center" wrapText="1"/>
    </xf>
    <xf numFmtId="176" fontId="20" fillId="0" borderId="5" xfId="498" applyNumberFormat="1" applyFont="1" applyFill="1" applyBorder="1" applyAlignment="1">
      <alignment horizontal="center" vertical="center"/>
    </xf>
    <xf numFmtId="176" fontId="17" fillId="2" borderId="5" xfId="498" applyNumberFormat="1" applyFont="1" applyFill="1" applyBorder="1">
      <alignment vertical="center"/>
    </xf>
    <xf numFmtId="10" fontId="17" fillId="2" borderId="5" xfId="498" applyNumberFormat="1" applyFont="1" applyFill="1" applyBorder="1">
      <alignment vertical="center"/>
    </xf>
    <xf numFmtId="10" fontId="1" fillId="2" borderId="5" xfId="498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7" fillId="0" borderId="5" xfId="0" applyNumberFormat="1" applyFont="1" applyFill="1" applyBorder="1" applyAlignment="1" applyProtection="1">
      <alignment vertical="center" shrinkToFit="1"/>
    </xf>
    <xf numFmtId="176" fontId="1" fillId="0" borderId="5" xfId="498" applyNumberFormat="1" applyFont="1" applyFill="1" applyBorder="1" applyAlignment="1">
      <alignment vertical="center" wrapText="1"/>
    </xf>
    <xf numFmtId="176" fontId="17" fillId="0" borderId="5" xfId="0" applyNumberFormat="1" applyFont="1" applyFill="1" applyBorder="1" applyAlignment="1" applyProtection="1">
      <alignment vertical="center"/>
      <protection locked="0"/>
    </xf>
    <xf numFmtId="176" fontId="17" fillId="0" borderId="5" xfId="498" applyNumberFormat="1" applyFont="1" applyFill="1" applyBorder="1" applyAlignment="1">
      <alignment horizontal="distributed" vertical="center" indent="2"/>
    </xf>
    <xf numFmtId="176" fontId="9" fillId="2" borderId="5" xfId="498" applyNumberFormat="1" applyFont="1" applyFill="1" applyBorder="1" applyAlignment="1">
      <alignment horizontal="left" vertical="center"/>
    </xf>
    <xf numFmtId="176" fontId="17" fillId="0" borderId="15" xfId="498" applyNumberFormat="1" applyFont="1" applyFill="1" applyBorder="1" applyAlignment="1">
      <alignment horizontal="left" vertical="center"/>
    </xf>
    <xf numFmtId="176" fontId="17" fillId="0" borderId="5" xfId="498" applyNumberFormat="1" applyFont="1" applyFill="1" applyBorder="1" applyAlignment="1">
      <alignment vertical="center"/>
    </xf>
    <xf numFmtId="176" fontId="9" fillId="2" borderId="5" xfId="498" applyNumberFormat="1" applyFont="1" applyFill="1" applyBorder="1" applyAlignment="1">
      <alignment horizontal="left" vertical="center" indent="1"/>
    </xf>
    <xf numFmtId="176" fontId="0" fillId="0" borderId="5" xfId="498" applyNumberFormat="1" applyFill="1" applyBorder="1">
      <alignment vertical="center"/>
    </xf>
    <xf numFmtId="176" fontId="0" fillId="2" borderId="5" xfId="498" applyNumberFormat="1" applyFont="1" applyFill="1" applyBorder="1" applyAlignment="1">
      <alignment horizontal="left" vertical="center" indent="2"/>
    </xf>
    <xf numFmtId="176" fontId="23" fillId="2" borderId="5" xfId="498" applyNumberFormat="1" applyFont="1" applyFill="1" applyBorder="1" applyAlignment="1">
      <alignment horizontal="left" vertical="center" indent="2"/>
    </xf>
    <xf numFmtId="176" fontId="0" fillId="2" borderId="5" xfId="498" applyNumberFormat="1" applyFont="1" applyFill="1" applyBorder="1" applyAlignment="1">
      <alignment horizontal="left" vertical="center" wrapText="1" indent="2"/>
    </xf>
    <xf numFmtId="176" fontId="17" fillId="0" borderId="5" xfId="498" applyNumberFormat="1" applyFont="1" applyFill="1" applyBorder="1" applyAlignment="1">
      <alignment horizontal="left" vertical="center" indent="1"/>
    </xf>
    <xf numFmtId="176" fontId="1" fillId="0" borderId="5" xfId="498" applyNumberFormat="1" applyFont="1" applyFill="1" applyBorder="1" applyAlignment="1">
      <alignment horizontal="left" vertical="center" indent="1"/>
    </xf>
    <xf numFmtId="176" fontId="9" fillId="2" borderId="5" xfId="498" applyNumberFormat="1" applyFont="1" applyFill="1" applyBorder="1" applyAlignment="1">
      <alignment horizontal="left" vertical="center" wrapText="1" indent="1"/>
    </xf>
    <xf numFmtId="176" fontId="1" fillId="0" borderId="5" xfId="498" applyNumberFormat="1" applyFont="1" applyFill="1" applyBorder="1" applyAlignment="1">
      <alignment horizontal="left" vertical="center"/>
    </xf>
    <xf numFmtId="176" fontId="17" fillId="0" borderId="5" xfId="498" applyNumberFormat="1" applyFont="1" applyFill="1" applyBorder="1" applyAlignment="1">
      <alignment horizontal="left" vertical="center"/>
    </xf>
    <xf numFmtId="176" fontId="9" fillId="0" borderId="0" xfId="498" applyNumberFormat="1" applyFont="1" applyFill="1" applyAlignment="1">
      <alignment horizontal="center" vertical="center" wrapText="1"/>
    </xf>
    <xf numFmtId="176" fontId="9" fillId="0" borderId="5" xfId="498" applyNumberFormat="1" applyFont="1" applyFill="1" applyBorder="1" applyAlignment="1">
      <alignment horizontal="center" vertical="center" wrapText="1"/>
    </xf>
    <xf numFmtId="176" fontId="9" fillId="0" borderId="5" xfId="498" applyNumberFormat="1" applyFont="1" applyFill="1" applyBorder="1" applyAlignment="1">
      <alignment horizontal="center" vertical="center"/>
    </xf>
    <xf numFmtId="176" fontId="9" fillId="0" borderId="5" xfId="498" applyNumberFormat="1" applyFont="1" applyFill="1" applyBorder="1">
      <alignment vertical="center"/>
    </xf>
    <xf numFmtId="176" fontId="24" fillId="2" borderId="5" xfId="498" applyNumberFormat="1" applyFont="1" applyFill="1" applyBorder="1">
      <alignment vertical="center"/>
    </xf>
    <xf numFmtId="176" fontId="9" fillId="2" borderId="5" xfId="498" applyNumberFormat="1" applyFont="1" applyFill="1" applyBorder="1">
      <alignment vertical="center"/>
    </xf>
    <xf numFmtId="4" fontId="0" fillId="0" borderId="5" xfId="498" applyNumberFormat="1" applyFont="1" applyFill="1" applyBorder="1">
      <alignment vertical="center"/>
    </xf>
    <xf numFmtId="10" fontId="9" fillId="2" borderId="5" xfId="498" applyNumberFormat="1" applyFont="1" applyFill="1" applyBorder="1">
      <alignment vertical="center"/>
    </xf>
    <xf numFmtId="176" fontId="0" fillId="2" borderId="5" xfId="498" applyNumberFormat="1" applyFont="1" applyFill="1" applyBorder="1" applyAlignment="1">
      <alignment horizontal="left" vertical="center"/>
    </xf>
    <xf numFmtId="176" fontId="0" fillId="0" borderId="5" xfId="498" applyNumberFormat="1" applyFont="1" applyFill="1" applyBorder="1">
      <alignment vertical="center"/>
    </xf>
    <xf numFmtId="176" fontId="9" fillId="0" borderId="5" xfId="498" applyNumberFormat="1" applyFont="1" applyFill="1" applyBorder="1" applyAlignment="1">
      <alignment horizontal="left" vertical="center"/>
    </xf>
    <xf numFmtId="176" fontId="0" fillId="2" borderId="0" xfId="498" applyNumberFormat="1" applyFont="1" applyFill="1">
      <alignment vertical="center"/>
    </xf>
    <xf numFmtId="176" fontId="9" fillId="0" borderId="5" xfId="498" applyNumberFormat="1" applyFont="1" applyFill="1" applyBorder="1" applyAlignment="1">
      <alignment horizontal="left" vertical="center" wrapText="1"/>
    </xf>
    <xf numFmtId="176" fontId="0" fillId="2" borderId="5" xfId="498" applyNumberFormat="1" applyFont="1" applyFill="1" applyBorder="1">
      <alignment vertical="center"/>
    </xf>
    <xf numFmtId="176" fontId="0" fillId="0" borderId="5" xfId="498" applyNumberFormat="1" applyFont="1" applyFill="1" applyBorder="1" applyAlignment="1">
      <alignment vertical="center"/>
    </xf>
    <xf numFmtId="176" fontId="9" fillId="0" borderId="5" xfId="498" applyNumberFormat="1" applyFont="1" applyFill="1" applyBorder="1" applyAlignment="1">
      <alignment horizontal="distributed" vertical="center" indent="2"/>
    </xf>
    <xf numFmtId="176" fontId="9" fillId="0" borderId="5" xfId="498" applyNumberFormat="1" applyFont="1" applyFill="1" applyBorder="1" applyAlignment="1">
      <alignment vertical="center"/>
    </xf>
    <xf numFmtId="176" fontId="9" fillId="0" borderId="15" xfId="498" applyNumberFormat="1" applyFont="1" applyFill="1" applyBorder="1" applyAlignment="1">
      <alignment horizontal="left" vertical="center"/>
    </xf>
    <xf numFmtId="176" fontId="0" fillId="0" borderId="5" xfId="498" applyNumberFormat="1" applyFont="1" applyFill="1" applyBorder="1" applyAlignment="1">
      <alignment horizontal="left" vertical="center" indent="2"/>
    </xf>
    <xf numFmtId="176" fontId="0" fillId="0" borderId="5" xfId="498" applyNumberFormat="1" applyFont="1" applyFill="1" applyBorder="1" applyAlignment="1">
      <alignment horizontal="left" vertical="center" wrapText="1" indent="2"/>
    </xf>
    <xf numFmtId="176" fontId="9" fillId="0" borderId="5" xfId="498" applyNumberFormat="1" applyFont="1" applyFill="1" applyBorder="1" applyAlignment="1">
      <alignment horizontal="left" vertical="center" indent="1"/>
    </xf>
    <xf numFmtId="176" fontId="0" fillId="0" borderId="5" xfId="498" applyNumberFormat="1" applyFont="1" applyFill="1" applyBorder="1" applyAlignment="1">
      <alignment horizontal="left" vertical="center" indent="1"/>
    </xf>
    <xf numFmtId="176" fontId="0" fillId="0" borderId="5" xfId="498" applyNumberFormat="1" applyFont="1" applyFill="1" applyBorder="1" applyAlignment="1">
      <alignment horizontal="left" vertical="center" wrapText="1" indent="2" shrinkToFit="1"/>
    </xf>
    <xf numFmtId="176" fontId="0" fillId="0" borderId="5" xfId="498" applyNumberFormat="1" applyFill="1" applyBorder="1" applyAlignment="1">
      <alignment horizontal="left" vertical="center"/>
    </xf>
    <xf numFmtId="176" fontId="0" fillId="0" borderId="5" xfId="498" applyNumberFormat="1" applyFont="1" applyFill="1" applyBorder="1" applyAlignment="1">
      <alignment horizontal="left" vertical="center"/>
    </xf>
    <xf numFmtId="0" fontId="25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6" fillId="0" borderId="0" xfId="0" applyFont="1" applyBorder="1" applyAlignment="1" applyProtection="1">
      <alignment horizontal="center" vertical="center"/>
    </xf>
    <xf numFmtId="0" fontId="27" fillId="0" borderId="13" xfId="0" applyFont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distributed" vertical="center"/>
    </xf>
    <xf numFmtId="0" fontId="9" fillId="0" borderId="0" xfId="0" applyFont="1" applyFill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/>
    </xf>
    <xf numFmtId="49" fontId="32" fillId="0" borderId="0" xfId="0" applyNumberFormat="1" applyFont="1" applyAlignment="1" applyProtection="1">
      <alignment horizontal="center"/>
    </xf>
  </cellXfs>
  <cellStyles count="675">
    <cellStyle name="常规" xfId="0" builtinId="0"/>
    <cellStyle name="常规 4_州本级" xfId="1"/>
    <cellStyle name="货币[0]" xfId="2" builtinId="7"/>
    <cellStyle name="链接单元格 5" xfId="3"/>
    <cellStyle name="20% - 强调文字颜色 3" xfId="4" builtinId="38"/>
    <cellStyle name="解释性文本 3 2_州本级" xfId="5"/>
    <cellStyle name="货币" xfId="6" builtinId="4"/>
    <cellStyle name="60% - 着色 2" xfId="7"/>
    <cellStyle name="常规 2 2 4" xfId="8"/>
    <cellStyle name="输入" xfId="9" builtinId="20"/>
    <cellStyle name="汇总 6" xfId="10"/>
    <cellStyle name="标题 1 4_州本级" xfId="11"/>
    <cellStyle name="好 3 2 2" xfId="12"/>
    <cellStyle name="千位分隔[0]" xfId="13" builtinId="6"/>
    <cellStyle name="标题 3 4_州本级" xfId="14"/>
    <cellStyle name="常规 7 3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解释性文本 2 2_州本级" xfId="34"/>
    <cellStyle name="常规 5 2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百分比 5" xfId="43"/>
    <cellStyle name="标题 4 2_州本级" xfId="44"/>
    <cellStyle name="差 7" xfId="45"/>
    <cellStyle name="常规 5 2 2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检查单元格 3 3" xfId="57"/>
    <cellStyle name="强调文字颜色 2" xfId="58" builtinId="33"/>
    <cellStyle name="标题 4 5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适中" xfId="66" builtinId="28"/>
    <cellStyle name="输出 3 3" xfId="67"/>
    <cellStyle name="着色 5" xfId="68"/>
    <cellStyle name="链接单元格 5 3" xfId="69"/>
    <cellStyle name="常规 7_州本级" xfId="70"/>
    <cellStyle name="20% - 强调文字颜色 5" xfId="71" builtinId="46"/>
    <cellStyle name="链接单元格 7" xfId="72"/>
    <cellStyle name="强调文字颜色 1" xfId="73" builtinId="29"/>
    <cellStyle name="标题 4 5 2" xfId="74"/>
    <cellStyle name="常规 2 2 2 4" xfId="75"/>
    <cellStyle name="检查单元格 3 2" xfId="76"/>
    <cellStyle name="20% - 强调文字颜色 1" xfId="77" builtinId="30"/>
    <cellStyle name="链接单元格 3" xfId="78"/>
    <cellStyle name="40% - 强调文字颜色 1" xfId="79" builtinId="31"/>
    <cellStyle name="标题 5 4" xfId="80"/>
    <cellStyle name="汇总 3 3" xfId="81"/>
    <cellStyle name="20% - 强调文字颜色 2" xfId="82" builtinId="34"/>
    <cellStyle name="链接单元格 4" xfId="83"/>
    <cellStyle name="输出 2" xfId="84"/>
    <cellStyle name="标题 2 2_州本级" xfId="85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20% - 强调文字颜色 4" xfId="93" builtinId="42"/>
    <cellStyle name="链接单元格 6" xfId="94"/>
    <cellStyle name="输出 4" xfId="95"/>
    <cellStyle name="链接单元格 2_州本级" xfId="96"/>
    <cellStyle name="汇总 3 2 2" xfId="97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常规 3 6" xfId="116"/>
    <cellStyle name="适中 4 2" xfId="117"/>
    <cellStyle name="常规 3 2 2 2" xfId="118"/>
    <cellStyle name="好 5 3" xfId="119"/>
    <cellStyle name="标题 2 4 4" xfId="120"/>
    <cellStyle name="常规 3 4 2" xfId="121"/>
    <cellStyle name="常规 2 3 2 2_州本级" xfId="122"/>
    <cellStyle name="标题 3 3" xfId="123"/>
    <cellStyle name="常规 2 3 2 3" xfId="124"/>
    <cellStyle name="输出 3 2" xfId="125"/>
    <cellStyle name="常规 2 2 2_州本级" xfId="126"/>
    <cellStyle name="适中 3 4" xfId="127"/>
    <cellStyle name="汇总 4_州本级" xfId="128"/>
    <cellStyle name="标题 2 3 2" xfId="129"/>
    <cellStyle name="输入 3 3" xfId="130"/>
    <cellStyle name="常规 2 4" xfId="131"/>
    <cellStyle name="常规_2004年基金预算(二稿)" xfId="132"/>
    <cellStyle name="标题 7 2 2" xfId="133"/>
    <cellStyle name="常规 2" xfId="134"/>
    <cellStyle name="标题 1 4 2_州本级" xfId="135"/>
    <cellStyle name="常规 3 3 4" xfId="136"/>
    <cellStyle name="标题 1 7" xfId="137"/>
    <cellStyle name="标题 2 4 2" xfId="138"/>
    <cellStyle name="着色 3" xfId="139"/>
    <cellStyle name="适中 6" xfId="140"/>
    <cellStyle name="常规 3 2 4" xfId="141"/>
    <cellStyle name="输入 3 2" xfId="142"/>
    <cellStyle name="常规 2 3" xfId="143"/>
    <cellStyle name="常规 10" xfId="144"/>
    <cellStyle name="好 2_州本级" xfId="145"/>
    <cellStyle name="标题 4 4" xfId="146"/>
    <cellStyle name="汇总 2 3" xfId="147"/>
    <cellStyle name="计算 3 2 2" xfId="148"/>
    <cellStyle name="检查单元格 2" xfId="149"/>
    <cellStyle name="常规 2 3 2" xfId="150"/>
    <cellStyle name="输入 3 2 2" xfId="151"/>
    <cellStyle name="常规_德宏州2005年地方预算(代报简表)" xfId="152"/>
    <cellStyle name="常规 3 3 2_州本级" xfId="153"/>
    <cellStyle name="标题 5_州本级" xfId="154"/>
    <cellStyle name="常规 2 2" xfId="155"/>
    <cellStyle name="注释 5 2" xfId="156"/>
    <cellStyle name="警告文本 2" xfId="157"/>
    <cellStyle name="输入 3 4" xfId="158"/>
    <cellStyle name="常规 2 5" xfId="159"/>
    <cellStyle name="输出 4 2_州本级" xfId="160"/>
    <cellStyle name="常规 3_州本级" xfId="161"/>
    <cellStyle name="注释 5 3" xfId="162"/>
    <cellStyle name="警告文本 3" xfId="163"/>
    <cellStyle name="常规 2 6" xfId="164"/>
    <cellStyle name="40% - 着色 3" xfId="165"/>
    <cellStyle name="着色 1" xfId="166"/>
    <cellStyle name="适中 4" xfId="167"/>
    <cellStyle name="常规 3 2 2" xfId="168"/>
    <cellStyle name="20% - 着色 5" xfId="169"/>
    <cellStyle name="计算 7" xfId="170"/>
    <cellStyle name="40% - 着色 4" xfId="171"/>
    <cellStyle name="40% - 着色 5" xfId="172"/>
    <cellStyle name="常规_附件2：二维表" xfId="173"/>
    <cellStyle name="60% - 着色 4" xfId="174"/>
    <cellStyle name="标题 1 2" xfId="175"/>
    <cellStyle name="常规 6_州本级" xfId="176"/>
    <cellStyle name="60% - 着色 1" xfId="177"/>
    <cellStyle name="常规 2 2 3" xfId="178"/>
    <cellStyle name="60% - 着色 3" xfId="179"/>
    <cellStyle name="常规 2 2 5" xfId="180"/>
    <cellStyle name="适中 3" xfId="181"/>
    <cellStyle name="20% - 着色 4" xfId="182"/>
    <cellStyle name="计算 6" xfId="183"/>
    <cellStyle name="着色 2" xfId="184"/>
    <cellStyle name="适中 5" xfId="185"/>
    <cellStyle name="20% - 着色 6" xfId="186"/>
    <cellStyle name="常规 3 2 3" xfId="187"/>
    <cellStyle name="40% - 着色 1" xfId="188"/>
    <cellStyle name="检查单元格 5 3" xfId="189"/>
    <cellStyle name="40% - 着色 2" xfId="190"/>
    <cellStyle name="检查单元格 3 2_州本级" xfId="191"/>
    <cellStyle name="40% - 着色 6" xfId="192"/>
    <cellStyle name="60% - 着色 5" xfId="193"/>
    <cellStyle name="标题 1 3" xfId="194"/>
    <cellStyle name="60% - 着色 6" xfId="195"/>
    <cellStyle name="标题 1 4" xfId="196"/>
    <cellStyle name="no dec" xfId="197"/>
    <cellStyle name="好 2 2_州本级" xfId="198"/>
    <cellStyle name="Normal_APR" xfId="199"/>
    <cellStyle name="百分比 3" xfId="200"/>
    <cellStyle name="差 5" xfId="201"/>
    <cellStyle name="百分比 2" xfId="202"/>
    <cellStyle name="差 4" xfId="203"/>
    <cellStyle name="解释性文本 7" xfId="204"/>
    <cellStyle name="百分比 2 2" xfId="205"/>
    <cellStyle name="标题 10" xfId="206"/>
    <cellStyle name="差 4 2" xfId="207"/>
    <cellStyle name="差 4 2 2" xfId="208"/>
    <cellStyle name="百分比 2 2 2" xfId="209"/>
    <cellStyle name="汇总 4 4" xfId="210"/>
    <cellStyle name="百分比 2 2 2 2" xfId="211"/>
    <cellStyle name="百分比 2 2 3" xfId="212"/>
    <cellStyle name="百分比 2 2 4" xfId="213"/>
    <cellStyle name="千位_1" xfId="214"/>
    <cellStyle name="常规 2 4 2_州本级" xfId="215"/>
    <cellStyle name="百分比 2 3" xfId="216"/>
    <cellStyle name="差 4 3" xfId="217"/>
    <cellStyle name="千分位_97-917" xfId="218"/>
    <cellStyle name="百分比 2 3 2" xfId="219"/>
    <cellStyle name="百分比 2 3 2 2" xfId="220"/>
    <cellStyle name="百分比 2 3 3" xfId="221"/>
    <cellStyle name="输出 2 2_州本级" xfId="222"/>
    <cellStyle name="普通_97-917" xfId="223"/>
    <cellStyle name="百分比 2 3 4" xfId="224"/>
    <cellStyle name="百分比 2 4" xfId="225"/>
    <cellStyle name="差 4 4" xfId="226"/>
    <cellStyle name="百分比 2 4 2" xfId="227"/>
    <cellStyle name="百分比 2 5" xfId="228"/>
    <cellStyle name="好 4 2_州本级" xfId="229"/>
    <cellStyle name="百分比 2 6" xfId="230"/>
    <cellStyle name="汇总 4 2_州本级" xfId="231"/>
    <cellStyle name="百分比 3 2" xfId="232"/>
    <cellStyle name="差 5 2" xfId="233"/>
    <cellStyle name="百分比 3 3" xfId="234"/>
    <cellStyle name="差 5 3" xfId="235"/>
    <cellStyle name="标题 1 2 2" xfId="236"/>
    <cellStyle name="常规 6 2_州本级" xfId="237"/>
    <cellStyle name="标题 1 2 2 2" xfId="238"/>
    <cellStyle name="标题 1 2 2_州本级" xfId="239"/>
    <cellStyle name="标题 3 4 2" xfId="240"/>
    <cellStyle name="警告文本 2 3" xfId="241"/>
    <cellStyle name="标题 1 2 3" xfId="242"/>
    <cellStyle name="标题 1 2 4" xfId="243"/>
    <cellStyle name="标题 1 2_州本级" xfId="244"/>
    <cellStyle name="标题 3 4" xfId="245"/>
    <cellStyle name="标题 1 3 2" xfId="246"/>
    <cellStyle name="汇总 3" xfId="247"/>
    <cellStyle name="标题 5 3" xfId="248"/>
    <cellStyle name="标题 1 3 2 2" xfId="249"/>
    <cellStyle name="汇总 3 2" xfId="250"/>
    <cellStyle name="标题 1 3 2_州本级" xfId="251"/>
    <cellStyle name="汇总 3_州本级" xfId="252"/>
    <cellStyle name="汇总 7" xfId="253"/>
    <cellStyle name="标题 1 3 3" xfId="254"/>
    <cellStyle name="汇总 4" xfId="255"/>
    <cellStyle name="标题 1 3 4" xfId="256"/>
    <cellStyle name="汇总 5" xfId="257"/>
    <cellStyle name="标题 1 3_州本级" xfId="258"/>
    <cellStyle name="好 2 2 2" xfId="259"/>
    <cellStyle name="标题 1 4 2 2" xfId="260"/>
    <cellStyle name="标题 1 4 4" xfId="261"/>
    <cellStyle name="标题 1 5" xfId="262"/>
    <cellStyle name="标题 1 5 3" xfId="263"/>
    <cellStyle name="标题 2 3_州本级" xfId="264"/>
    <cellStyle name="标题 1 5_州本级" xfId="265"/>
    <cellStyle name="好 4 2 2" xfId="266"/>
    <cellStyle name="注释 4 2 2" xfId="267"/>
    <cellStyle name="标题 1 6" xfId="268"/>
    <cellStyle name="标题 2 2" xfId="269"/>
    <cellStyle name="标题 4 2 2_州本级" xfId="270"/>
    <cellStyle name="标题 2 2 2" xfId="271"/>
    <cellStyle name="标题 2 2 2 2" xfId="272"/>
    <cellStyle name="链接单元格 4 2" xfId="273"/>
    <cellStyle name="标题 2 2 2_州本级" xfId="274"/>
    <cellStyle name="标题 2 2 3" xfId="275"/>
    <cellStyle name="好 3 2" xfId="276"/>
    <cellStyle name="标题 2 2 4" xfId="277"/>
    <cellStyle name="好 3 3" xfId="278"/>
    <cellStyle name="适中 2 2" xfId="279"/>
    <cellStyle name="计算 5 2" xfId="280"/>
    <cellStyle name="标题 2 3" xfId="281"/>
    <cellStyle name="标题 2 3 2 2" xfId="282"/>
    <cellStyle name="标题 2 3 2_州本级" xfId="283"/>
    <cellStyle name="标题 2 3 3" xfId="284"/>
    <cellStyle name="好 4 2" xfId="285"/>
    <cellStyle name="标题 2 3 4" xfId="286"/>
    <cellStyle name="好 4 3" xfId="287"/>
    <cellStyle name="标题 2 4" xfId="288"/>
    <cellStyle name="标题 2 4 2 2" xfId="289"/>
    <cellStyle name="标题 2 4 3" xfId="290"/>
    <cellStyle name="标题 3 2 2 2" xfId="291"/>
    <cellStyle name="好 5 2" xfId="292"/>
    <cellStyle name="标题 2 4_州本级" xfId="293"/>
    <cellStyle name="标题 2 5 3" xfId="294"/>
    <cellStyle name="标题 2 5" xfId="295"/>
    <cellStyle name="计算 2_州本级" xfId="296"/>
    <cellStyle name="标题 2 7" xfId="297"/>
    <cellStyle name="标题 2 5 2" xfId="298"/>
    <cellStyle name="计算 2 2_州本级" xfId="299"/>
    <cellStyle name="警告文本 3 4" xfId="300"/>
    <cellStyle name="标题 2 5_州本级" xfId="301"/>
    <cellStyle name="标题 3 5 3" xfId="302"/>
    <cellStyle name="标题 2 6" xfId="303"/>
    <cellStyle name="标题 3 2" xfId="304"/>
    <cellStyle name="常规 4 2 2_州本级" xfId="305"/>
    <cellStyle name="标题 3 2 2" xfId="306"/>
    <cellStyle name="好 5" xfId="307"/>
    <cellStyle name="标题 3 2 2_州本级" xfId="308"/>
    <cellStyle name="好 5_州本级" xfId="309"/>
    <cellStyle name="标题 3 2 3" xfId="310"/>
    <cellStyle name="好 6" xfId="311"/>
    <cellStyle name="标题 3 2_州本级" xfId="312"/>
    <cellStyle name="标题 3 2 4" xfId="313"/>
    <cellStyle name="好 7" xfId="314"/>
    <cellStyle name="标题 3 3 2" xfId="315"/>
    <cellStyle name="标题 3 3 2 2" xfId="316"/>
    <cellStyle name="标题 3 4 3" xfId="317"/>
    <cellStyle name="标题 3 3 3" xfId="318"/>
    <cellStyle name="标题 3 3 4" xfId="319"/>
    <cellStyle name="标题 3 3_州本级" xfId="320"/>
    <cellStyle name="标题 4 2 4" xfId="321"/>
    <cellStyle name="标题 3 4 2 2" xfId="322"/>
    <cellStyle name="标题 4 4 3" xfId="323"/>
    <cellStyle name="检查单元格 2 3" xfId="324"/>
    <cellStyle name="标题 3 4 2_州本级" xfId="325"/>
    <cellStyle name="标题 3 4 4" xfId="326"/>
    <cellStyle name="常规 3 3 2 2" xfId="327"/>
    <cellStyle name="标题 3 5" xfId="328"/>
    <cellStyle name="标题 3 5 2" xfId="329"/>
    <cellStyle name="常规 9" xfId="330"/>
    <cellStyle name="标题 3 5_州本级" xfId="331"/>
    <cellStyle name="标题 3 6" xfId="332"/>
    <cellStyle name="标题 3 7" xfId="333"/>
    <cellStyle name="标题 4 2" xfId="334"/>
    <cellStyle name="解释性文本 2 2 2" xfId="335"/>
    <cellStyle name="标题 4 2 2" xfId="336"/>
    <cellStyle name="警告文本 2_州本级" xfId="337"/>
    <cellStyle name="标题 4 2 2 2" xfId="338"/>
    <cellStyle name="注释 3" xfId="339"/>
    <cellStyle name="常规 6 3" xfId="340"/>
    <cellStyle name="标题 4 2 3" xfId="341"/>
    <cellStyle name="标题 4 3" xfId="342"/>
    <cellStyle name="汇总 2 2" xfId="343"/>
    <cellStyle name="标题 4 3 2" xfId="344"/>
    <cellStyle name="汇总 2 2 2" xfId="345"/>
    <cellStyle name="警告文本 3_州本级" xfId="346"/>
    <cellStyle name="标题 4 3 2 2" xfId="347"/>
    <cellStyle name="注释 2 2 2" xfId="348"/>
    <cellStyle name="标题 4 3 2_州本级" xfId="349"/>
    <cellStyle name="标题 4 3 3" xfId="350"/>
    <cellStyle name="警告文本 2 2 2" xfId="351"/>
    <cellStyle name="标题 4 3 4" xfId="352"/>
    <cellStyle name="标题 4 3_州本级" xfId="353"/>
    <cellStyle name="注释 2 2" xfId="354"/>
    <cellStyle name="常规 6 2 2" xfId="355"/>
    <cellStyle name="汇总 2 2_州本级" xfId="356"/>
    <cellStyle name="标题 4 4 2" xfId="357"/>
    <cellStyle name="检查单元格 2 2" xfId="358"/>
    <cellStyle name="警告文本 4_州本级" xfId="359"/>
    <cellStyle name="标题 4 4 2 2" xfId="360"/>
    <cellStyle name="检查单元格 2 2 2" xfId="361"/>
    <cellStyle name="标题 4 4 2_州本级" xfId="362"/>
    <cellStyle name="检查单元格 2 2_州本级" xfId="363"/>
    <cellStyle name="标题 4 4 4" xfId="364"/>
    <cellStyle name="检查单元格 2 4" xfId="365"/>
    <cellStyle name="标题 4 4_州本级" xfId="366"/>
    <cellStyle name="检查单元格 2_州本级" xfId="367"/>
    <cellStyle name="标题 4 5" xfId="368"/>
    <cellStyle name="汇总 2 4" xfId="369"/>
    <cellStyle name="检查单元格 3" xfId="370"/>
    <cellStyle name="输出 5 2" xfId="371"/>
    <cellStyle name="标题 4 5_州本级" xfId="372"/>
    <cellStyle name="检查单元格 3_州本级" xfId="373"/>
    <cellStyle name="标题 4 6" xfId="374"/>
    <cellStyle name="差 3_州本级" xfId="375"/>
    <cellStyle name="检查单元格 4" xfId="376"/>
    <cellStyle name="标题 4 7" xfId="377"/>
    <cellStyle name="检查单元格 5" xfId="378"/>
    <cellStyle name="标题 5" xfId="379"/>
    <cellStyle name="解释性文本 2 3" xfId="380"/>
    <cellStyle name="标题 5 2" xfId="381"/>
    <cellStyle name="标题 5 2 2" xfId="382"/>
    <cellStyle name="链接单元格 4 3" xfId="383"/>
    <cellStyle name="标题 5 2_州本级" xfId="384"/>
    <cellStyle name="标题 6" xfId="385"/>
    <cellStyle name="解释性文本 2 4" xfId="386"/>
    <cellStyle name="标题 6 2" xfId="387"/>
    <cellStyle name="标题 6 2 2" xfId="388"/>
    <cellStyle name="标题 6 3" xfId="389"/>
    <cellStyle name="汇总 4 2" xfId="390"/>
    <cellStyle name="标题 6 4" xfId="391"/>
    <cellStyle name="汇总 4 3" xfId="392"/>
    <cellStyle name="标题 6_州本级" xfId="393"/>
    <cellStyle name="标题 7" xfId="394"/>
    <cellStyle name="标题 7 2" xfId="395"/>
    <cellStyle name="标题 7 3" xfId="396"/>
    <cellStyle name="汇总 5 2" xfId="397"/>
    <cellStyle name="标题 7 4" xfId="398"/>
    <cellStyle name="汇总 5 3" xfId="399"/>
    <cellStyle name="常规 2 5 3" xfId="400"/>
    <cellStyle name="标题 7_州本级" xfId="401"/>
    <cellStyle name="常规_exceltmp1" xfId="402"/>
    <cellStyle name="标题 8" xfId="403"/>
    <cellStyle name="标题 8 2" xfId="404"/>
    <cellStyle name="常规 2 7" xfId="405"/>
    <cellStyle name="输入 2" xfId="406"/>
    <cellStyle name="标题 8 3" xfId="407"/>
    <cellStyle name="常规 2 8" xfId="408"/>
    <cellStyle name="标题 8_州本级" xfId="409"/>
    <cellStyle name="标题 9" xfId="410"/>
    <cellStyle name="好 3_州本级" xfId="411"/>
    <cellStyle name="差 2" xfId="412"/>
    <cellStyle name="解释性文本 5" xfId="413"/>
    <cellStyle name="差 2 2" xfId="414"/>
    <cellStyle name="解释性文本 5 2" xfId="415"/>
    <cellStyle name="差 2 2 2" xfId="416"/>
    <cellStyle name="差 2 4" xfId="417"/>
    <cellStyle name="差 2 2_州本级" xfId="418"/>
    <cellStyle name="差 2 3" xfId="419"/>
    <cellStyle name="解释性文本 5 3" xfId="420"/>
    <cellStyle name="差 2_州本级" xfId="421"/>
    <cellStyle name="解释性文本 5_州本级" xfId="422"/>
    <cellStyle name="适中 4 2_州本级" xfId="423"/>
    <cellStyle name="差 3" xfId="424"/>
    <cellStyle name="解释性文本 6" xfId="425"/>
    <cellStyle name="差 3 2" xfId="426"/>
    <cellStyle name="警告文本 6" xfId="427"/>
    <cellStyle name="差 3 2 2" xfId="428"/>
    <cellStyle name="差 3 2_州本级" xfId="429"/>
    <cellStyle name="检查单元格 4 2" xfId="430"/>
    <cellStyle name="差 3 3" xfId="431"/>
    <cellStyle name="差 4 2_州本级" xfId="432"/>
    <cellStyle name="警告文本 5 2" xfId="433"/>
    <cellStyle name="差 4_州本级" xfId="434"/>
    <cellStyle name="差 5_州本级" xfId="435"/>
    <cellStyle name="常规 2 2 2" xfId="436"/>
    <cellStyle name="常规 2 2 2 2" xfId="437"/>
    <cellStyle name="计算 4_州本级" xfId="438"/>
    <cellStyle name="常规 2 2 2 2 2" xfId="439"/>
    <cellStyle name="常规 2 4 4" xfId="440"/>
    <cellStyle name="计算 4 2_州本级" xfId="441"/>
    <cellStyle name="常规 2 2 2 2_州本级" xfId="442"/>
    <cellStyle name="输出 3 2 2" xfId="443"/>
    <cellStyle name="检查单元格 7" xfId="444"/>
    <cellStyle name="常规 2 2 2 3" xfId="445"/>
    <cellStyle name="常规 2 2 3 2" xfId="446"/>
    <cellStyle name="常规 2 2 3 3" xfId="447"/>
    <cellStyle name="常规 2 2 3_州本级" xfId="448"/>
    <cellStyle name="适中 2_州本级" xfId="449"/>
    <cellStyle name="常规 2 3 2 2" xfId="450"/>
    <cellStyle name="计算 5_州本级" xfId="451"/>
    <cellStyle name="常规 2 3 2 2 2" xfId="452"/>
    <cellStyle name="常规 2 3 2 4" xfId="453"/>
    <cellStyle name="常规 2 3 2_州本级" xfId="454"/>
    <cellStyle name="常规 2 3 3" xfId="455"/>
    <cellStyle name="常规 2 3 3 2" xfId="456"/>
    <cellStyle name="常规 2 3 3 3" xfId="457"/>
    <cellStyle name="常规 2 3 3_州本级" xfId="458"/>
    <cellStyle name="常规 2 3 4" xfId="459"/>
    <cellStyle name="常规 2 3 5" xfId="460"/>
    <cellStyle name="常规 2 4 2" xfId="461"/>
    <cellStyle name="适中 3_州本级" xfId="462"/>
    <cellStyle name="常规 2 4 2 2" xfId="463"/>
    <cellStyle name="常规 2 4 3" xfId="464"/>
    <cellStyle name="常规 2 4_州本级" xfId="465"/>
    <cellStyle name="常规 2 5 2" xfId="466"/>
    <cellStyle name="常规 3 2_州本级" xfId="467"/>
    <cellStyle name="常规 3 2 2_州本级" xfId="468"/>
    <cellStyle name="适中 4_州本级" xfId="469"/>
    <cellStyle name="常规 2 5 2 2" xfId="470"/>
    <cellStyle name="检查单元格 6" xfId="471"/>
    <cellStyle name="常规 2 5 2_州本级" xfId="472"/>
    <cellStyle name="计算 2 3" xfId="473"/>
    <cellStyle name="常规 2 5 4" xfId="474"/>
    <cellStyle name="常规 2 5_州本级" xfId="475"/>
    <cellStyle name="常规 2 6 2" xfId="476"/>
    <cellStyle name="适中 5_州本级" xfId="477"/>
    <cellStyle name="常规 2 6 2 2" xfId="478"/>
    <cellStyle name="输入 2 4" xfId="479"/>
    <cellStyle name="常规 2 6 2_州本级" xfId="480"/>
    <cellStyle name="常规 2 6 3" xfId="481"/>
    <cellStyle name="汇总 5_州本级" xfId="482"/>
    <cellStyle name="常规 2 6 4" xfId="483"/>
    <cellStyle name="检查单元格 3 2 2" xfId="484"/>
    <cellStyle name="常规 2 7 2" xfId="485"/>
    <cellStyle name="常规 2 7_州本级" xfId="486"/>
    <cellStyle name="输入 3" xfId="487"/>
    <cellStyle name="常规 2 9" xfId="488"/>
    <cellStyle name="输出 4 2" xfId="489"/>
    <cellStyle name="常规 3" xfId="490"/>
    <cellStyle name="输出 4 2 2" xfId="491"/>
    <cellStyle name="常规 3 2" xfId="492"/>
    <cellStyle name="输入 4 2" xfId="493"/>
    <cellStyle name="常规 3 3" xfId="494"/>
    <cellStyle name="输入 4 2 2" xfId="495"/>
    <cellStyle name="常规 3 3 2" xfId="496"/>
    <cellStyle name="常规 3 3 3" xfId="497"/>
    <cellStyle name="常规_2007年云南省向人大报送政府收支预算表格式编制过程表" xfId="498"/>
    <cellStyle name="输入 4 2_州本级" xfId="499"/>
    <cellStyle name="常规 3 3_州本级" xfId="500"/>
    <cellStyle name="输入 4 3" xfId="501"/>
    <cellStyle name="常规 3 4" xfId="502"/>
    <cellStyle name="常规 3 4_州本级" xfId="503"/>
    <cellStyle name="输入 4 4" xfId="504"/>
    <cellStyle name="输入 4_州本级" xfId="505"/>
    <cellStyle name="常规 3 5" xfId="506"/>
    <cellStyle name="输出 4 3" xfId="507"/>
    <cellStyle name="常规 4" xfId="508"/>
    <cellStyle name="常规 4 2" xfId="509"/>
    <cellStyle name="输入 5 3" xfId="510"/>
    <cellStyle name="常规 4 2 2" xfId="511"/>
    <cellStyle name="常规 4 4" xfId="512"/>
    <cellStyle name="常规 6 4" xfId="513"/>
    <cellStyle name="常规 4 2 2 2" xfId="514"/>
    <cellStyle name="注释 4" xfId="515"/>
    <cellStyle name="常规 4 5" xfId="516"/>
    <cellStyle name="常规 4 2 3" xfId="517"/>
    <cellStyle name="常规 4 2 4" xfId="518"/>
    <cellStyle name="常规 4 3" xfId="519"/>
    <cellStyle name="输入 5 2" xfId="520"/>
    <cellStyle name="常规 5 4" xfId="521"/>
    <cellStyle name="常规 4 3 2" xfId="522"/>
    <cellStyle name="常规 4 3 2 2" xfId="523"/>
    <cellStyle name="常规 4 3 2_州本级" xfId="524"/>
    <cellStyle name="链接单元格 2" xfId="525"/>
    <cellStyle name="常规 4 3 3" xfId="526"/>
    <cellStyle name="常规 4 3 4" xfId="527"/>
    <cellStyle name="解释性文本 2_州本级" xfId="528"/>
    <cellStyle name="常规 5" xfId="529"/>
    <cellStyle name="输出 4 4" xfId="530"/>
    <cellStyle name="常规 5 2_州本级" xfId="531"/>
    <cellStyle name="输出 2 4" xfId="532"/>
    <cellStyle name="常规 5 3" xfId="533"/>
    <cellStyle name="常规 5_州本级" xfId="534"/>
    <cellStyle name="汇总 2_州本级" xfId="535"/>
    <cellStyle name="常规 6 2" xfId="536"/>
    <cellStyle name="注释 2" xfId="537"/>
    <cellStyle name="计算 3_州本级" xfId="538"/>
    <cellStyle name="常规 7" xfId="539"/>
    <cellStyle name="计算 3 2_州本级" xfId="540"/>
    <cellStyle name="常规 7 2" xfId="541"/>
    <cellStyle name="常规 8" xfId="542"/>
    <cellStyle name="常规_陇川县2015年预算草案附表(祁)" xfId="543"/>
    <cellStyle name="好 2" xfId="544"/>
    <cellStyle name="好 2 2" xfId="545"/>
    <cellStyle name="计算 4 2" xfId="546"/>
    <cellStyle name="好 2 3" xfId="547"/>
    <cellStyle name="计算 4 3" xfId="548"/>
    <cellStyle name="好 2 4" xfId="549"/>
    <cellStyle name="好 3" xfId="550"/>
    <cellStyle name="好 3 2_州本级" xfId="551"/>
    <cellStyle name="计算 5 3" xfId="552"/>
    <cellStyle name="适中 2 3" xfId="553"/>
    <cellStyle name="好 3 4" xfId="554"/>
    <cellStyle name="好 4" xfId="555"/>
    <cellStyle name="好 4 4" xfId="556"/>
    <cellStyle name="好 4_州本级" xfId="557"/>
    <cellStyle name="汇总 2" xfId="558"/>
    <cellStyle name="汇总 3 2_州本级" xfId="559"/>
    <cellStyle name="汇总 4 2 2" xfId="560"/>
    <cellStyle name="链接单元格 3_州本级" xfId="561"/>
    <cellStyle name="计算 2 2" xfId="562"/>
    <cellStyle name="计算 2 2 2" xfId="563"/>
    <cellStyle name="计算 2 4" xfId="564"/>
    <cellStyle name="计算 3 3" xfId="565"/>
    <cellStyle name="输出 3 2_州本级" xfId="566"/>
    <cellStyle name="计算 3 4" xfId="567"/>
    <cellStyle name="计算 4 2 2" xfId="568"/>
    <cellStyle name="计算 4 4" xfId="569"/>
    <cellStyle name="检查单元格 4 2 2" xfId="570"/>
    <cellStyle name="检查单元格 4 2_州本级" xfId="571"/>
    <cellStyle name="检查单元格 4 3" xfId="572"/>
    <cellStyle name="检查单元格 4 4" xfId="573"/>
    <cellStyle name="检查单元格 4_州本级" xfId="574"/>
    <cellStyle name="注释 7" xfId="575"/>
    <cellStyle name="检查单元格 5 2" xfId="576"/>
    <cellStyle name="解释性文本 4 3" xfId="577"/>
    <cellStyle name="检查单元格 5_州本级" xfId="578"/>
    <cellStyle name="解释性文本 2" xfId="579"/>
    <cellStyle name="解释性文本 3" xfId="580"/>
    <cellStyle name="解释性文本 3 2" xfId="581"/>
    <cellStyle name="解释性文本 3 2 2" xfId="582"/>
    <cellStyle name="解释性文本 3 3" xfId="583"/>
    <cellStyle name="解释性文本 3 4" xfId="584"/>
    <cellStyle name="解释性文本 3_州本级" xfId="585"/>
    <cellStyle name="解释性文本 4" xfId="586"/>
    <cellStyle name="解释性文本 4 2" xfId="587"/>
    <cellStyle name="解释性文本 4 2 2" xfId="588"/>
    <cellStyle name="解释性文本 4 2_州本级" xfId="589"/>
    <cellStyle name="解释性文本 4 4" xfId="590"/>
    <cellStyle name="解释性文本 4_州本级" xfId="591"/>
    <cellStyle name="警告文本 2 2" xfId="592"/>
    <cellStyle name="警告文本 2 2_州本级" xfId="593"/>
    <cellStyle name="注释 3 2" xfId="594"/>
    <cellStyle name="警告文本 2 4" xfId="595"/>
    <cellStyle name="警告文本 3 2" xfId="596"/>
    <cellStyle name="警告文本 3 2 2" xfId="597"/>
    <cellStyle name="输出 5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链接单元格 4_州本级" xfId="623"/>
    <cellStyle name="适中 5 3" xfId="624"/>
    <cellStyle name="链接单元格 5 2" xfId="625"/>
    <cellStyle name="着色 4" xfId="626"/>
    <cellStyle name="适中 7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出 3_州本级" xfId="648"/>
    <cellStyle name="输入 2 2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注释 2 4" xfId="665"/>
    <cellStyle name="注释 3 2 2" xfId="666"/>
    <cellStyle name="注释 3 3" xfId="667"/>
    <cellStyle name="注释 3 4" xfId="668"/>
    <cellStyle name="注释 4 2" xfId="669"/>
    <cellStyle name="注释 4 3" xfId="670"/>
    <cellStyle name="注释 4 4" xfId="671"/>
    <cellStyle name="注释 6" xfId="672"/>
    <cellStyle name="着色 6" xfId="673"/>
    <cellStyle name="Normal" xfId="674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9" sqref="C9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30" t="s">
        <v>0</v>
      </c>
      <c r="B1" s="230"/>
      <c r="C1" s="230"/>
    </row>
    <row r="2" ht="27" customHeight="1" spans="1:5">
      <c r="A2" s="231"/>
      <c r="B2" s="232"/>
      <c r="C2" s="232"/>
      <c r="D2" s="232"/>
      <c r="E2" s="232"/>
    </row>
    <row r="3" ht="39.75" spans="1:4">
      <c r="A3" s="233" t="s">
        <v>1</v>
      </c>
      <c r="B3" s="233"/>
      <c r="C3" s="233"/>
      <c r="D3" s="233"/>
    </row>
    <row r="4" s="223" customFormat="1" ht="126" customHeight="1" spans="1:4">
      <c r="A4" s="234" t="s">
        <v>2</v>
      </c>
      <c r="B4" s="234"/>
      <c r="C4" s="234"/>
      <c r="D4" s="234"/>
    </row>
    <row r="5" ht="94.5" customHeight="1" spans="1:4">
      <c r="A5" s="235" t="s">
        <v>3</v>
      </c>
      <c r="B5" s="235"/>
      <c r="C5" s="235"/>
      <c r="D5" s="235"/>
    </row>
    <row r="6" ht="32.25" customHeight="1" spans="1:4">
      <c r="A6" s="236" t="s">
        <v>4</v>
      </c>
      <c r="B6" s="236"/>
      <c r="C6" s="236"/>
      <c r="D6" s="236"/>
    </row>
  </sheetData>
  <sheetProtection selectLockedCells="1" selectUnlockedCells="1"/>
  <mergeCells count="6">
    <mergeCell ref="A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4" sqref="B14"/>
    </sheetView>
  </sheetViews>
  <sheetFormatPr defaultColWidth="9" defaultRowHeight="14.25" outlineLevelCol="1"/>
  <cols>
    <col min="1" max="1" width="12.75" style="223" customWidth="1"/>
    <col min="2" max="2" width="102" style="223" customWidth="1"/>
    <col min="3" max="16384" width="9" style="223"/>
  </cols>
  <sheetData>
    <row r="1" ht="54" customHeight="1"/>
    <row r="2" ht="37.5" customHeight="1" spans="1:2">
      <c r="A2" s="224" t="s">
        <v>5</v>
      </c>
      <c r="B2" s="224"/>
    </row>
    <row r="3" ht="37.5" customHeight="1" spans="1:2">
      <c r="A3" s="225"/>
      <c r="B3" s="225"/>
    </row>
    <row r="4" ht="32.25" customHeight="1" spans="1:2">
      <c r="A4" s="226" t="s">
        <v>6</v>
      </c>
      <c r="B4" s="226" t="s">
        <v>7</v>
      </c>
    </row>
    <row r="5" s="222" customFormat="1" ht="24.95" customHeight="1" spans="1:2">
      <c r="A5" s="227">
        <v>1</v>
      </c>
      <c r="B5" s="228" t="s">
        <v>8</v>
      </c>
    </row>
    <row r="6" s="222" customFormat="1" ht="24.95" customHeight="1" spans="1:2">
      <c r="A6" s="227">
        <v>2</v>
      </c>
      <c r="B6" s="228" t="s">
        <v>9</v>
      </c>
    </row>
    <row r="7" s="222" customFormat="1" ht="24.95" customHeight="1" spans="1:2">
      <c r="A7" s="227">
        <v>3</v>
      </c>
      <c r="B7" s="228" t="s">
        <v>10</v>
      </c>
    </row>
    <row r="8" s="222" customFormat="1" ht="24.95" customHeight="1" spans="1:2">
      <c r="A8" s="227">
        <v>4</v>
      </c>
      <c r="B8" s="228" t="s">
        <v>11</v>
      </c>
    </row>
    <row r="9" s="222" customFormat="1" ht="24.95" customHeight="1" spans="1:2">
      <c r="A9" s="227">
        <v>5</v>
      </c>
      <c r="B9" s="228" t="s">
        <v>12</v>
      </c>
    </row>
    <row r="10" s="222" customFormat="1" ht="24.95" customHeight="1" spans="1:2">
      <c r="A10" s="227">
        <v>6</v>
      </c>
      <c r="B10" s="228" t="s">
        <v>13</v>
      </c>
    </row>
    <row r="11" s="222" customFormat="1" ht="24.95" customHeight="1" spans="1:2">
      <c r="A11" s="227">
        <v>7</v>
      </c>
      <c r="B11" s="228" t="s">
        <v>14</v>
      </c>
    </row>
    <row r="12" s="222" customFormat="1" ht="24.95" customHeight="1" spans="2:2">
      <c r="B12" s="229"/>
    </row>
    <row r="13" s="222" customFormat="1" ht="24.95" customHeight="1" spans="2:2">
      <c r="B13" s="229"/>
    </row>
    <row r="14" s="222" customFormat="1" ht="24.95" customHeight="1" spans="2:2">
      <c r="B14" s="229"/>
    </row>
    <row r="15" s="222" customFormat="1" ht="24.95" customHeight="1" spans="2:2">
      <c r="B15" s="229"/>
    </row>
    <row r="16" s="222" customFormat="1" ht="24.95" customHeight="1" spans="2:2">
      <c r="B16" s="229"/>
    </row>
    <row r="17" s="222" customFormat="1" ht="24.95" customHeight="1" spans="2:2">
      <c r="B17" s="229"/>
    </row>
    <row r="18" s="222" customFormat="1" ht="24.95" customHeight="1" spans="2:2">
      <c r="B18" s="229"/>
    </row>
    <row r="19" s="222" customFormat="1" ht="24.95" customHeight="1" spans="2:2">
      <c r="B19" s="229"/>
    </row>
    <row r="20" s="222" customFormat="1" ht="24.95" customHeight="1" spans="2:2">
      <c r="B20" s="229"/>
    </row>
    <row r="21" s="222" customFormat="1" ht="24.95" customHeight="1" spans="2:2">
      <c r="B21" s="229"/>
    </row>
    <row r="22" s="222" customFormat="1" ht="24.95" customHeight="1" spans="2:2">
      <c r="B22" s="229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6" activePane="bottomLeft" state="frozen"/>
      <selection/>
      <selection pane="bottomLeft" activeCell="G23" sqref="G23"/>
    </sheetView>
  </sheetViews>
  <sheetFormatPr defaultColWidth="9" defaultRowHeight="14.25" outlineLevelCol="7"/>
  <cols>
    <col min="1" max="1" width="46.75" style="166" customWidth="1"/>
    <col min="2" max="4" width="14.625" style="166" customWidth="1"/>
    <col min="5" max="5" width="37.375" style="166" customWidth="1"/>
    <col min="6" max="6" width="14.625" style="166" customWidth="1"/>
    <col min="7" max="7" width="19" style="166" customWidth="1"/>
    <col min="8" max="8" width="14.625" style="166" customWidth="1"/>
    <col min="9" max="12" width="9" style="166"/>
    <col min="13" max="13" width="10" style="166"/>
    <col min="14" max="16384" width="9" style="166"/>
  </cols>
  <sheetData>
    <row r="1" s="162" customFormat="1" ht="20.1" customHeight="1" spans="1:2">
      <c r="A1" s="2" t="s">
        <v>15</v>
      </c>
      <c r="B1" s="168"/>
    </row>
    <row r="2" ht="21" spans="1:8">
      <c r="A2" s="4" t="s">
        <v>16</v>
      </c>
      <c r="B2" s="4"/>
      <c r="C2" s="4"/>
      <c r="D2" s="4"/>
      <c r="E2" s="4"/>
      <c r="F2" s="4"/>
      <c r="G2" s="4"/>
      <c r="H2" s="4"/>
    </row>
    <row r="3" ht="16.5" customHeight="1" spans="1:8">
      <c r="A3" s="167"/>
      <c r="B3" s="170"/>
      <c r="D3" s="171"/>
      <c r="E3" s="167"/>
      <c r="G3" s="171"/>
      <c r="H3" s="173" t="s">
        <v>17</v>
      </c>
    </row>
    <row r="4" ht="24.95" customHeight="1" spans="1:8">
      <c r="A4" s="198" t="s">
        <v>18</v>
      </c>
      <c r="B4" s="198" t="s">
        <v>19</v>
      </c>
      <c r="C4" s="199" t="s">
        <v>20</v>
      </c>
      <c r="D4" s="199"/>
      <c r="E4" s="198" t="s">
        <v>21</v>
      </c>
      <c r="F4" s="198" t="s">
        <v>19</v>
      </c>
      <c r="G4" s="199" t="s">
        <v>20</v>
      </c>
      <c r="H4" s="199"/>
    </row>
    <row r="5" s="197" customFormat="1" ht="24.95" customHeight="1" spans="1:8">
      <c r="A5" s="198"/>
      <c r="B5" s="198"/>
      <c r="C5" s="198" t="s">
        <v>22</v>
      </c>
      <c r="D5" s="200" t="s">
        <v>23</v>
      </c>
      <c r="E5" s="198"/>
      <c r="F5" s="198"/>
      <c r="G5" s="198" t="s">
        <v>22</v>
      </c>
      <c r="H5" s="200" t="s">
        <v>23</v>
      </c>
    </row>
    <row r="6" ht="21" customHeight="1" spans="1:8">
      <c r="A6" s="201" t="s">
        <v>24</v>
      </c>
      <c r="B6" s="200"/>
      <c r="C6" s="200">
        <v>0</v>
      </c>
      <c r="D6" s="202"/>
      <c r="E6" s="200" t="s">
        <v>25</v>
      </c>
      <c r="F6" s="203">
        <v>579.82</v>
      </c>
      <c r="G6" s="203">
        <v>687.38</v>
      </c>
      <c r="H6" s="204">
        <f>IF(OR(VALUE(G6)=0,ISERROR(G6/F6-1)),"",G6/F6-1)</f>
        <v>0.185505846642061</v>
      </c>
    </row>
    <row r="7" ht="21" customHeight="1" spans="1:8">
      <c r="A7" s="205" t="s">
        <v>26</v>
      </c>
      <c r="B7" s="206"/>
      <c r="C7" s="206"/>
      <c r="D7" s="202" t="str">
        <f t="shared" ref="D7:D38" si="0">IF(OR(VALUE(C7)=0,ISERROR(C7/B7-1)),"",C7/B7-1)</f>
        <v/>
      </c>
      <c r="E7" s="207" t="s">
        <v>27</v>
      </c>
      <c r="F7" s="206">
        <v>0</v>
      </c>
      <c r="G7" s="206">
        <v>0</v>
      </c>
      <c r="H7" s="202" t="str">
        <f t="shared" ref="H7:H38" si="1">IF(OR(VALUE(G7)=0,ISERROR(G7/F7-1)),"",G7/F7-1)</f>
        <v/>
      </c>
    </row>
    <row r="8" ht="21" customHeight="1" spans="1:8">
      <c r="A8" s="208" t="s">
        <v>28</v>
      </c>
      <c r="B8" s="206"/>
      <c r="C8" s="206"/>
      <c r="D8" s="202" t="str">
        <f t="shared" si="0"/>
        <v/>
      </c>
      <c r="E8" s="207" t="s">
        <v>29</v>
      </c>
      <c r="F8" s="206"/>
      <c r="G8" s="206"/>
      <c r="H8" s="202" t="str">
        <f t="shared" si="1"/>
        <v/>
      </c>
    </row>
    <row r="9" ht="21" customHeight="1" spans="1:8">
      <c r="A9" s="205" t="s">
        <v>30</v>
      </c>
      <c r="B9" s="206"/>
      <c r="C9" s="206"/>
      <c r="D9" s="202" t="str">
        <f t="shared" si="0"/>
        <v/>
      </c>
      <c r="E9" s="207" t="s">
        <v>31</v>
      </c>
      <c r="F9" s="206"/>
      <c r="G9" s="206">
        <v>1</v>
      </c>
      <c r="H9" s="202" t="str">
        <f t="shared" si="1"/>
        <v/>
      </c>
    </row>
    <row r="10" ht="21" customHeight="1" spans="1:8">
      <c r="A10" s="205" t="s">
        <v>32</v>
      </c>
      <c r="B10" s="206"/>
      <c r="C10" s="206"/>
      <c r="D10" s="202" t="str">
        <f t="shared" si="0"/>
        <v/>
      </c>
      <c r="E10" s="207" t="s">
        <v>33</v>
      </c>
      <c r="F10" s="206"/>
      <c r="G10" s="206"/>
      <c r="H10" s="202" t="str">
        <f t="shared" si="1"/>
        <v/>
      </c>
    </row>
    <row r="11" ht="21" customHeight="1" spans="1:8">
      <c r="A11" s="205" t="s">
        <v>34</v>
      </c>
      <c r="B11" s="206"/>
      <c r="C11" s="206"/>
      <c r="D11" s="202" t="str">
        <f t="shared" si="0"/>
        <v/>
      </c>
      <c r="E11" s="207" t="s">
        <v>35</v>
      </c>
      <c r="F11" s="206"/>
      <c r="G11" s="206"/>
      <c r="H11" s="204" t="str">
        <f t="shared" si="1"/>
        <v/>
      </c>
    </row>
    <row r="12" ht="21" customHeight="1" spans="1:8">
      <c r="A12" s="205" t="s">
        <v>36</v>
      </c>
      <c r="B12" s="206"/>
      <c r="C12" s="206"/>
      <c r="D12" s="202" t="str">
        <f t="shared" si="0"/>
        <v/>
      </c>
      <c r="E12" s="207" t="s">
        <v>37</v>
      </c>
      <c r="F12" s="206"/>
      <c r="G12" s="206"/>
      <c r="H12" s="204" t="str">
        <f t="shared" si="1"/>
        <v/>
      </c>
    </row>
    <row r="13" ht="21" customHeight="1" spans="1:8">
      <c r="A13" s="205" t="s">
        <v>38</v>
      </c>
      <c r="B13" s="206"/>
      <c r="C13" s="206"/>
      <c r="D13" s="202" t="str">
        <f t="shared" si="0"/>
        <v/>
      </c>
      <c r="E13" s="207" t="s">
        <v>39</v>
      </c>
      <c r="F13" s="203">
        <v>121.55</v>
      </c>
      <c r="G13" s="203">
        <v>127.35</v>
      </c>
      <c r="H13" s="204">
        <f t="shared" si="1"/>
        <v>0.0477169888934594</v>
      </c>
    </row>
    <row r="14" ht="21" customHeight="1" spans="1:8">
      <c r="A14" s="205" t="s">
        <v>40</v>
      </c>
      <c r="B14" s="206"/>
      <c r="C14" s="206"/>
      <c r="D14" s="202" t="str">
        <f t="shared" si="0"/>
        <v/>
      </c>
      <c r="E14" s="207" t="s">
        <v>41</v>
      </c>
      <c r="F14" s="203">
        <v>39.28</v>
      </c>
      <c r="G14" s="203">
        <v>42.37</v>
      </c>
      <c r="H14" s="204">
        <f t="shared" si="1"/>
        <v>0.0786659877800406</v>
      </c>
    </row>
    <row r="15" ht="21" customHeight="1" spans="1:8">
      <c r="A15" s="205" t="s">
        <v>42</v>
      </c>
      <c r="B15" s="206"/>
      <c r="C15" s="206"/>
      <c r="D15" s="202" t="str">
        <f t="shared" si="0"/>
        <v/>
      </c>
      <c r="E15" s="207" t="s">
        <v>43</v>
      </c>
      <c r="F15" s="206"/>
      <c r="G15" s="206"/>
      <c r="H15" s="204" t="str">
        <f t="shared" si="1"/>
        <v/>
      </c>
    </row>
    <row r="16" ht="21" customHeight="1" spans="1:8">
      <c r="A16" s="205" t="s">
        <v>44</v>
      </c>
      <c r="B16" s="206"/>
      <c r="C16" s="206"/>
      <c r="D16" s="202" t="str">
        <f t="shared" si="0"/>
        <v/>
      </c>
      <c r="E16" s="207" t="s">
        <v>45</v>
      </c>
      <c r="F16" s="206"/>
      <c r="G16" s="206"/>
      <c r="H16" s="204" t="str">
        <f t="shared" si="1"/>
        <v/>
      </c>
    </row>
    <row r="17" ht="21" customHeight="1" spans="1:8">
      <c r="A17" s="205" t="s">
        <v>46</v>
      </c>
      <c r="B17" s="206"/>
      <c r="C17" s="206"/>
      <c r="D17" s="202" t="str">
        <f t="shared" si="0"/>
        <v/>
      </c>
      <c r="E17" s="207" t="s">
        <v>47</v>
      </c>
      <c r="F17" s="203">
        <v>316.16</v>
      </c>
      <c r="G17" s="203">
        <v>230.38</v>
      </c>
      <c r="H17" s="204">
        <f t="shared" si="1"/>
        <v>-0.271318319838057</v>
      </c>
    </row>
    <row r="18" ht="21" customHeight="1" spans="1:8">
      <c r="A18" s="205" t="s">
        <v>48</v>
      </c>
      <c r="B18" s="206"/>
      <c r="C18" s="206"/>
      <c r="D18" s="202" t="str">
        <f t="shared" si="0"/>
        <v/>
      </c>
      <c r="E18" s="209" t="s">
        <v>49</v>
      </c>
      <c r="F18" s="206">
        <v>2.09</v>
      </c>
      <c r="G18" s="206">
        <v>2.25</v>
      </c>
      <c r="H18" s="204">
        <f t="shared" si="1"/>
        <v>0.0765550239234452</v>
      </c>
    </row>
    <row r="19" ht="21" customHeight="1" spans="1:8">
      <c r="A19" s="205" t="s">
        <v>50</v>
      </c>
      <c r="B19" s="206"/>
      <c r="C19" s="206"/>
      <c r="D19" s="202" t="str">
        <f t="shared" si="0"/>
        <v/>
      </c>
      <c r="E19" s="209" t="s">
        <v>51</v>
      </c>
      <c r="F19" s="206"/>
      <c r="G19" s="206"/>
      <c r="H19" s="204" t="str">
        <f t="shared" si="1"/>
        <v/>
      </c>
    </row>
    <row r="20" ht="21" customHeight="1" spans="1:8">
      <c r="A20" s="205" t="s">
        <v>52</v>
      </c>
      <c r="B20" s="206"/>
      <c r="C20" s="206"/>
      <c r="D20" s="202" t="str">
        <f t="shared" si="0"/>
        <v/>
      </c>
      <c r="E20" s="207" t="s">
        <v>53</v>
      </c>
      <c r="F20" s="206"/>
      <c r="G20" s="206"/>
      <c r="H20" s="204" t="str">
        <f t="shared" si="1"/>
        <v/>
      </c>
    </row>
    <row r="21" ht="21" customHeight="1" spans="1:8">
      <c r="A21" s="205" t="s">
        <v>54</v>
      </c>
      <c r="B21" s="206"/>
      <c r="C21" s="206"/>
      <c r="D21" s="202" t="str">
        <f t="shared" si="0"/>
        <v/>
      </c>
      <c r="E21" s="207" t="s">
        <v>55</v>
      </c>
      <c r="F21" s="206"/>
      <c r="G21" s="206"/>
      <c r="H21" s="204" t="str">
        <f t="shared" si="1"/>
        <v/>
      </c>
    </row>
    <row r="22" ht="21" customHeight="1" spans="1:8">
      <c r="A22" s="208" t="s">
        <v>56</v>
      </c>
      <c r="B22" s="206"/>
      <c r="C22" s="206"/>
      <c r="D22" s="202" t="str">
        <f t="shared" si="0"/>
        <v/>
      </c>
      <c r="E22" s="207" t="s">
        <v>57</v>
      </c>
      <c r="F22" s="206"/>
      <c r="G22" s="206"/>
      <c r="H22" s="204" t="str">
        <f t="shared" si="1"/>
        <v/>
      </c>
    </row>
    <row r="23" ht="21" customHeight="1" spans="1:8">
      <c r="A23" s="210" t="s">
        <v>58</v>
      </c>
      <c r="B23" s="200">
        <f>SUM(B24:B30)</f>
        <v>0</v>
      </c>
      <c r="C23" s="200">
        <f>SUM(C24:C30)</f>
        <v>0</v>
      </c>
      <c r="D23" s="202" t="str">
        <f t="shared" si="0"/>
        <v/>
      </c>
      <c r="E23" s="209" t="s">
        <v>59</v>
      </c>
      <c r="F23" s="206">
        <v>35.05</v>
      </c>
      <c r="G23" s="206">
        <v>57.25</v>
      </c>
      <c r="H23" s="204">
        <f t="shared" si="1"/>
        <v>0.633380884450785</v>
      </c>
    </row>
    <row r="24" ht="21" customHeight="1" spans="1:8">
      <c r="A24" s="184" t="s">
        <v>60</v>
      </c>
      <c r="B24" s="206">
        <f>SUM(B26:B32)</f>
        <v>0</v>
      </c>
      <c r="C24" s="206">
        <f>SUM(C26:C32)</f>
        <v>0</v>
      </c>
      <c r="D24" s="202" t="str">
        <f t="shared" si="0"/>
        <v/>
      </c>
      <c r="E24" s="209" t="s">
        <v>61</v>
      </c>
      <c r="F24" s="206"/>
      <c r="G24" s="206"/>
      <c r="H24" s="204" t="str">
        <f t="shared" si="1"/>
        <v/>
      </c>
    </row>
    <row r="25" ht="21" customHeight="1" spans="1:8">
      <c r="A25" s="205" t="s">
        <v>62</v>
      </c>
      <c r="B25" s="206"/>
      <c r="C25" s="206"/>
      <c r="D25" s="202"/>
      <c r="E25" s="209" t="s">
        <v>63</v>
      </c>
      <c r="F25" s="206"/>
      <c r="G25" s="206"/>
      <c r="H25" s="204" t="str">
        <f t="shared" si="1"/>
        <v/>
      </c>
    </row>
    <row r="26" ht="27.75" customHeight="1" spans="1:8">
      <c r="A26" s="205" t="s">
        <v>64</v>
      </c>
      <c r="B26" s="206"/>
      <c r="C26" s="206"/>
      <c r="D26" s="202" t="str">
        <f t="shared" ref="D26:D36" si="2">IF(OR(VALUE(C26)=0,ISERROR(C26/B26-1)),"",C26/B26-1)</f>
        <v/>
      </c>
      <c r="E26" s="209" t="s">
        <v>65</v>
      </c>
      <c r="F26" s="206"/>
      <c r="G26" s="206"/>
      <c r="H26" s="204" t="str">
        <f t="shared" si="1"/>
        <v/>
      </c>
    </row>
    <row r="27" ht="21" customHeight="1" spans="1:8">
      <c r="A27" s="205" t="s">
        <v>66</v>
      </c>
      <c r="B27" s="206"/>
      <c r="C27" s="206"/>
      <c r="D27" s="202" t="str">
        <f t="shared" si="2"/>
        <v/>
      </c>
      <c r="E27" s="209" t="s">
        <v>67</v>
      </c>
      <c r="F27" s="211"/>
      <c r="G27" s="211"/>
      <c r="H27" s="204" t="str">
        <f t="shared" si="1"/>
        <v/>
      </c>
    </row>
    <row r="28" ht="21" customHeight="1" spans="1:8">
      <c r="A28" s="205" t="s">
        <v>68</v>
      </c>
      <c r="B28" s="206"/>
      <c r="C28" s="206"/>
      <c r="D28" s="202" t="str">
        <f t="shared" si="2"/>
        <v/>
      </c>
      <c r="F28" s="206"/>
      <c r="G28" s="206"/>
      <c r="H28" s="204" t="str">
        <f t="shared" si="1"/>
        <v/>
      </c>
    </row>
    <row r="29" ht="21" customHeight="1" spans="1:8">
      <c r="A29" s="205" t="s">
        <v>69</v>
      </c>
      <c r="B29" s="206"/>
      <c r="C29" s="206"/>
      <c r="D29" s="202" t="str">
        <f t="shared" si="2"/>
        <v/>
      </c>
      <c r="E29" s="209"/>
      <c r="F29" s="188"/>
      <c r="G29" s="188"/>
      <c r="H29" s="204" t="str">
        <f t="shared" si="1"/>
        <v/>
      </c>
    </row>
    <row r="30" ht="21" customHeight="1" spans="1:8">
      <c r="A30" s="210" t="s">
        <v>70</v>
      </c>
      <c r="B30" s="206"/>
      <c r="C30" s="206"/>
      <c r="D30" s="202" t="str">
        <f t="shared" si="2"/>
        <v/>
      </c>
      <c r="E30" s="207" t="s">
        <v>71</v>
      </c>
      <c r="F30" s="211"/>
      <c r="G30" s="211"/>
      <c r="H30" s="204" t="str">
        <f t="shared" si="1"/>
        <v/>
      </c>
    </row>
    <row r="31" spans="1:8">
      <c r="A31" s="210" t="s">
        <v>72</v>
      </c>
      <c r="B31" s="206"/>
      <c r="C31" s="206"/>
      <c r="D31" s="202" t="str">
        <f t="shared" si="2"/>
        <v/>
      </c>
      <c r="E31" s="207"/>
      <c r="F31" s="211"/>
      <c r="G31" s="211"/>
      <c r="H31" s="202" t="str">
        <f t="shared" si="1"/>
        <v/>
      </c>
    </row>
    <row r="32" ht="21" customHeight="1" spans="1:8">
      <c r="A32" s="205" t="s">
        <v>73</v>
      </c>
      <c r="B32" s="206"/>
      <c r="C32" s="206"/>
      <c r="D32" s="202" t="str">
        <f t="shared" si="2"/>
        <v/>
      </c>
      <c r="E32" s="207"/>
      <c r="F32" s="211"/>
      <c r="G32" s="211"/>
      <c r="H32" s="202" t="str">
        <f t="shared" si="1"/>
        <v/>
      </c>
    </row>
    <row r="33" ht="21" customHeight="1" spans="1:8">
      <c r="A33" s="212" t="s">
        <v>74</v>
      </c>
      <c r="B33" s="200">
        <f>SUM(B6,B23)</f>
        <v>0</v>
      </c>
      <c r="C33" s="200"/>
      <c r="D33" s="202" t="str">
        <f t="shared" si="2"/>
        <v/>
      </c>
      <c r="E33" s="212" t="s">
        <v>75</v>
      </c>
      <c r="F33" s="200">
        <f>SUM(F6:F30)</f>
        <v>1093.95</v>
      </c>
      <c r="G33" s="200">
        <f>SUM(G6:G30)</f>
        <v>1147.98</v>
      </c>
      <c r="H33" s="204">
        <f t="shared" si="1"/>
        <v>0.0493898258604142</v>
      </c>
    </row>
    <row r="34" ht="21" hidden="1" customHeight="1" spans="1:8">
      <c r="A34" s="212"/>
      <c r="B34" s="200"/>
      <c r="C34" s="200"/>
      <c r="D34" s="202" t="str">
        <f t="shared" si="2"/>
        <v/>
      </c>
      <c r="E34" s="212"/>
      <c r="F34" s="200"/>
      <c r="G34" s="200"/>
      <c r="H34" s="202" t="str">
        <f t="shared" si="1"/>
        <v/>
      </c>
    </row>
    <row r="35" ht="21" hidden="1" customHeight="1" spans="1:8">
      <c r="A35" s="207"/>
      <c r="B35" s="188"/>
      <c r="C35" s="188"/>
      <c r="D35" s="202" t="str">
        <f t="shared" si="2"/>
        <v/>
      </c>
      <c r="E35" s="207" t="s">
        <v>76</v>
      </c>
      <c r="F35" s="213"/>
      <c r="G35" s="213"/>
      <c r="H35" s="202" t="str">
        <f t="shared" si="1"/>
        <v/>
      </c>
    </row>
    <row r="36" ht="21" customHeight="1" spans="1:8">
      <c r="A36" s="184" t="s">
        <v>77</v>
      </c>
      <c r="B36" s="200">
        <v>1093.95</v>
      </c>
      <c r="C36" s="200">
        <v>1147.98</v>
      </c>
      <c r="D36" s="204">
        <f t="shared" si="2"/>
        <v>0.049389825860414</v>
      </c>
      <c r="E36" s="214" t="s">
        <v>78</v>
      </c>
      <c r="F36" s="200">
        <f>SUM(F37,F40)</f>
        <v>0</v>
      </c>
      <c r="G36" s="200">
        <f>SUM(G37,G40)</f>
        <v>0</v>
      </c>
      <c r="H36" s="202" t="str">
        <f t="shared" si="1"/>
        <v/>
      </c>
    </row>
    <row r="37" ht="21" customHeight="1" spans="1:8">
      <c r="A37" s="187" t="s">
        <v>79</v>
      </c>
      <c r="B37" s="200"/>
      <c r="C37" s="200"/>
      <c r="D37" s="204"/>
      <c r="E37" s="214" t="s">
        <v>80</v>
      </c>
      <c r="F37" s="200">
        <f>SUM(F38:F39)</f>
        <v>0</v>
      </c>
      <c r="G37" s="200">
        <f>SUM(G38:G39)</f>
        <v>0</v>
      </c>
      <c r="H37" s="202" t="str">
        <f t="shared" si="1"/>
        <v/>
      </c>
    </row>
    <row r="38" ht="21" customHeight="1" spans="1:8">
      <c r="A38" s="187" t="s">
        <v>81</v>
      </c>
      <c r="B38" s="188">
        <v>1093.95</v>
      </c>
      <c r="C38" s="188">
        <v>1147.98</v>
      </c>
      <c r="D38" s="204">
        <f t="shared" ref="D38:D69" si="3">IF(OR(VALUE(C38)=0,ISERROR(C38/B38-1)),"",C38/B38-1)</f>
        <v>0.049389825860414</v>
      </c>
      <c r="E38" s="214" t="s">
        <v>82</v>
      </c>
      <c r="F38" s="188"/>
      <c r="G38" s="188"/>
      <c r="H38" s="202" t="str">
        <f t="shared" ref="H38:H66" si="4">IF(OR(VALUE(G38)=0,ISERROR(G38/F38-1)),"",G38/F38-1)</f>
        <v/>
      </c>
    </row>
    <row r="39" ht="21" customHeight="1" spans="1:8">
      <c r="A39" s="189" t="s">
        <v>83</v>
      </c>
      <c r="B39" s="188"/>
      <c r="C39" s="188"/>
      <c r="D39" s="202" t="str">
        <f t="shared" si="3"/>
        <v/>
      </c>
      <c r="E39" s="214" t="s">
        <v>84</v>
      </c>
      <c r="F39" s="188"/>
      <c r="G39" s="188"/>
      <c r="H39" s="202" t="str">
        <f t="shared" si="4"/>
        <v/>
      </c>
    </row>
    <row r="40" spans="1:8">
      <c r="A40" s="189" t="s">
        <v>85</v>
      </c>
      <c r="B40" s="188"/>
      <c r="C40" s="188"/>
      <c r="D40" s="202" t="str">
        <f t="shared" si="3"/>
        <v/>
      </c>
      <c r="E40" s="214" t="s">
        <v>86</v>
      </c>
      <c r="F40" s="188">
        <f>SUM(F41)</f>
        <v>0</v>
      </c>
      <c r="G40" s="188">
        <f>SUM(G41)</f>
        <v>0</v>
      </c>
      <c r="H40" s="202" t="str">
        <f t="shared" si="4"/>
        <v/>
      </c>
    </row>
    <row r="41" ht="19" customHeight="1" spans="1:8">
      <c r="A41" s="190" t="s">
        <v>87</v>
      </c>
      <c r="B41" s="188">
        <v>1093.95</v>
      </c>
      <c r="C41" s="188">
        <v>1147.98</v>
      </c>
      <c r="D41" s="204">
        <f t="shared" si="3"/>
        <v>0.049389825860414</v>
      </c>
      <c r="E41" s="214" t="s">
        <v>88</v>
      </c>
      <c r="F41" s="188"/>
      <c r="G41" s="188"/>
      <c r="H41" s="202" t="str">
        <f t="shared" si="4"/>
        <v/>
      </c>
    </row>
    <row r="42" ht="21" customHeight="1" spans="1:8">
      <c r="A42" s="189" t="s">
        <v>89</v>
      </c>
      <c r="B42" s="200"/>
      <c r="C42" s="200"/>
      <c r="D42" s="202" t="str">
        <f t="shared" si="3"/>
        <v/>
      </c>
      <c r="E42" s="188"/>
      <c r="F42" s="200">
        <f>SUM(F43)</f>
        <v>0</v>
      </c>
      <c r="G42" s="200">
        <f>SUM(G43)</f>
        <v>0</v>
      </c>
      <c r="H42" s="202" t="str">
        <f t="shared" si="4"/>
        <v/>
      </c>
    </row>
    <row r="43" ht="21" customHeight="1" spans="1:8">
      <c r="A43" s="189" t="s">
        <v>90</v>
      </c>
      <c r="B43" s="188"/>
      <c r="C43" s="188"/>
      <c r="D43" s="202" t="str">
        <f t="shared" si="3"/>
        <v/>
      </c>
      <c r="E43" s="188"/>
      <c r="F43" s="188"/>
      <c r="G43" s="188"/>
      <c r="H43" s="202" t="str">
        <f t="shared" si="4"/>
        <v/>
      </c>
    </row>
    <row r="44" ht="21" customHeight="1" spans="1:8">
      <c r="A44" s="189" t="s">
        <v>91</v>
      </c>
      <c r="B44" s="188"/>
      <c r="C44" s="188"/>
      <c r="D44" s="202" t="str">
        <f t="shared" si="3"/>
        <v/>
      </c>
      <c r="E44" s="215"/>
      <c r="F44" s="188"/>
      <c r="G44" s="188"/>
      <c r="H44" s="202" t="str">
        <f t="shared" si="4"/>
        <v/>
      </c>
    </row>
    <row r="45" ht="21" customHeight="1" spans="1:8">
      <c r="A45" s="191" t="s">
        <v>92</v>
      </c>
      <c r="B45" s="188"/>
      <c r="C45" s="188"/>
      <c r="D45" s="202" t="str">
        <f t="shared" si="3"/>
        <v/>
      </c>
      <c r="E45" s="215"/>
      <c r="F45" s="188"/>
      <c r="G45" s="188"/>
      <c r="H45" s="202" t="str">
        <f t="shared" si="4"/>
        <v/>
      </c>
    </row>
    <row r="46" ht="21" customHeight="1" spans="1:8">
      <c r="A46" s="189" t="s">
        <v>93</v>
      </c>
      <c r="B46" s="188"/>
      <c r="C46" s="188"/>
      <c r="D46" s="202" t="str">
        <f t="shared" si="3"/>
        <v/>
      </c>
      <c r="E46" s="215"/>
      <c r="F46" s="188"/>
      <c r="G46" s="188"/>
      <c r="H46" s="202" t="str">
        <f t="shared" si="4"/>
        <v/>
      </c>
    </row>
    <row r="47" ht="21" customHeight="1" spans="1:8">
      <c r="A47" s="189" t="s">
        <v>94</v>
      </c>
      <c r="B47" s="188"/>
      <c r="C47" s="188"/>
      <c r="D47" s="202" t="str">
        <f t="shared" si="3"/>
        <v/>
      </c>
      <c r="E47" s="215"/>
      <c r="F47" s="188"/>
      <c r="G47" s="188"/>
      <c r="H47" s="202" t="str">
        <f t="shared" si="4"/>
        <v/>
      </c>
    </row>
    <row r="48" ht="21" customHeight="1" spans="1:8">
      <c r="A48" s="189" t="s">
        <v>95</v>
      </c>
      <c r="B48" s="188"/>
      <c r="C48" s="188"/>
      <c r="D48" s="202" t="str">
        <f t="shared" si="3"/>
        <v/>
      </c>
      <c r="E48" s="216"/>
      <c r="F48" s="188"/>
      <c r="G48" s="188"/>
      <c r="H48" s="202" t="str">
        <f t="shared" si="4"/>
        <v/>
      </c>
    </row>
    <row r="49" ht="21" hidden="1" customHeight="1" spans="1:8">
      <c r="A49" s="189" t="s">
        <v>96</v>
      </c>
      <c r="B49" s="188"/>
      <c r="C49" s="188"/>
      <c r="D49" s="202" t="str">
        <f t="shared" si="3"/>
        <v/>
      </c>
      <c r="E49" s="215"/>
      <c r="F49" s="188"/>
      <c r="G49" s="188"/>
      <c r="H49" s="202" t="str">
        <f t="shared" si="4"/>
        <v/>
      </c>
    </row>
    <row r="50" ht="21" hidden="1" customHeight="1" spans="1:8">
      <c r="A50" s="189" t="s">
        <v>97</v>
      </c>
      <c r="B50" s="188"/>
      <c r="C50" s="188"/>
      <c r="D50" s="202" t="str">
        <f t="shared" si="3"/>
        <v/>
      </c>
      <c r="E50" s="215"/>
      <c r="F50" s="188"/>
      <c r="G50" s="188"/>
      <c r="H50" s="202" t="str">
        <f t="shared" si="4"/>
        <v/>
      </c>
    </row>
    <row r="51" ht="21" hidden="1" customHeight="1" spans="1:8">
      <c r="A51" s="189" t="s">
        <v>98</v>
      </c>
      <c r="B51" s="188"/>
      <c r="C51" s="188"/>
      <c r="D51" s="202" t="str">
        <f t="shared" si="3"/>
        <v/>
      </c>
      <c r="E51" s="215"/>
      <c r="F51" s="188"/>
      <c r="G51" s="188"/>
      <c r="H51" s="202" t="str">
        <f t="shared" si="4"/>
        <v/>
      </c>
    </row>
    <row r="52" ht="21" hidden="1" customHeight="1" spans="1:8">
      <c r="A52" s="189" t="s">
        <v>99</v>
      </c>
      <c r="B52" s="188"/>
      <c r="C52" s="188"/>
      <c r="D52" s="202" t="str">
        <f t="shared" si="3"/>
        <v/>
      </c>
      <c r="E52" s="215"/>
      <c r="F52" s="188"/>
      <c r="G52" s="188"/>
      <c r="H52" s="202" t="str">
        <f t="shared" si="4"/>
        <v/>
      </c>
    </row>
    <row r="53" ht="21" customHeight="1" spans="1:8">
      <c r="A53" s="189" t="s">
        <v>100</v>
      </c>
      <c r="B53" s="188"/>
      <c r="C53" s="188"/>
      <c r="D53" s="202" t="str">
        <f t="shared" si="3"/>
        <v/>
      </c>
      <c r="E53" s="215"/>
      <c r="F53" s="188"/>
      <c r="G53" s="188"/>
      <c r="H53" s="202" t="str">
        <f t="shared" si="4"/>
        <v/>
      </c>
    </row>
    <row r="54" ht="21" hidden="1" customHeight="1" spans="1:8">
      <c r="A54" s="189" t="s">
        <v>101</v>
      </c>
      <c r="B54" s="188"/>
      <c r="C54" s="188"/>
      <c r="D54" s="202" t="str">
        <f t="shared" si="3"/>
        <v/>
      </c>
      <c r="E54" s="216"/>
      <c r="F54" s="188"/>
      <c r="G54" s="188"/>
      <c r="H54" s="202" t="str">
        <f t="shared" si="4"/>
        <v/>
      </c>
    </row>
    <row r="55" ht="21" hidden="1" customHeight="1" spans="1:8">
      <c r="A55" s="189" t="s">
        <v>102</v>
      </c>
      <c r="B55" s="188"/>
      <c r="C55" s="188"/>
      <c r="D55" s="202" t="str">
        <f t="shared" si="3"/>
        <v/>
      </c>
      <c r="E55" s="215"/>
      <c r="F55" s="188"/>
      <c r="G55" s="188"/>
      <c r="H55" s="202" t="str">
        <f t="shared" si="4"/>
        <v/>
      </c>
    </row>
    <row r="56" ht="21" hidden="1" customHeight="1" spans="1:8">
      <c r="A56" s="189" t="s">
        <v>103</v>
      </c>
      <c r="B56" s="188"/>
      <c r="C56" s="188"/>
      <c r="D56" s="202" t="str">
        <f t="shared" si="3"/>
        <v/>
      </c>
      <c r="E56" s="215"/>
      <c r="F56" s="188"/>
      <c r="G56" s="188"/>
      <c r="H56" s="202" t="str">
        <f t="shared" si="4"/>
        <v/>
      </c>
    </row>
    <row r="57" ht="21" customHeight="1" spans="1:8">
      <c r="A57" s="189" t="s">
        <v>104</v>
      </c>
      <c r="B57" s="188"/>
      <c r="C57" s="188"/>
      <c r="D57" s="202" t="str">
        <f t="shared" si="3"/>
        <v/>
      </c>
      <c r="E57" s="216"/>
      <c r="F57" s="188"/>
      <c r="G57" s="188"/>
      <c r="H57" s="202" t="str">
        <f t="shared" si="4"/>
        <v/>
      </c>
    </row>
    <row r="58" ht="21" customHeight="1" spans="1:8">
      <c r="A58" s="191" t="s">
        <v>105</v>
      </c>
      <c r="B58" s="188"/>
      <c r="C58" s="188"/>
      <c r="D58" s="202" t="str">
        <f t="shared" si="3"/>
        <v/>
      </c>
      <c r="E58" s="217" t="s">
        <v>106</v>
      </c>
      <c r="F58" s="188"/>
      <c r="G58" s="188"/>
      <c r="H58" s="202" t="str">
        <f t="shared" si="4"/>
        <v/>
      </c>
    </row>
    <row r="59" ht="21" customHeight="1" spans="1:8">
      <c r="A59" s="187" t="s">
        <v>107</v>
      </c>
      <c r="B59" s="188"/>
      <c r="C59" s="188"/>
      <c r="D59" s="202" t="str">
        <f t="shared" si="3"/>
        <v/>
      </c>
      <c r="E59" s="218" t="s">
        <v>108</v>
      </c>
      <c r="F59" s="188"/>
      <c r="G59" s="188"/>
      <c r="H59" s="202" t="str">
        <f t="shared" si="4"/>
        <v/>
      </c>
    </row>
    <row r="60" ht="21" customHeight="1" spans="1:8">
      <c r="A60" s="189" t="s">
        <v>109</v>
      </c>
      <c r="B60" s="188"/>
      <c r="C60" s="188"/>
      <c r="D60" s="202" t="str">
        <f t="shared" si="3"/>
        <v/>
      </c>
      <c r="E60" s="218" t="s">
        <v>110</v>
      </c>
      <c r="F60" s="188"/>
      <c r="G60" s="188"/>
      <c r="H60" s="202" t="str">
        <f t="shared" si="4"/>
        <v/>
      </c>
    </row>
    <row r="61" ht="21" customHeight="1" spans="1:8">
      <c r="A61" s="189" t="s">
        <v>111</v>
      </c>
      <c r="B61" s="188"/>
      <c r="C61" s="188"/>
      <c r="D61" s="202" t="str">
        <f t="shared" si="3"/>
        <v/>
      </c>
      <c r="E61" s="217" t="s">
        <v>112</v>
      </c>
      <c r="F61" s="188"/>
      <c r="G61" s="188"/>
      <c r="H61" s="202" t="str">
        <f t="shared" si="4"/>
        <v/>
      </c>
    </row>
    <row r="62" ht="21" customHeight="1" spans="1:8">
      <c r="A62" s="194" t="s">
        <v>113</v>
      </c>
      <c r="B62" s="188"/>
      <c r="C62" s="188"/>
      <c r="D62" s="202" t="str">
        <f t="shared" si="3"/>
        <v/>
      </c>
      <c r="E62" s="217" t="s">
        <v>114</v>
      </c>
      <c r="F62" s="188"/>
      <c r="G62" s="188"/>
      <c r="H62" s="202" t="str">
        <f t="shared" si="4"/>
        <v/>
      </c>
    </row>
    <row r="63" ht="21" customHeight="1" spans="1:8">
      <c r="A63" s="187" t="s">
        <v>115</v>
      </c>
      <c r="B63" s="188"/>
      <c r="C63" s="188"/>
      <c r="D63" s="202" t="str">
        <f t="shared" si="3"/>
        <v/>
      </c>
      <c r="E63" s="207" t="s">
        <v>116</v>
      </c>
      <c r="F63" s="188"/>
      <c r="G63" s="188"/>
      <c r="H63" s="202" t="str">
        <f t="shared" si="4"/>
        <v/>
      </c>
    </row>
    <row r="64" ht="21" customHeight="1" spans="1:8">
      <c r="A64" s="187" t="s">
        <v>117</v>
      </c>
      <c r="B64" s="206"/>
      <c r="C64" s="206"/>
      <c r="D64" s="202" t="str">
        <f t="shared" si="3"/>
        <v/>
      </c>
      <c r="E64" s="219"/>
      <c r="F64" s="188"/>
      <c r="G64" s="188"/>
      <c r="H64" s="202" t="str">
        <f t="shared" si="4"/>
        <v/>
      </c>
    </row>
    <row r="65" spans="1:8">
      <c r="A65" s="220" t="s">
        <v>71</v>
      </c>
      <c r="B65" s="188"/>
      <c r="C65" s="188"/>
      <c r="D65" s="202" t="str">
        <f t="shared" si="3"/>
        <v/>
      </c>
      <c r="E65" s="221" t="s">
        <v>71</v>
      </c>
      <c r="F65" s="213"/>
      <c r="G65" s="213"/>
      <c r="H65" s="202" t="str">
        <f t="shared" si="4"/>
        <v/>
      </c>
    </row>
    <row r="66" ht="34.5" customHeight="1" spans="1:8">
      <c r="A66" s="212" t="s">
        <v>118</v>
      </c>
      <c r="B66" s="200">
        <f>SUM(B33,B36)</f>
        <v>1093.95</v>
      </c>
      <c r="C66" s="200">
        <f>SUM(C33,C36)</f>
        <v>1147.98</v>
      </c>
      <c r="D66" s="204">
        <f t="shared" si="3"/>
        <v>0.049389825860414</v>
      </c>
      <c r="E66" s="212" t="s">
        <v>119</v>
      </c>
      <c r="F66" s="200">
        <f>F63+F62+F61+F36+F33</f>
        <v>1093.95</v>
      </c>
      <c r="G66" s="200">
        <f>G63+G62+G61+G36+G33</f>
        <v>1147.98</v>
      </c>
      <c r="H66" s="204">
        <f t="shared" si="4"/>
        <v>0.0493898258604142</v>
      </c>
    </row>
  </sheetData>
  <protectedRanges>
    <protectedRange sqref="C7:C22" name="区域1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0" priority="2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8"/>
  <sheetViews>
    <sheetView showZeros="0" zoomScale="85" zoomScaleNormal="85" topLeftCell="A90" workbookViewId="0">
      <selection activeCell="G90" sqref="G90"/>
    </sheetView>
  </sheetViews>
  <sheetFormatPr defaultColWidth="9" defaultRowHeight="18" customHeight="1" outlineLevelCol="7"/>
  <cols>
    <col min="1" max="1" width="45.375" style="166" customWidth="1"/>
    <col min="2" max="2" width="13.875" style="166" customWidth="1"/>
    <col min="3" max="3" width="13" style="166" customWidth="1"/>
    <col min="4" max="4" width="16" style="166" customWidth="1"/>
    <col min="5" max="5" width="45.125" style="166" customWidth="1"/>
    <col min="6" max="7" width="14.625" style="167" customWidth="1"/>
    <col min="8" max="8" width="14.625" style="166" customWidth="1"/>
    <col min="9" max="16384" width="9" style="166"/>
  </cols>
  <sheetData>
    <row r="1" s="162" customFormat="1" customHeight="1" spans="1:7">
      <c r="A1" s="2" t="s">
        <v>120</v>
      </c>
      <c r="B1" s="168"/>
      <c r="F1" s="169"/>
      <c r="G1" s="169"/>
    </row>
    <row r="2" ht="21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67"/>
      <c r="B3" s="170"/>
      <c r="D3" s="171"/>
      <c r="E3" s="167"/>
      <c r="G3" s="172"/>
      <c r="H3" s="173" t="s">
        <v>17</v>
      </c>
    </row>
    <row r="4" s="163" customFormat="1" customHeight="1" spans="1:8">
      <c r="A4" s="174" t="s">
        <v>122</v>
      </c>
      <c r="B4" s="174" t="s">
        <v>19</v>
      </c>
      <c r="C4" s="175" t="s">
        <v>20</v>
      </c>
      <c r="D4" s="175"/>
      <c r="E4" s="174" t="s">
        <v>123</v>
      </c>
      <c r="F4" s="174" t="s">
        <v>19</v>
      </c>
      <c r="G4" s="175" t="s">
        <v>20</v>
      </c>
      <c r="H4" s="175"/>
    </row>
    <row r="5" s="164" customFormat="1" customHeight="1" spans="1:8">
      <c r="A5" s="174"/>
      <c r="B5" s="174"/>
      <c r="C5" s="174" t="s">
        <v>22</v>
      </c>
      <c r="D5" s="174" t="s">
        <v>23</v>
      </c>
      <c r="E5" s="174"/>
      <c r="F5" s="174"/>
      <c r="G5" s="174" t="s">
        <v>22</v>
      </c>
      <c r="H5" s="174" t="s">
        <v>23</v>
      </c>
    </row>
    <row r="6" s="165" customFormat="1" customHeight="1" spans="1:8">
      <c r="A6" s="147" t="s">
        <v>24</v>
      </c>
      <c r="B6" s="154"/>
      <c r="C6" s="154"/>
      <c r="D6" s="176" t="str">
        <f>IF(OR(VALUE(C6)=0,ISERROR(C6/B6-1)),"",C6/B6-1)</f>
        <v/>
      </c>
      <c r="E6" s="147" t="s">
        <v>124</v>
      </c>
      <c r="F6" s="154">
        <f>SUM(F7:F33)</f>
        <v>579.82</v>
      </c>
      <c r="G6" s="154">
        <f>SUM(G7:G33)</f>
        <v>687.38</v>
      </c>
      <c r="H6" s="177">
        <f>IF(OR(VALUE(G6)=0,ISERROR(G6/F6-1)),"",G6/F6-1)</f>
        <v>0.185505846642061</v>
      </c>
    </row>
    <row r="7" s="165" customFormat="1" customHeight="1" spans="1:8">
      <c r="A7" s="149" t="s">
        <v>26</v>
      </c>
      <c r="B7" s="153"/>
      <c r="C7" s="153"/>
      <c r="D7" s="176" t="str">
        <f t="shared" ref="D7:D38" si="0">IF(OR(VALUE(C7)=0,ISERROR(C7/B7-1)),"",C7/B7-1)</f>
        <v/>
      </c>
      <c r="E7" s="149" t="s">
        <v>125</v>
      </c>
      <c r="F7" s="153">
        <v>11.85</v>
      </c>
      <c r="G7" s="153">
        <v>11.85</v>
      </c>
      <c r="H7" s="178">
        <f t="shared" ref="H7:H38" si="1">IF(OR(VALUE(G7)=0,ISERROR(G7/F7-1)),"",G7/F7-1)</f>
        <v>0</v>
      </c>
    </row>
    <row r="8" s="165" customFormat="1" customHeight="1" spans="1:8">
      <c r="A8" s="149" t="s">
        <v>28</v>
      </c>
      <c r="B8" s="153"/>
      <c r="C8" s="153"/>
      <c r="D8" s="176" t="str">
        <f t="shared" si="0"/>
        <v/>
      </c>
      <c r="E8" s="149" t="s">
        <v>126</v>
      </c>
      <c r="F8" s="153">
        <v>1</v>
      </c>
      <c r="G8" s="153">
        <v>1</v>
      </c>
      <c r="H8" s="178">
        <f t="shared" si="1"/>
        <v>0</v>
      </c>
    </row>
    <row r="9" s="165" customFormat="1" customHeight="1" spans="1:8">
      <c r="A9" s="149" t="s">
        <v>30</v>
      </c>
      <c r="B9" s="153"/>
      <c r="C9" s="153"/>
      <c r="D9" s="176" t="str">
        <f t="shared" si="0"/>
        <v/>
      </c>
      <c r="E9" s="149" t="s">
        <v>127</v>
      </c>
      <c r="F9" s="153">
        <v>405.62</v>
      </c>
      <c r="G9" s="153">
        <v>500.31</v>
      </c>
      <c r="H9" s="178">
        <f t="shared" si="1"/>
        <v>0.233445096395641</v>
      </c>
    </row>
    <row r="10" s="165" customFormat="1" customHeight="1" spans="1:8">
      <c r="A10" s="149" t="s">
        <v>32</v>
      </c>
      <c r="B10" s="153"/>
      <c r="C10" s="153"/>
      <c r="D10" s="176" t="str">
        <f t="shared" si="0"/>
        <v/>
      </c>
      <c r="E10" s="149" t="s">
        <v>128</v>
      </c>
      <c r="F10" s="153"/>
      <c r="G10" s="153"/>
      <c r="H10" s="178" t="str">
        <f t="shared" si="1"/>
        <v/>
      </c>
    </row>
    <row r="11" s="165" customFormat="1" customHeight="1" spans="1:8">
      <c r="A11" s="149" t="s">
        <v>34</v>
      </c>
      <c r="B11" s="153"/>
      <c r="C11" s="153"/>
      <c r="D11" s="176" t="str">
        <f t="shared" si="0"/>
        <v/>
      </c>
      <c r="E11" s="149" t="s">
        <v>129</v>
      </c>
      <c r="F11" s="153"/>
      <c r="G11" s="153"/>
      <c r="H11" s="178" t="str">
        <f t="shared" si="1"/>
        <v/>
      </c>
    </row>
    <row r="12" s="165" customFormat="1" customHeight="1" spans="1:8">
      <c r="A12" s="149" t="s">
        <v>36</v>
      </c>
      <c r="B12" s="153"/>
      <c r="C12" s="153"/>
      <c r="D12" s="176" t="str">
        <f t="shared" si="0"/>
        <v/>
      </c>
      <c r="E12" s="149" t="s">
        <v>130</v>
      </c>
      <c r="F12" s="153">
        <v>1</v>
      </c>
      <c r="G12" s="153">
        <v>1</v>
      </c>
      <c r="H12" s="178">
        <f t="shared" si="1"/>
        <v>0</v>
      </c>
    </row>
    <row r="13" s="165" customFormat="1" customHeight="1" spans="1:8">
      <c r="A13" s="149" t="s">
        <v>38</v>
      </c>
      <c r="B13" s="153"/>
      <c r="C13" s="153"/>
      <c r="D13" s="176" t="str">
        <f t="shared" si="0"/>
        <v/>
      </c>
      <c r="E13" s="149" t="s">
        <v>131</v>
      </c>
      <c r="F13" s="153"/>
      <c r="G13" s="153"/>
      <c r="H13" s="178" t="str">
        <f t="shared" si="1"/>
        <v/>
      </c>
    </row>
    <row r="14" s="165" customFormat="1" customHeight="1" spans="1:8">
      <c r="A14" s="149" t="s">
        <v>40</v>
      </c>
      <c r="B14" s="153"/>
      <c r="C14" s="153"/>
      <c r="D14" s="176" t="str">
        <f t="shared" si="0"/>
        <v/>
      </c>
      <c r="E14" s="149" t="s">
        <v>132</v>
      </c>
      <c r="F14" s="153"/>
      <c r="G14" s="153"/>
      <c r="H14" s="178" t="str">
        <f t="shared" si="1"/>
        <v/>
      </c>
    </row>
    <row r="15" s="165" customFormat="1" customHeight="1" spans="1:8">
      <c r="A15" s="149" t="s">
        <v>42</v>
      </c>
      <c r="B15" s="153"/>
      <c r="C15" s="153"/>
      <c r="D15" s="176" t="str">
        <f t="shared" si="0"/>
        <v/>
      </c>
      <c r="E15" s="149" t="s">
        <v>133</v>
      </c>
      <c r="F15" s="153"/>
      <c r="G15" s="153"/>
      <c r="H15" s="178" t="str">
        <f t="shared" si="1"/>
        <v/>
      </c>
    </row>
    <row r="16" s="165" customFormat="1" customHeight="1" spans="1:8">
      <c r="A16" s="149" t="s">
        <v>44</v>
      </c>
      <c r="B16" s="153"/>
      <c r="C16" s="153"/>
      <c r="D16" s="176" t="str">
        <f t="shared" si="0"/>
        <v/>
      </c>
      <c r="E16" s="149" t="s">
        <v>134</v>
      </c>
      <c r="F16" s="153"/>
      <c r="G16" s="153"/>
      <c r="H16" s="178" t="str">
        <f t="shared" si="1"/>
        <v/>
      </c>
    </row>
    <row r="17" s="165" customFormat="1" customHeight="1" spans="1:8">
      <c r="A17" s="149" t="s">
        <v>46</v>
      </c>
      <c r="B17" s="153"/>
      <c r="C17" s="153"/>
      <c r="D17" s="176" t="str">
        <f t="shared" si="0"/>
        <v/>
      </c>
      <c r="E17" s="149" t="s">
        <v>135</v>
      </c>
      <c r="F17" s="153">
        <v>3.54</v>
      </c>
      <c r="G17" s="153">
        <v>3.54</v>
      </c>
      <c r="H17" s="178">
        <f t="shared" si="1"/>
        <v>0</v>
      </c>
    </row>
    <row r="18" s="165" customFormat="1" customHeight="1" spans="1:8">
      <c r="A18" s="149" t="s">
        <v>48</v>
      </c>
      <c r="B18" s="153"/>
      <c r="C18" s="153"/>
      <c r="D18" s="176" t="str">
        <f t="shared" si="0"/>
        <v/>
      </c>
      <c r="E18" s="149" t="s">
        <v>136</v>
      </c>
      <c r="F18" s="153"/>
      <c r="G18" s="153"/>
      <c r="H18" s="178" t="str">
        <f t="shared" si="1"/>
        <v/>
      </c>
    </row>
    <row r="19" s="165" customFormat="1" customHeight="1" spans="1:8">
      <c r="A19" s="149" t="s">
        <v>50</v>
      </c>
      <c r="B19" s="153"/>
      <c r="C19" s="153"/>
      <c r="D19" s="176" t="str">
        <f t="shared" si="0"/>
        <v/>
      </c>
      <c r="E19" s="149" t="s">
        <v>137</v>
      </c>
      <c r="F19" s="153"/>
      <c r="G19" s="153"/>
      <c r="H19" s="178" t="str">
        <f t="shared" si="1"/>
        <v/>
      </c>
    </row>
    <row r="20" s="165" customFormat="1" customHeight="1" spans="1:8">
      <c r="A20" s="149" t="s">
        <v>52</v>
      </c>
      <c r="B20" s="153"/>
      <c r="C20" s="153"/>
      <c r="D20" s="176" t="str">
        <f t="shared" si="0"/>
        <v/>
      </c>
      <c r="E20" s="149" t="s">
        <v>138</v>
      </c>
      <c r="F20" s="153"/>
      <c r="G20" s="153"/>
      <c r="H20" s="178" t="str">
        <f t="shared" si="1"/>
        <v/>
      </c>
    </row>
    <row r="21" s="165" customFormat="1" customHeight="1" spans="1:8">
      <c r="A21" s="149" t="s">
        <v>54</v>
      </c>
      <c r="B21" s="153"/>
      <c r="C21" s="153"/>
      <c r="D21" s="176" t="str">
        <f t="shared" si="0"/>
        <v/>
      </c>
      <c r="E21" s="149" t="s">
        <v>139</v>
      </c>
      <c r="F21" s="153"/>
      <c r="G21" s="153"/>
      <c r="H21" s="178" t="str">
        <f t="shared" si="1"/>
        <v/>
      </c>
    </row>
    <row r="22" s="165" customFormat="1" customHeight="1" spans="1:8">
      <c r="A22" s="149" t="s">
        <v>56</v>
      </c>
      <c r="B22" s="153"/>
      <c r="C22" s="153"/>
      <c r="D22" s="176" t="str">
        <f t="shared" si="0"/>
        <v/>
      </c>
      <c r="E22" s="149" t="s">
        <v>140</v>
      </c>
      <c r="F22" s="153"/>
      <c r="G22" s="153"/>
      <c r="H22" s="178" t="str">
        <f t="shared" si="1"/>
        <v/>
      </c>
    </row>
    <row r="23" s="165" customFormat="1" customHeight="1" spans="1:8">
      <c r="A23" s="149" t="s">
        <v>58</v>
      </c>
      <c r="B23" s="154">
        <f>SUM(B24:B29)</f>
        <v>0</v>
      </c>
      <c r="C23" s="154">
        <f>SUM(C24:C29)</f>
        <v>0</v>
      </c>
      <c r="D23" s="176" t="str">
        <f t="shared" si="0"/>
        <v/>
      </c>
      <c r="E23" s="149" t="s">
        <v>141</v>
      </c>
      <c r="F23" s="153"/>
      <c r="G23" s="153"/>
      <c r="H23" s="178" t="str">
        <f t="shared" si="1"/>
        <v/>
      </c>
    </row>
    <row r="24" s="165" customFormat="1" customHeight="1" spans="1:8">
      <c r="A24" s="147" t="s">
        <v>60</v>
      </c>
      <c r="B24" s="153">
        <f>SUM(B25:B32)</f>
        <v>0</v>
      </c>
      <c r="C24" s="153"/>
      <c r="D24" s="176" t="str">
        <f t="shared" si="0"/>
        <v/>
      </c>
      <c r="E24" s="149" t="s">
        <v>142</v>
      </c>
      <c r="F24" s="153">
        <v>1.5</v>
      </c>
      <c r="G24" s="153">
        <v>2.5</v>
      </c>
      <c r="H24" s="178">
        <f t="shared" si="1"/>
        <v>0.666666666666667</v>
      </c>
    </row>
    <row r="25" s="165" customFormat="1" customHeight="1" spans="1:8">
      <c r="A25" s="149" t="s">
        <v>62</v>
      </c>
      <c r="B25" s="153"/>
      <c r="C25" s="153"/>
      <c r="D25" s="176" t="str">
        <f t="shared" si="0"/>
        <v/>
      </c>
      <c r="E25" s="149" t="s">
        <v>143</v>
      </c>
      <c r="F25" s="153"/>
      <c r="G25" s="153"/>
      <c r="H25" s="178" t="str">
        <f t="shared" si="1"/>
        <v/>
      </c>
    </row>
    <row r="26" s="165" customFormat="1" customHeight="1" spans="1:8">
      <c r="A26" s="149" t="s">
        <v>64</v>
      </c>
      <c r="B26" s="153"/>
      <c r="C26" s="153"/>
      <c r="D26" s="176" t="str">
        <f t="shared" si="0"/>
        <v/>
      </c>
      <c r="E26" s="149" t="s">
        <v>144</v>
      </c>
      <c r="F26" s="153">
        <v>135.31</v>
      </c>
      <c r="G26" s="153">
        <v>140.62</v>
      </c>
      <c r="H26" s="178">
        <f t="shared" si="1"/>
        <v>0.0392432192742591</v>
      </c>
    </row>
    <row r="27" s="165" customFormat="1" customHeight="1" spans="1:8">
      <c r="A27" s="149" t="s">
        <v>66</v>
      </c>
      <c r="B27" s="153"/>
      <c r="C27" s="153"/>
      <c r="D27" s="176" t="str">
        <f t="shared" si="0"/>
        <v/>
      </c>
      <c r="E27" s="149" t="s">
        <v>145</v>
      </c>
      <c r="F27" s="153"/>
      <c r="G27" s="153">
        <v>2</v>
      </c>
      <c r="H27" s="178" t="str">
        <f t="shared" si="1"/>
        <v/>
      </c>
    </row>
    <row r="28" s="165" customFormat="1" customHeight="1" spans="1:8">
      <c r="A28" s="149" t="s">
        <v>68</v>
      </c>
      <c r="B28" s="153"/>
      <c r="C28" s="153"/>
      <c r="D28" s="176" t="str">
        <f t="shared" si="0"/>
        <v/>
      </c>
      <c r="E28" s="149" t="s">
        <v>146</v>
      </c>
      <c r="F28" s="153"/>
      <c r="G28" s="153"/>
      <c r="H28" s="178" t="str">
        <f t="shared" si="1"/>
        <v/>
      </c>
    </row>
    <row r="29" s="165" customFormat="1" customHeight="1" spans="1:8">
      <c r="A29" s="149" t="s">
        <v>69</v>
      </c>
      <c r="B29" s="153"/>
      <c r="C29" s="153"/>
      <c r="D29" s="176" t="str">
        <f t="shared" si="0"/>
        <v/>
      </c>
      <c r="E29" s="149" t="s">
        <v>147</v>
      </c>
      <c r="F29" s="153"/>
      <c r="G29" s="153"/>
      <c r="H29" s="178" t="str">
        <f t="shared" si="1"/>
        <v/>
      </c>
    </row>
    <row r="30" s="165" customFormat="1" customHeight="1" spans="1:8">
      <c r="A30" s="149" t="s">
        <v>70</v>
      </c>
      <c r="B30" s="153"/>
      <c r="C30" s="153"/>
      <c r="D30" s="176" t="str">
        <f t="shared" si="0"/>
        <v/>
      </c>
      <c r="E30" s="149" t="s">
        <v>148</v>
      </c>
      <c r="F30" s="153">
        <v>20</v>
      </c>
      <c r="G30" s="153">
        <v>24.56</v>
      </c>
      <c r="H30" s="178">
        <f t="shared" si="1"/>
        <v>0.228</v>
      </c>
    </row>
    <row r="31" s="165" customFormat="1" customHeight="1" spans="1:8">
      <c r="A31" s="149" t="s">
        <v>72</v>
      </c>
      <c r="B31" s="154"/>
      <c r="C31" s="154"/>
      <c r="D31" s="176" t="str">
        <f t="shared" si="0"/>
        <v/>
      </c>
      <c r="E31" s="149" t="s">
        <v>149</v>
      </c>
      <c r="F31" s="179"/>
      <c r="G31" s="153"/>
      <c r="H31" s="178" t="str">
        <f t="shared" si="1"/>
        <v/>
      </c>
    </row>
    <row r="32" s="165" customFormat="1" customHeight="1" spans="1:8">
      <c r="A32" s="149" t="s">
        <v>73</v>
      </c>
      <c r="B32" s="153"/>
      <c r="C32" s="153"/>
      <c r="D32" s="176" t="str">
        <f t="shared" si="0"/>
        <v/>
      </c>
      <c r="E32" s="153" t="s">
        <v>150</v>
      </c>
      <c r="F32" s="179"/>
      <c r="G32" s="153"/>
      <c r="H32" s="178" t="str">
        <f t="shared" si="1"/>
        <v/>
      </c>
    </row>
    <row r="33" s="165" customFormat="1" customHeight="1" spans="1:8">
      <c r="A33" s="153"/>
      <c r="B33" s="153"/>
      <c r="C33" s="153"/>
      <c r="D33" s="176" t="str">
        <f t="shared" si="0"/>
        <v/>
      </c>
      <c r="E33" s="153" t="s">
        <v>151</v>
      </c>
      <c r="F33" s="179"/>
      <c r="G33" s="154">
        <f>公共预算草案按经济分类!B34</f>
        <v>0</v>
      </c>
      <c r="H33" s="178" t="str">
        <f t="shared" si="1"/>
        <v/>
      </c>
    </row>
    <row r="34" s="165" customFormat="1" customHeight="1" spans="1:8">
      <c r="A34" s="153"/>
      <c r="B34" s="153"/>
      <c r="C34" s="153"/>
      <c r="D34" s="176"/>
      <c r="E34" s="154" t="s">
        <v>152</v>
      </c>
      <c r="F34" s="180">
        <f>SUM(F35:F45)</f>
        <v>0</v>
      </c>
      <c r="G34" s="180">
        <f>SUM(G35:G45)</f>
        <v>1</v>
      </c>
      <c r="H34" s="177" t="str">
        <f>IF(OR(VALUE(G34)=0,ISERROR(G34/F34-1)),"",G34/F34-1)</f>
        <v/>
      </c>
    </row>
    <row r="35" s="165" customFormat="1" customHeight="1" spans="1:8">
      <c r="A35" s="153"/>
      <c r="B35" s="153"/>
      <c r="C35" s="153"/>
      <c r="D35" s="176"/>
      <c r="E35" s="153" t="s">
        <v>153</v>
      </c>
      <c r="F35" s="179"/>
      <c r="G35" s="153"/>
      <c r="H35" s="178"/>
    </row>
    <row r="36" s="165" customFormat="1" customHeight="1" spans="1:8">
      <c r="A36" s="153"/>
      <c r="B36" s="153"/>
      <c r="C36" s="153"/>
      <c r="D36" s="176"/>
      <c r="E36" s="157" t="s">
        <v>154</v>
      </c>
      <c r="F36" s="153"/>
      <c r="G36" s="153"/>
      <c r="H36" s="178"/>
    </row>
    <row r="37" s="165" customFormat="1" customHeight="1" spans="1:8">
      <c r="A37" s="153"/>
      <c r="B37" s="153"/>
      <c r="C37" s="153"/>
      <c r="D37" s="176"/>
      <c r="E37" s="157" t="s">
        <v>155</v>
      </c>
      <c r="F37" s="153"/>
      <c r="G37" s="153"/>
      <c r="H37" s="178"/>
    </row>
    <row r="38" s="165" customFormat="1" customHeight="1" spans="1:8">
      <c r="A38" s="153"/>
      <c r="B38" s="153"/>
      <c r="C38" s="153"/>
      <c r="D38" s="176"/>
      <c r="E38" s="157" t="s">
        <v>156</v>
      </c>
      <c r="F38" s="153"/>
      <c r="G38" s="153"/>
      <c r="H38" s="178"/>
    </row>
    <row r="39" s="165" customFormat="1" customHeight="1" spans="1:8">
      <c r="A39" s="153"/>
      <c r="B39" s="153"/>
      <c r="C39" s="153"/>
      <c r="D39" s="176"/>
      <c r="E39" s="153" t="s">
        <v>157</v>
      </c>
      <c r="F39" s="153"/>
      <c r="G39" s="153"/>
      <c r="H39" s="178"/>
    </row>
    <row r="40" s="165" customFormat="1" customHeight="1" spans="1:8">
      <c r="A40" s="153"/>
      <c r="B40" s="153"/>
      <c r="C40" s="153"/>
      <c r="D40" s="176"/>
      <c r="E40" s="157" t="s">
        <v>158</v>
      </c>
      <c r="F40" s="153"/>
      <c r="G40" s="153"/>
      <c r="H40" s="178"/>
    </row>
    <row r="41" s="165" customFormat="1" customHeight="1" spans="1:8">
      <c r="A41" s="153"/>
      <c r="B41" s="153"/>
      <c r="C41" s="153"/>
      <c r="D41" s="176"/>
      <c r="E41" s="157" t="s">
        <v>159</v>
      </c>
      <c r="F41" s="153"/>
      <c r="G41" s="153"/>
      <c r="H41" s="178"/>
    </row>
    <row r="42" s="165" customFormat="1" customHeight="1" spans="1:8">
      <c r="A42" s="153"/>
      <c r="B42" s="153"/>
      <c r="C42" s="153"/>
      <c r="D42" s="176"/>
      <c r="E42" s="157" t="s">
        <v>160</v>
      </c>
      <c r="F42" s="153"/>
      <c r="G42" s="153"/>
      <c r="H42" s="178"/>
    </row>
    <row r="43" s="165" customFormat="1" customHeight="1" spans="1:8">
      <c r="A43" s="153"/>
      <c r="B43" s="153"/>
      <c r="C43" s="153"/>
      <c r="D43" s="176"/>
      <c r="E43" s="157" t="s">
        <v>161</v>
      </c>
      <c r="F43" s="153"/>
      <c r="G43" s="153"/>
      <c r="H43" s="178"/>
    </row>
    <row r="44" s="165" customFormat="1" customHeight="1" spans="1:8">
      <c r="A44" s="153"/>
      <c r="B44" s="153"/>
      <c r="C44" s="153"/>
      <c r="D44" s="176"/>
      <c r="E44" s="157" t="s">
        <v>162</v>
      </c>
      <c r="F44" s="153"/>
      <c r="G44" s="153"/>
      <c r="H44" s="178"/>
    </row>
    <row r="45" s="165" customFormat="1" customHeight="1" spans="1:8">
      <c r="A45" s="153"/>
      <c r="B45" s="153"/>
      <c r="C45" s="153"/>
      <c r="D45" s="176"/>
      <c r="E45" s="157" t="s">
        <v>163</v>
      </c>
      <c r="F45" s="153"/>
      <c r="G45" s="153">
        <v>1</v>
      </c>
      <c r="H45" s="178"/>
    </row>
    <row r="46" s="165" customFormat="1" customHeight="1" spans="1:8">
      <c r="A46" s="153"/>
      <c r="B46" s="153"/>
      <c r="C46" s="153"/>
      <c r="D46" s="176" t="str">
        <f>IF(OR(VALUE(C46)=0,ISERROR(C46/B46-1)),"",C46/B46-1)</f>
        <v/>
      </c>
      <c r="E46" s="158" t="s">
        <v>164</v>
      </c>
      <c r="F46" s="154"/>
      <c r="G46" s="154">
        <f>SUM(G47:G52)</f>
        <v>0</v>
      </c>
      <c r="H46" s="177" t="str">
        <f>IF(OR(VALUE(G46)=0,ISERROR(G46/F46-1)),"",G46/F46-1)</f>
        <v/>
      </c>
    </row>
    <row r="47" s="165" customFormat="1" customHeight="1" spans="1:8">
      <c r="A47" s="153"/>
      <c r="B47" s="153"/>
      <c r="C47" s="153"/>
      <c r="D47" s="176" t="str">
        <f>IF(OR(VALUE(C47)=0,ISERROR(C47/B47-1)),"",C47/B47-1)</f>
        <v/>
      </c>
      <c r="E47" s="157" t="s">
        <v>165</v>
      </c>
      <c r="F47" s="153"/>
      <c r="G47" s="154"/>
      <c r="H47" s="177" t="str">
        <f>IF(OR(VALUE(G47)=0,ISERROR(G47/F47-1)),"",G47/F47-1)</f>
        <v/>
      </c>
    </row>
    <row r="48" s="165" customFormat="1" customHeight="1" spans="1:8">
      <c r="A48" s="153"/>
      <c r="B48" s="153"/>
      <c r="C48" s="153"/>
      <c r="D48" s="176" t="str">
        <f>IF(OR(VALUE(C48)=0,ISERROR(C48/B48-1)),"",C48/B48-1)</f>
        <v/>
      </c>
      <c r="E48" s="159" t="s">
        <v>166</v>
      </c>
      <c r="F48" s="154"/>
      <c r="G48" s="154">
        <f>公共预算草案按经济分类!B49</f>
        <v>0</v>
      </c>
      <c r="H48" s="177" t="str">
        <f>IF(OR(VALUE(G48)=0,ISERROR(G48/F48-1)),"",G48/F48-1)</f>
        <v/>
      </c>
    </row>
    <row r="49" s="165" customFormat="1" customHeight="1" spans="1:8">
      <c r="A49" s="181"/>
      <c r="B49" s="181"/>
      <c r="C49" s="181"/>
      <c r="D49" s="176" t="str">
        <f>IF(OR(VALUE(C49)=0,ISERROR(C49/B49-1)),"",C49/B49-1)</f>
        <v/>
      </c>
      <c r="E49" s="157" t="s">
        <v>167</v>
      </c>
      <c r="F49" s="153"/>
      <c r="G49" s="154">
        <f>公共预算草案按经济分类!B50</f>
        <v>0</v>
      </c>
      <c r="H49" s="177" t="str">
        <f>IF(OR(VALUE(G49)=0,ISERROR(G49/F49-1)),"",G49/F49-1)</f>
        <v/>
      </c>
    </row>
    <row r="50" s="165" customFormat="1" customHeight="1" spans="1:8">
      <c r="A50" s="181"/>
      <c r="B50" s="181"/>
      <c r="C50" s="181"/>
      <c r="D50" s="176"/>
      <c r="E50" s="157" t="s">
        <v>168</v>
      </c>
      <c r="F50" s="153"/>
      <c r="G50" s="154">
        <f>公共预算草案按经济分类!B51</f>
        <v>0</v>
      </c>
      <c r="H50" s="177" t="str">
        <f>IF(OR(VALUE(G50)=0,ISERROR(G50/F50-1)),"",G50/F50-1)</f>
        <v/>
      </c>
    </row>
    <row r="51" s="165" customFormat="1" customHeight="1" spans="1:8">
      <c r="A51" s="153"/>
      <c r="B51" s="153"/>
      <c r="C51" s="153"/>
      <c r="D51" s="176" t="str">
        <f t="shared" ref="D51:D68" si="2">IF(OR(VALUE(C51)=0,ISERROR(C51/B51-1)),"",C51/B51-1)</f>
        <v/>
      </c>
      <c r="E51" s="157" t="s">
        <v>169</v>
      </c>
      <c r="F51" s="153"/>
      <c r="G51" s="154">
        <f>公共预算草案按经济分类!B52</f>
        <v>0</v>
      </c>
      <c r="H51" s="177" t="str">
        <f t="shared" ref="H51:H82" si="3">IF(OR(VALUE(G51)=0,ISERROR(G51/F51-1)),"",G51/F51-1)</f>
        <v/>
      </c>
    </row>
    <row r="52" s="165" customFormat="1" customHeight="1" spans="1:8">
      <c r="A52" s="153"/>
      <c r="B52" s="153"/>
      <c r="C52" s="153"/>
      <c r="D52" s="176" t="str">
        <f t="shared" si="2"/>
        <v/>
      </c>
      <c r="E52" s="157" t="s">
        <v>170</v>
      </c>
      <c r="F52" s="153"/>
      <c r="G52" s="154">
        <f>公共预算草案按经济分类!B53</f>
        <v>0</v>
      </c>
      <c r="H52" s="177" t="str">
        <f t="shared" si="3"/>
        <v/>
      </c>
    </row>
    <row r="53" s="165" customFormat="1" customHeight="1" spans="1:8">
      <c r="A53" s="153"/>
      <c r="B53" s="153"/>
      <c r="C53" s="153"/>
      <c r="D53" s="176" t="str">
        <f t="shared" si="2"/>
        <v/>
      </c>
      <c r="E53" s="158" t="s">
        <v>171</v>
      </c>
      <c r="F53" s="154">
        <f>SUM(F54:F73)</f>
        <v>121.55</v>
      </c>
      <c r="G53" s="154">
        <f>SUM(G54:G73)</f>
        <v>127.35</v>
      </c>
      <c r="H53" s="177">
        <f t="shared" si="3"/>
        <v>0.0477169888934597</v>
      </c>
    </row>
    <row r="54" s="165" customFormat="1" customHeight="1" spans="1:8">
      <c r="A54" s="153"/>
      <c r="B54" s="153"/>
      <c r="C54" s="153"/>
      <c r="D54" s="176" t="str">
        <f t="shared" si="2"/>
        <v/>
      </c>
      <c r="E54" s="157" t="s">
        <v>172</v>
      </c>
      <c r="F54" s="153">
        <v>3.23</v>
      </c>
      <c r="G54" s="153">
        <v>2.94</v>
      </c>
      <c r="H54" s="178">
        <f t="shared" si="3"/>
        <v>-0.0897832817337462</v>
      </c>
    </row>
    <row r="55" s="165" customFormat="1" customHeight="1" spans="1:8">
      <c r="A55" s="153"/>
      <c r="B55" s="153"/>
      <c r="C55" s="153"/>
      <c r="D55" s="176" t="str">
        <f t="shared" si="2"/>
        <v/>
      </c>
      <c r="E55" s="157" t="s">
        <v>173</v>
      </c>
      <c r="F55" s="153"/>
      <c r="G55" s="153"/>
      <c r="H55" s="178" t="str">
        <f t="shared" si="3"/>
        <v/>
      </c>
    </row>
    <row r="56" s="165" customFormat="1" customHeight="1" spans="1:8">
      <c r="A56" s="153"/>
      <c r="B56" s="153"/>
      <c r="C56" s="153"/>
      <c r="D56" s="176" t="str">
        <f t="shared" si="2"/>
        <v/>
      </c>
      <c r="E56" s="157" t="s">
        <v>174</v>
      </c>
      <c r="F56" s="153"/>
      <c r="G56" s="153"/>
      <c r="H56" s="178" t="str">
        <f t="shared" si="3"/>
        <v/>
      </c>
    </row>
    <row r="57" s="165" customFormat="1" customHeight="1" spans="1:8">
      <c r="A57" s="153"/>
      <c r="B57" s="153"/>
      <c r="C57" s="153"/>
      <c r="D57" s="176" t="str">
        <f t="shared" si="2"/>
        <v/>
      </c>
      <c r="E57" s="157" t="s">
        <v>175</v>
      </c>
      <c r="F57" s="153">
        <v>95.82</v>
      </c>
      <c r="G57" s="153">
        <v>93.53</v>
      </c>
      <c r="H57" s="178">
        <f t="shared" si="3"/>
        <v>-0.0238989772490085</v>
      </c>
    </row>
    <row r="58" s="165" customFormat="1" customHeight="1" spans="1:8">
      <c r="A58" s="153"/>
      <c r="B58" s="153"/>
      <c r="C58" s="153"/>
      <c r="D58" s="176" t="str">
        <f t="shared" si="2"/>
        <v/>
      </c>
      <c r="E58" s="157" t="s">
        <v>176</v>
      </c>
      <c r="F58" s="153"/>
      <c r="G58" s="153"/>
      <c r="H58" s="178" t="str">
        <f t="shared" si="3"/>
        <v/>
      </c>
    </row>
    <row r="59" s="165" customFormat="1" customHeight="1" spans="1:8">
      <c r="A59" s="153"/>
      <c r="B59" s="153"/>
      <c r="C59" s="153"/>
      <c r="D59" s="176" t="str">
        <f t="shared" si="2"/>
        <v/>
      </c>
      <c r="E59" s="157" t="s">
        <v>177</v>
      </c>
      <c r="F59" s="153"/>
      <c r="G59" s="153"/>
      <c r="H59" s="178" t="str">
        <f t="shared" si="3"/>
        <v/>
      </c>
    </row>
    <row r="60" s="165" customFormat="1" customHeight="1" spans="1:8">
      <c r="A60" s="153"/>
      <c r="B60" s="153"/>
      <c r="C60" s="153"/>
      <c r="D60" s="176" t="str">
        <f t="shared" si="2"/>
        <v/>
      </c>
      <c r="E60" s="157" t="s">
        <v>178</v>
      </c>
      <c r="F60" s="153">
        <v>18.74</v>
      </c>
      <c r="G60" s="153">
        <v>20.2</v>
      </c>
      <c r="H60" s="178">
        <f t="shared" si="3"/>
        <v>0.0779082177161152</v>
      </c>
    </row>
    <row r="61" s="165" customFormat="1" customHeight="1" spans="1:8">
      <c r="A61" s="153"/>
      <c r="B61" s="153"/>
      <c r="C61" s="153"/>
      <c r="D61" s="176" t="str">
        <f t="shared" si="2"/>
        <v/>
      </c>
      <c r="E61" s="157" t="s">
        <v>179</v>
      </c>
      <c r="F61" s="154"/>
      <c r="G61" s="153">
        <f>公共预算草案按经济分类!B62</f>
        <v>0</v>
      </c>
      <c r="H61" s="178" t="str">
        <f t="shared" si="3"/>
        <v/>
      </c>
    </row>
    <row r="62" s="165" customFormat="1" customHeight="1" spans="1:8">
      <c r="A62" s="153"/>
      <c r="B62" s="153"/>
      <c r="C62" s="153"/>
      <c r="D62" s="176" t="str">
        <f t="shared" si="2"/>
        <v/>
      </c>
      <c r="E62" s="157" t="s">
        <v>180</v>
      </c>
      <c r="F62" s="153"/>
      <c r="G62" s="153">
        <f>公共预算草案按经济分类!B63</f>
        <v>0</v>
      </c>
      <c r="H62" s="178" t="str">
        <f t="shared" si="3"/>
        <v/>
      </c>
    </row>
    <row r="63" s="165" customFormat="1" customHeight="1" spans="1:8">
      <c r="A63" s="153"/>
      <c r="B63" s="153"/>
      <c r="C63" s="153"/>
      <c r="D63" s="176" t="str">
        <f t="shared" si="2"/>
        <v/>
      </c>
      <c r="E63" s="157" t="s">
        <v>181</v>
      </c>
      <c r="F63" s="153"/>
      <c r="G63" s="153">
        <f>公共预算草案按经济分类!B64</f>
        <v>0</v>
      </c>
      <c r="H63" s="178" t="str">
        <f t="shared" si="3"/>
        <v/>
      </c>
    </row>
    <row r="64" s="165" customFormat="1" customHeight="1" spans="1:8">
      <c r="A64" s="153"/>
      <c r="B64" s="153"/>
      <c r="C64" s="153"/>
      <c r="D64" s="176" t="str">
        <f t="shared" si="2"/>
        <v/>
      </c>
      <c r="E64" s="157" t="s">
        <v>182</v>
      </c>
      <c r="F64" s="153"/>
      <c r="G64" s="153">
        <f>公共预算草案按经济分类!B65</f>
        <v>0</v>
      </c>
      <c r="H64" s="178" t="str">
        <f t="shared" si="3"/>
        <v/>
      </c>
    </row>
    <row r="65" s="165" customFormat="1" customHeight="1" spans="1:8">
      <c r="A65" s="153"/>
      <c r="B65" s="153"/>
      <c r="C65" s="153"/>
      <c r="D65" s="176" t="str">
        <f t="shared" si="2"/>
        <v/>
      </c>
      <c r="E65" s="157" t="s">
        <v>183</v>
      </c>
      <c r="F65" s="153"/>
      <c r="G65" s="153">
        <f>公共预算草案按经济分类!B66</f>
        <v>0</v>
      </c>
      <c r="H65" s="178" t="str">
        <f t="shared" si="3"/>
        <v/>
      </c>
    </row>
    <row r="66" s="165" customFormat="1" customHeight="1" spans="1:8">
      <c r="A66" s="153"/>
      <c r="B66" s="153"/>
      <c r="C66" s="153"/>
      <c r="D66" s="176" t="str">
        <f t="shared" si="2"/>
        <v/>
      </c>
      <c r="E66" s="157" t="s">
        <v>184</v>
      </c>
      <c r="F66" s="153"/>
      <c r="G66" s="153">
        <f>公共预算草案按经济分类!B67</f>
        <v>0</v>
      </c>
      <c r="H66" s="178" t="str">
        <f t="shared" si="3"/>
        <v/>
      </c>
    </row>
    <row r="67" s="165" customFormat="1" customHeight="1" spans="1:8">
      <c r="A67" s="153"/>
      <c r="B67" s="153"/>
      <c r="C67" s="153"/>
      <c r="D67" s="176" t="str">
        <f t="shared" si="2"/>
        <v/>
      </c>
      <c r="E67" s="157" t="s">
        <v>185</v>
      </c>
      <c r="F67" s="153"/>
      <c r="G67" s="153">
        <f>公共预算草案按经济分类!B68</f>
        <v>0</v>
      </c>
      <c r="H67" s="178" t="str">
        <f t="shared" si="3"/>
        <v/>
      </c>
    </row>
    <row r="68" s="165" customFormat="1" customHeight="1" spans="1:8">
      <c r="A68" s="153"/>
      <c r="B68" s="153"/>
      <c r="C68" s="153"/>
      <c r="D68" s="176" t="str">
        <f t="shared" si="2"/>
        <v/>
      </c>
      <c r="E68" s="157" t="s">
        <v>186</v>
      </c>
      <c r="F68" s="153"/>
      <c r="G68" s="153">
        <f>公共预算草案按经济分类!B69</f>
        <v>0</v>
      </c>
      <c r="H68" s="178" t="str">
        <f t="shared" si="3"/>
        <v/>
      </c>
    </row>
    <row r="69" s="165" customFormat="1" customHeight="1" spans="1:8">
      <c r="A69" s="153"/>
      <c r="B69" s="153"/>
      <c r="C69" s="153"/>
      <c r="D69" s="176"/>
      <c r="E69" s="157" t="s">
        <v>187</v>
      </c>
      <c r="F69" s="153">
        <v>1.86</v>
      </c>
      <c r="G69" s="153">
        <v>8.82</v>
      </c>
      <c r="H69" s="178">
        <f t="shared" si="3"/>
        <v>3.74193548387097</v>
      </c>
    </row>
    <row r="70" s="165" customFormat="1" customHeight="1" spans="1:8">
      <c r="A70" s="153"/>
      <c r="B70" s="153"/>
      <c r="C70" s="153"/>
      <c r="D70" s="176"/>
      <c r="E70" s="157" t="s">
        <v>188</v>
      </c>
      <c r="F70" s="153"/>
      <c r="G70" s="153">
        <f>公共预算草案按经济分类!B71</f>
        <v>0</v>
      </c>
      <c r="H70" s="178" t="str">
        <f t="shared" si="3"/>
        <v/>
      </c>
    </row>
    <row r="71" s="165" customFormat="1" customHeight="1" spans="1:8">
      <c r="A71" s="153"/>
      <c r="B71" s="153"/>
      <c r="C71" s="153"/>
      <c r="D71" s="176" t="str">
        <f t="shared" ref="D71:D77" si="4">IF(OR(VALUE(C71)=0,ISERROR(C71/B71-1)),"",C71/B71-1)</f>
        <v/>
      </c>
      <c r="E71" s="157" t="s">
        <v>189</v>
      </c>
      <c r="F71" s="154"/>
      <c r="G71" s="153">
        <f>公共预算草案按经济分类!B72</f>
        <v>0</v>
      </c>
      <c r="H71" s="178" t="str">
        <f t="shared" si="3"/>
        <v/>
      </c>
    </row>
    <row r="72" s="165" customFormat="1" customHeight="1" spans="1:8">
      <c r="A72" s="153"/>
      <c r="B72" s="153"/>
      <c r="C72" s="153"/>
      <c r="D72" s="176"/>
      <c r="E72" s="157" t="s">
        <v>190</v>
      </c>
      <c r="F72" s="154"/>
      <c r="G72" s="153">
        <f>公共预算草案按经济分类!B73</f>
        <v>0</v>
      </c>
      <c r="H72" s="178" t="str">
        <f t="shared" si="3"/>
        <v/>
      </c>
    </row>
    <row r="73" s="165" customFormat="1" customHeight="1" spans="1:8">
      <c r="A73" s="153"/>
      <c r="B73" s="153"/>
      <c r="C73" s="153"/>
      <c r="D73" s="176" t="str">
        <f t="shared" si="4"/>
        <v/>
      </c>
      <c r="E73" s="157" t="s">
        <v>191</v>
      </c>
      <c r="F73" s="153">
        <v>1.9</v>
      </c>
      <c r="G73" s="153">
        <v>1.86</v>
      </c>
      <c r="H73" s="178">
        <f t="shared" si="3"/>
        <v>-0.0210526315789473</v>
      </c>
    </row>
    <row r="74" s="165" customFormat="1" customHeight="1" spans="1:8">
      <c r="A74" s="153"/>
      <c r="B74" s="153"/>
      <c r="C74" s="153"/>
      <c r="D74" s="176" t="str">
        <f t="shared" si="4"/>
        <v/>
      </c>
      <c r="E74" s="158" t="s">
        <v>192</v>
      </c>
      <c r="F74" s="154">
        <f>SUM(F75:F87)</f>
        <v>39.28</v>
      </c>
      <c r="G74" s="154">
        <f>SUM(G75:G87)</f>
        <v>42.37</v>
      </c>
      <c r="H74" s="177">
        <f t="shared" si="3"/>
        <v>0.0786659877800406</v>
      </c>
    </row>
    <row r="75" s="165" customFormat="1" customHeight="1" spans="1:8">
      <c r="A75" s="153"/>
      <c r="B75" s="153"/>
      <c r="C75" s="153"/>
      <c r="D75" s="176" t="str">
        <f t="shared" si="4"/>
        <v/>
      </c>
      <c r="E75" s="157" t="s">
        <v>193</v>
      </c>
      <c r="F75" s="153"/>
      <c r="G75" s="153">
        <v>0.5</v>
      </c>
      <c r="H75" s="178" t="str">
        <f t="shared" si="3"/>
        <v/>
      </c>
    </row>
    <row r="76" s="165" customFormat="1" customHeight="1" spans="1:8">
      <c r="A76" s="153"/>
      <c r="B76" s="153"/>
      <c r="C76" s="153"/>
      <c r="D76" s="176" t="str">
        <f t="shared" si="4"/>
        <v/>
      </c>
      <c r="E76" s="157" t="s">
        <v>194</v>
      </c>
      <c r="F76" s="153"/>
      <c r="G76" s="153">
        <f>公共预算草案按经济分类!B77</f>
        <v>0</v>
      </c>
      <c r="H76" s="178" t="str">
        <f t="shared" si="3"/>
        <v/>
      </c>
    </row>
    <row r="77" s="165" customFormat="1" customHeight="1" spans="1:8">
      <c r="A77" s="153"/>
      <c r="B77" s="153"/>
      <c r="C77" s="153"/>
      <c r="D77" s="176" t="str">
        <f t="shared" si="4"/>
        <v/>
      </c>
      <c r="E77" s="157" t="s">
        <v>195</v>
      </c>
      <c r="F77" s="153"/>
      <c r="G77" s="153">
        <f>公共预算草案按经济分类!B78</f>
        <v>0</v>
      </c>
      <c r="H77" s="178" t="str">
        <f t="shared" si="3"/>
        <v/>
      </c>
    </row>
    <row r="78" s="165" customFormat="1" customHeight="1" spans="1:8">
      <c r="A78" s="153"/>
      <c r="B78" s="153"/>
      <c r="C78" s="153"/>
      <c r="D78" s="176"/>
      <c r="E78" s="157" t="s">
        <v>196</v>
      </c>
      <c r="F78" s="153"/>
      <c r="G78" s="153">
        <f>公共预算草案按经济分类!B79</f>
        <v>0</v>
      </c>
      <c r="H78" s="178" t="str">
        <f t="shared" si="3"/>
        <v/>
      </c>
    </row>
    <row r="79" s="165" customFormat="1" customHeight="1" spans="1:8">
      <c r="A79" s="153"/>
      <c r="B79" s="153"/>
      <c r="C79" s="153"/>
      <c r="D79" s="176" t="str">
        <f>IF(OR(VALUE(C79)=0,ISERROR(C79/B79-1)),"",C79/B79-1)</f>
        <v/>
      </c>
      <c r="E79" s="157" t="s">
        <v>197</v>
      </c>
      <c r="F79" s="153"/>
      <c r="G79" s="153">
        <f>公共预算草案按经济分类!B80</f>
        <v>0</v>
      </c>
      <c r="H79" s="178" t="str">
        <f t="shared" si="3"/>
        <v/>
      </c>
    </row>
    <row r="80" s="165" customFormat="1" customHeight="1" spans="1:8">
      <c r="A80" s="153"/>
      <c r="B80" s="153"/>
      <c r="C80" s="153"/>
      <c r="D80" s="176" t="str">
        <f>IF(OR(VALUE(C80)=0,ISERROR(C80/B80-1)),"",C80/B80-1)</f>
        <v/>
      </c>
      <c r="E80" s="157" t="s">
        <v>198</v>
      </c>
      <c r="F80" s="153"/>
      <c r="G80" s="153">
        <f>公共预算草案按经济分类!B81</f>
        <v>0</v>
      </c>
      <c r="H80" s="178" t="str">
        <f t="shared" si="3"/>
        <v/>
      </c>
    </row>
    <row r="81" s="165" customFormat="1" customHeight="1" spans="1:8">
      <c r="A81" s="153"/>
      <c r="B81" s="153"/>
      <c r="C81" s="153"/>
      <c r="D81" s="176"/>
      <c r="E81" s="157" t="s">
        <v>199</v>
      </c>
      <c r="F81" s="153">
        <v>37.28</v>
      </c>
      <c r="G81" s="153">
        <v>40.37</v>
      </c>
      <c r="H81" s="178">
        <f t="shared" si="3"/>
        <v>0.0828862660944205</v>
      </c>
    </row>
    <row r="82" s="165" customFormat="1" customHeight="1" spans="1:8">
      <c r="A82" s="153"/>
      <c r="B82" s="153"/>
      <c r="C82" s="153"/>
      <c r="D82" s="176"/>
      <c r="E82" s="157" t="s">
        <v>200</v>
      </c>
      <c r="F82" s="153"/>
      <c r="G82" s="154"/>
      <c r="H82" s="178" t="str">
        <f t="shared" si="3"/>
        <v/>
      </c>
    </row>
    <row r="83" s="165" customFormat="1" customHeight="1" spans="1:8">
      <c r="A83" s="153"/>
      <c r="B83" s="153"/>
      <c r="C83" s="153"/>
      <c r="D83" s="176"/>
      <c r="E83" s="157" t="s">
        <v>201</v>
      </c>
      <c r="F83" s="153"/>
      <c r="G83" s="154">
        <f>公共预算草案按经济分类!B84</f>
        <v>0</v>
      </c>
      <c r="H83" s="178" t="str">
        <f t="shared" ref="H83:H114" si="5">IF(OR(VALUE(G83)=0,ISERROR(G83/F83-1)),"",G83/F83-1)</f>
        <v/>
      </c>
    </row>
    <row r="84" s="165" customFormat="1" customHeight="1" spans="1:8">
      <c r="A84" s="153"/>
      <c r="B84" s="153"/>
      <c r="C84" s="153"/>
      <c r="D84" s="176"/>
      <c r="E84" s="157" t="s">
        <v>202</v>
      </c>
      <c r="F84" s="153"/>
      <c r="G84" s="154">
        <f>公共预算草案按经济分类!B85</f>
        <v>0</v>
      </c>
      <c r="H84" s="178" t="str">
        <f t="shared" si="5"/>
        <v/>
      </c>
    </row>
    <row r="85" s="165" customFormat="1" customHeight="1" spans="1:8">
      <c r="A85" s="153"/>
      <c r="B85" s="153"/>
      <c r="C85" s="153"/>
      <c r="D85" s="176"/>
      <c r="E85" s="157" t="s">
        <v>203</v>
      </c>
      <c r="F85" s="153"/>
      <c r="G85" s="154">
        <f>公共预算草案按经济分类!B86</f>
        <v>0</v>
      </c>
      <c r="H85" s="178" t="str">
        <f t="shared" si="5"/>
        <v/>
      </c>
    </row>
    <row r="86" s="165" customFormat="1" customHeight="1" spans="1:8">
      <c r="A86" s="153"/>
      <c r="B86" s="153"/>
      <c r="C86" s="153"/>
      <c r="D86" s="176"/>
      <c r="E86" s="157" t="s">
        <v>204</v>
      </c>
      <c r="F86" s="153"/>
      <c r="G86" s="154">
        <f>公共预算草案按经济分类!B87</f>
        <v>0</v>
      </c>
      <c r="H86" s="178" t="str">
        <f t="shared" si="5"/>
        <v/>
      </c>
    </row>
    <row r="87" s="165" customFormat="1" customHeight="1" spans="1:8">
      <c r="A87" s="153"/>
      <c r="B87" s="153"/>
      <c r="C87" s="153"/>
      <c r="D87" s="176" t="str">
        <f t="shared" ref="D87:D91" si="6">IF(OR(VALUE(C87)=0,ISERROR(C87/B87-1)),"",C87/B87-1)</f>
        <v/>
      </c>
      <c r="E87" s="157" t="s">
        <v>205</v>
      </c>
      <c r="F87" s="153">
        <v>2</v>
      </c>
      <c r="G87" s="153">
        <v>1.5</v>
      </c>
      <c r="H87" s="178">
        <f t="shared" si="5"/>
        <v>-0.25</v>
      </c>
    </row>
    <row r="88" s="165" customFormat="1" customHeight="1" spans="1:8">
      <c r="A88" s="153"/>
      <c r="B88" s="153"/>
      <c r="C88" s="153"/>
      <c r="D88" s="176" t="str">
        <f t="shared" si="6"/>
        <v/>
      </c>
      <c r="E88" s="158" t="s">
        <v>206</v>
      </c>
      <c r="F88" s="154">
        <f>SUM(F89:F98)</f>
        <v>316.16</v>
      </c>
      <c r="G88" s="154">
        <f>SUM(G89:G98)</f>
        <v>230.38</v>
      </c>
      <c r="H88" s="177">
        <f>IF(OR(VALUE(G88)=0,ISERROR(G88/F88-1)),"",G88/F88-1)</f>
        <v>-0.271318319838057</v>
      </c>
    </row>
    <row r="89" s="165" customFormat="1" customHeight="1" spans="1:8">
      <c r="A89" s="153"/>
      <c r="B89" s="153"/>
      <c r="C89" s="153"/>
      <c r="D89" s="176" t="str">
        <f t="shared" si="6"/>
        <v/>
      </c>
      <c r="E89" s="157" t="s">
        <v>207</v>
      </c>
      <c r="F89" s="153">
        <v>313.16</v>
      </c>
      <c r="G89" s="153">
        <v>228.38</v>
      </c>
      <c r="H89" s="178">
        <f t="shared" si="5"/>
        <v>-0.270724230425342</v>
      </c>
    </row>
    <row r="90" s="165" customFormat="1" customHeight="1" spans="1:8">
      <c r="A90" s="153"/>
      <c r="B90" s="153"/>
      <c r="C90" s="153"/>
      <c r="D90" s="176" t="str">
        <f t="shared" si="6"/>
        <v/>
      </c>
      <c r="E90" s="157" t="s">
        <v>208</v>
      </c>
      <c r="F90" s="153"/>
      <c r="G90" s="153">
        <v>2</v>
      </c>
      <c r="H90" s="177" t="str">
        <f t="shared" si="5"/>
        <v/>
      </c>
    </row>
    <row r="91" s="165" customFormat="1" customHeight="1" spans="1:8">
      <c r="A91" s="153"/>
      <c r="B91" s="153"/>
      <c r="C91" s="153"/>
      <c r="D91" s="176" t="str">
        <f t="shared" si="6"/>
        <v/>
      </c>
      <c r="E91" s="157" t="s">
        <v>209</v>
      </c>
      <c r="F91" s="153"/>
      <c r="G91" s="153">
        <f>公共预算草案按经济分类!B92</f>
        <v>0</v>
      </c>
      <c r="H91" s="177" t="str">
        <f t="shared" si="5"/>
        <v/>
      </c>
    </row>
    <row r="92" s="165" customFormat="1" customHeight="1" spans="1:8">
      <c r="A92" s="153"/>
      <c r="B92" s="153"/>
      <c r="C92" s="153"/>
      <c r="D92" s="176"/>
      <c r="E92" s="157" t="s">
        <v>210</v>
      </c>
      <c r="F92" s="153"/>
      <c r="G92" s="153">
        <f>公共预算草案按经济分类!B93</f>
        <v>0</v>
      </c>
      <c r="H92" s="177" t="str">
        <f t="shared" si="5"/>
        <v/>
      </c>
    </row>
    <row r="93" s="165" customFormat="1" customHeight="1" spans="1:8">
      <c r="A93" s="153"/>
      <c r="B93" s="153"/>
      <c r="C93" s="153"/>
      <c r="D93" s="176" t="str">
        <f t="shared" ref="D93:D102" si="7">IF(OR(VALUE(C93)=0,ISERROR(C93/B93-1)),"",C93/B93-1)</f>
        <v/>
      </c>
      <c r="E93" s="157" t="s">
        <v>211</v>
      </c>
      <c r="F93" s="153"/>
      <c r="G93" s="153">
        <f>公共预算草案按经济分类!B94</f>
        <v>0</v>
      </c>
      <c r="H93" s="177" t="str">
        <f t="shared" si="5"/>
        <v/>
      </c>
    </row>
    <row r="94" s="165" customFormat="1" customHeight="1" spans="1:8">
      <c r="A94" s="153"/>
      <c r="B94" s="153"/>
      <c r="C94" s="153"/>
      <c r="D94" s="176" t="str">
        <f t="shared" si="7"/>
        <v/>
      </c>
      <c r="E94" s="157" t="s">
        <v>212</v>
      </c>
      <c r="F94" s="153"/>
      <c r="G94" s="153">
        <f>公共预算草案按经济分类!B95</f>
        <v>0</v>
      </c>
      <c r="H94" s="177" t="str">
        <f t="shared" si="5"/>
        <v/>
      </c>
    </row>
    <row r="95" s="165" customFormat="1" customHeight="1" spans="1:8">
      <c r="A95" s="153"/>
      <c r="B95" s="153"/>
      <c r="C95" s="153"/>
      <c r="D95" s="176" t="str">
        <f t="shared" si="7"/>
        <v/>
      </c>
      <c r="E95" s="157" t="s">
        <v>213</v>
      </c>
      <c r="F95" s="153">
        <v>3</v>
      </c>
      <c r="G95" s="153"/>
      <c r="H95" s="177" t="str">
        <f t="shared" si="5"/>
        <v/>
      </c>
    </row>
    <row r="96" s="165" customFormat="1" customHeight="1" spans="1:8">
      <c r="A96" s="153"/>
      <c r="B96" s="153"/>
      <c r="C96" s="153"/>
      <c r="D96" s="176" t="str">
        <f t="shared" si="7"/>
        <v/>
      </c>
      <c r="E96" s="157" t="s">
        <v>214</v>
      </c>
      <c r="F96" s="153"/>
      <c r="G96" s="154">
        <f>公共预算草案按经济分类!B97</f>
        <v>0</v>
      </c>
      <c r="H96" s="177" t="str">
        <f t="shared" si="5"/>
        <v/>
      </c>
    </row>
    <row r="97" s="165" customFormat="1" customHeight="1" spans="1:8">
      <c r="A97" s="153"/>
      <c r="B97" s="153"/>
      <c r="C97" s="153"/>
      <c r="D97" s="176" t="str">
        <f t="shared" si="7"/>
        <v/>
      </c>
      <c r="E97" s="157" t="s">
        <v>215</v>
      </c>
      <c r="F97" s="154"/>
      <c r="G97" s="154">
        <f>公共预算草案按经济分类!B98</f>
        <v>0</v>
      </c>
      <c r="H97" s="177" t="str">
        <f t="shared" si="5"/>
        <v/>
      </c>
    </row>
    <row r="98" s="165" customFormat="1" customHeight="1" spans="1:8">
      <c r="A98" s="153"/>
      <c r="B98" s="153"/>
      <c r="C98" s="153"/>
      <c r="D98" s="176" t="str">
        <f t="shared" si="7"/>
        <v/>
      </c>
      <c r="E98" s="157" t="s">
        <v>216</v>
      </c>
      <c r="F98" s="153"/>
      <c r="G98" s="154">
        <f>公共预算草案按经济分类!B99</f>
        <v>0</v>
      </c>
      <c r="H98" s="177" t="str">
        <f t="shared" si="5"/>
        <v/>
      </c>
    </row>
    <row r="99" s="165" customFormat="1" customHeight="1" spans="1:8">
      <c r="A99" s="153"/>
      <c r="B99" s="153"/>
      <c r="C99" s="153"/>
      <c r="D99" s="176"/>
      <c r="E99" s="182" t="s">
        <v>217</v>
      </c>
      <c r="F99" s="154">
        <f>SUM(F100)</f>
        <v>2.09</v>
      </c>
      <c r="G99" s="154">
        <f>SUM(G100)</f>
        <v>2.25</v>
      </c>
      <c r="H99" s="177">
        <f t="shared" si="5"/>
        <v>0.0765550239234452</v>
      </c>
    </row>
    <row r="100" s="165" customFormat="1" customHeight="1" spans="1:8">
      <c r="A100" s="153"/>
      <c r="B100" s="153"/>
      <c r="C100" s="153"/>
      <c r="D100" s="176"/>
      <c r="E100" s="149" t="s">
        <v>218</v>
      </c>
      <c r="F100" s="153">
        <v>2.09</v>
      </c>
      <c r="G100" s="153">
        <v>2.25</v>
      </c>
      <c r="H100" s="178">
        <f t="shared" si="5"/>
        <v>0.0765550239234452</v>
      </c>
    </row>
    <row r="101" s="165" customFormat="1" customHeight="1" spans="1:8">
      <c r="A101" s="153"/>
      <c r="B101" s="153"/>
      <c r="C101" s="153"/>
      <c r="D101" s="176"/>
      <c r="E101" s="157" t="s">
        <v>219</v>
      </c>
      <c r="F101" s="153"/>
      <c r="G101" s="153"/>
      <c r="H101" s="178"/>
    </row>
    <row r="102" s="165" customFormat="1" customHeight="1" spans="1:8">
      <c r="A102" s="153"/>
      <c r="B102" s="153"/>
      <c r="C102" s="153"/>
      <c r="D102" s="176"/>
      <c r="E102" s="157" t="s">
        <v>220</v>
      </c>
      <c r="F102" s="153"/>
      <c r="G102" s="153"/>
      <c r="H102" s="178"/>
    </row>
    <row r="103" s="165" customFormat="1" customHeight="1" spans="1:8">
      <c r="A103" s="153"/>
      <c r="B103" s="153"/>
      <c r="C103" s="153"/>
      <c r="D103" s="176"/>
      <c r="E103" s="157" t="s">
        <v>221</v>
      </c>
      <c r="F103" s="153"/>
      <c r="G103" s="153"/>
      <c r="H103" s="178"/>
    </row>
    <row r="104" s="165" customFormat="1" customHeight="1" spans="1:8">
      <c r="A104" s="153"/>
      <c r="B104" s="153"/>
      <c r="C104" s="153"/>
      <c r="D104" s="176"/>
      <c r="E104" s="157" t="s">
        <v>222</v>
      </c>
      <c r="F104" s="153"/>
      <c r="G104" s="153"/>
      <c r="H104" s="178"/>
    </row>
    <row r="105" s="165" customFormat="1" customHeight="1" spans="1:8">
      <c r="A105" s="153"/>
      <c r="B105" s="153"/>
      <c r="C105" s="153"/>
      <c r="D105" s="176" t="str">
        <f>IF(OR(VALUE(C105)=0,ISERROR(C105/B105-1)),"",C105/B105-1)</f>
        <v/>
      </c>
      <c r="E105" s="158" t="s">
        <v>223</v>
      </c>
      <c r="F105" s="154">
        <f>SUM(F106:F108)</f>
        <v>35.05</v>
      </c>
      <c r="G105" s="154">
        <f>SUM(G106:G108)</f>
        <v>57.25</v>
      </c>
      <c r="H105" s="177">
        <f>IF(OR(VALUE(G105)=0,ISERROR(G105/F105-1)),"",G105/F105-1)</f>
        <v>0.633380884450785</v>
      </c>
    </row>
    <row r="106" s="165" customFormat="1" customHeight="1" spans="1:8">
      <c r="A106" s="153"/>
      <c r="B106" s="153"/>
      <c r="C106" s="153"/>
      <c r="D106" s="176" t="str">
        <f>IF(OR(VALUE(C106)=0,ISERROR(C106/B106-1)),"",C106/B106-1)</f>
        <v/>
      </c>
      <c r="E106" s="157" t="s">
        <v>224</v>
      </c>
      <c r="F106" s="153"/>
      <c r="G106" s="154">
        <f>公共预算草案按经济分类!B107</f>
        <v>0</v>
      </c>
      <c r="H106" s="177" t="str">
        <f>IF(OR(VALUE(G106)=0,ISERROR(G106/F106-1)),"",G106/F106-1)</f>
        <v/>
      </c>
    </row>
    <row r="107" s="165" customFormat="1" customHeight="1" spans="1:8">
      <c r="A107" s="153"/>
      <c r="B107" s="153"/>
      <c r="C107" s="153"/>
      <c r="D107" s="176" t="str">
        <f>IF(OR(VALUE(C107)=0,ISERROR(C107/B107-1)),"",C107/B107-1)</f>
        <v/>
      </c>
      <c r="E107" s="157" t="s">
        <v>225</v>
      </c>
      <c r="F107" s="153">
        <v>35.05</v>
      </c>
      <c r="G107" s="153">
        <v>57.25</v>
      </c>
      <c r="H107" s="178">
        <f>IF(OR(VALUE(G107)=0,ISERROR(G107/F107-1)),"",G107/F107-1)</f>
        <v>0.633380884450785</v>
      </c>
    </row>
    <row r="108" s="165" customFormat="1" customHeight="1" spans="1:8">
      <c r="A108" s="153"/>
      <c r="B108" s="153"/>
      <c r="C108" s="153"/>
      <c r="D108" s="176" t="str">
        <f>IF(OR(VALUE(C108)=0,ISERROR(C108/B108-1)),"",C108/B108-1)</f>
        <v/>
      </c>
      <c r="E108" s="159" t="s">
        <v>226</v>
      </c>
      <c r="F108" s="153"/>
      <c r="G108" s="154">
        <f>公共预算草案按经济分类!B109</f>
        <v>0</v>
      </c>
      <c r="H108" s="177" t="str">
        <f>IF(OR(VALUE(G108)=0,ISERROR(G108/F108-1)),"",G108/F108-1)</f>
        <v/>
      </c>
    </row>
    <row r="109" s="165" customFormat="1" customHeight="1" spans="1:8">
      <c r="A109" s="153"/>
      <c r="B109" s="153"/>
      <c r="C109" s="153"/>
      <c r="D109" s="176"/>
      <c r="E109" s="182" t="s">
        <v>227</v>
      </c>
      <c r="F109" s="154">
        <f>SUM(F110:F117)</f>
        <v>0</v>
      </c>
      <c r="G109" s="154">
        <f>SUM(G110:G117)</f>
        <v>0</v>
      </c>
      <c r="H109" s="177" t="str">
        <f>IF(OR(VALUE(G109)=0,ISERROR(G109/F109-1)),"",G109/F109-1)</f>
        <v/>
      </c>
    </row>
    <row r="110" s="165" customFormat="1" customHeight="1" spans="1:8">
      <c r="A110" s="153"/>
      <c r="B110" s="153"/>
      <c r="C110" s="153"/>
      <c r="D110" s="176"/>
      <c r="E110" s="159" t="s">
        <v>228</v>
      </c>
      <c r="F110" s="153"/>
      <c r="G110" s="154"/>
      <c r="H110" s="177" t="str">
        <f>IF(OR(VALUE(G110)=0,ISERROR(G110/F110-1)),"",G110/F110-1)</f>
        <v/>
      </c>
    </row>
    <row r="111" s="165" customFormat="1" customHeight="1" spans="1:8">
      <c r="A111" s="153"/>
      <c r="B111" s="153"/>
      <c r="C111" s="153"/>
      <c r="D111" s="176"/>
      <c r="E111" s="159" t="s">
        <v>229</v>
      </c>
      <c r="F111" s="153"/>
      <c r="G111" s="154"/>
      <c r="H111" s="177" t="str">
        <f>IF(OR(VALUE(G111)=0,ISERROR(G111/F111-1)),"",G111/F111-1)</f>
        <v/>
      </c>
    </row>
    <row r="112" s="165" customFormat="1" customHeight="1" spans="1:8">
      <c r="A112" s="153"/>
      <c r="B112" s="153"/>
      <c r="C112" s="153"/>
      <c r="D112" s="176"/>
      <c r="E112" s="159" t="s">
        <v>230</v>
      </c>
      <c r="F112" s="153"/>
      <c r="G112" s="154"/>
      <c r="H112" s="177" t="str">
        <f>IF(OR(VALUE(G112)=0,ISERROR(G112/F112-1)),"",G112/F112-1)</f>
        <v/>
      </c>
    </row>
    <row r="113" s="165" customFormat="1" customHeight="1" spans="1:8">
      <c r="A113" s="153"/>
      <c r="B113" s="153"/>
      <c r="C113" s="153"/>
      <c r="D113" s="176"/>
      <c r="E113" s="159" t="s">
        <v>231</v>
      </c>
      <c r="F113" s="153"/>
      <c r="G113" s="154"/>
      <c r="H113" s="177" t="str">
        <f>IF(OR(VALUE(G113)=0,ISERROR(G113/F113-1)),"",G113/F113-1)</f>
        <v/>
      </c>
    </row>
    <row r="114" s="165" customFormat="1" customHeight="1" spans="1:8">
      <c r="A114" s="153"/>
      <c r="B114" s="153"/>
      <c r="C114" s="153"/>
      <c r="D114" s="176"/>
      <c r="E114" s="159" t="s">
        <v>232</v>
      </c>
      <c r="F114" s="153"/>
      <c r="G114" s="154"/>
      <c r="H114" s="177" t="str">
        <f>IF(OR(VALUE(G114)=0,ISERROR(G114/F114-1)),"",G114/F114-1)</f>
        <v/>
      </c>
    </row>
    <row r="115" s="165" customFormat="1" customHeight="1" spans="1:8">
      <c r="A115" s="153"/>
      <c r="B115" s="153"/>
      <c r="C115" s="153"/>
      <c r="D115" s="176"/>
      <c r="E115" s="159" t="s">
        <v>233</v>
      </c>
      <c r="F115" s="153"/>
      <c r="G115" s="154"/>
      <c r="H115" s="177" t="str">
        <f>IF(OR(VALUE(G115)=0,ISERROR(G115/F115-1)),"",G115/F115-1)</f>
        <v/>
      </c>
    </row>
    <row r="116" s="165" customFormat="1" customHeight="1" spans="1:8">
      <c r="A116" s="153"/>
      <c r="B116" s="153"/>
      <c r="C116" s="153"/>
      <c r="D116" s="176"/>
      <c r="E116" s="159" t="s">
        <v>234</v>
      </c>
      <c r="F116" s="153"/>
      <c r="G116" s="154"/>
      <c r="H116" s="177" t="str">
        <f>IF(OR(VALUE(G116)=0,ISERROR(G116/F116-1)),"",G116/F116-1)</f>
        <v/>
      </c>
    </row>
    <row r="117" s="165" customFormat="1" customHeight="1" spans="1:8">
      <c r="A117" s="153"/>
      <c r="B117" s="153"/>
      <c r="C117" s="153"/>
      <c r="D117" s="176"/>
      <c r="E117" s="159" t="s">
        <v>235</v>
      </c>
      <c r="F117" s="153"/>
      <c r="G117" s="154"/>
      <c r="H117" s="177" t="str">
        <f>IF(OR(VALUE(G117)=0,ISERROR(G117/F117-1)),"",G117/F117-1)</f>
        <v/>
      </c>
    </row>
    <row r="118" s="165" customFormat="1" customHeight="1" spans="1:8">
      <c r="A118" s="183" t="s">
        <v>74</v>
      </c>
      <c r="B118" s="154">
        <f>SUM(B6,B23)</f>
        <v>0</v>
      </c>
      <c r="C118" s="154">
        <f>SUM(C6,C23)</f>
        <v>0</v>
      </c>
      <c r="D118" s="177" t="str">
        <f t="shared" ref="D118:D150" si="8">IF(OR(VALUE(C118)=0,ISERROR(C118/B118-1)),"",C118/B118-1)</f>
        <v/>
      </c>
      <c r="E118" s="183" t="s">
        <v>75</v>
      </c>
      <c r="F118" s="154">
        <f>SUM(F34,F6,F46,F53,F74,F88,F99,F105,F109,)</f>
        <v>1093.95</v>
      </c>
      <c r="G118" s="154">
        <f>SUM(G34,G6,G46,G53,G74,G88,G99,G105,G109,)</f>
        <v>1147.98</v>
      </c>
      <c r="H118" s="177">
        <f>IF(OR(VALUE(G118)=0,ISERROR(G118/F118-1)),"",G118/F118-1)</f>
        <v>0.0493898258604142</v>
      </c>
    </row>
    <row r="119" s="165" customFormat="1" customHeight="1" spans="1:8">
      <c r="A119" s="184" t="s">
        <v>77</v>
      </c>
      <c r="B119" s="154">
        <v>1093.95</v>
      </c>
      <c r="C119" s="154">
        <v>1147.98</v>
      </c>
      <c r="D119" s="177">
        <f>IF(OR(VALUE(C119)=0,ISERROR(C119/B119-1)),"",C119/B119-1)</f>
        <v>0.049389825860414</v>
      </c>
      <c r="E119" s="185" t="s">
        <v>76</v>
      </c>
      <c r="F119" s="186"/>
      <c r="G119" s="186"/>
      <c r="H119" s="177" t="str">
        <f>IF(OR(VALUE(G119)=0,ISERROR(G119/F119-1)),"",G119/F119-1)</f>
        <v/>
      </c>
    </row>
    <row r="120" s="165" customFormat="1" customHeight="1" spans="1:8">
      <c r="A120" s="187" t="s">
        <v>79</v>
      </c>
      <c r="B120" s="154"/>
      <c r="C120" s="154"/>
      <c r="D120" s="177" t="str">
        <f t="shared" si="8"/>
        <v/>
      </c>
      <c r="E120" s="185" t="s">
        <v>78</v>
      </c>
      <c r="F120" s="154">
        <f>SUM(F121,F125,F144,F147,F148,)</f>
        <v>0</v>
      </c>
      <c r="G120" s="154">
        <f>SUM(G121,G125,G144,G147,G148,)</f>
        <v>0</v>
      </c>
      <c r="H120" s="176" t="str">
        <f>IF(OR(VALUE(G120)=0,ISERROR(G120/F120-1)),"",G120/F120-1)</f>
        <v/>
      </c>
    </row>
    <row r="121" s="165" customFormat="1" customHeight="1" spans="1:8">
      <c r="A121" s="187" t="s">
        <v>81</v>
      </c>
      <c r="B121" s="188">
        <v>1093.95</v>
      </c>
      <c r="C121" s="188">
        <v>1147.98</v>
      </c>
      <c r="D121" s="177">
        <f t="shared" si="8"/>
        <v>0.049389825860414</v>
      </c>
      <c r="E121" s="185" t="s">
        <v>80</v>
      </c>
      <c r="F121" s="154">
        <f>SUM(F122:F124)</f>
        <v>0</v>
      </c>
      <c r="G121" s="154">
        <f>SUM(G122:G124)</f>
        <v>0</v>
      </c>
      <c r="H121" s="176" t="str">
        <f t="shared" ref="H121:H150" si="9">IF(OR(VALUE(G121)=0,ISERROR(G121/F121-1)),"",G121/F121-1)</f>
        <v/>
      </c>
    </row>
    <row r="122" s="165" customFormat="1" customHeight="1" spans="1:8">
      <c r="A122" s="189" t="s">
        <v>83</v>
      </c>
      <c r="B122" s="153"/>
      <c r="C122" s="153"/>
      <c r="D122" s="177" t="str">
        <f t="shared" si="8"/>
        <v/>
      </c>
      <c r="E122" s="185" t="s">
        <v>82</v>
      </c>
      <c r="F122" s="153"/>
      <c r="G122" s="153"/>
      <c r="H122" s="176" t="str">
        <f t="shared" si="9"/>
        <v/>
      </c>
    </row>
    <row r="123" s="165" customFormat="1" customHeight="1" spans="1:8">
      <c r="A123" s="189" t="s">
        <v>85</v>
      </c>
      <c r="B123" s="153"/>
      <c r="C123" s="153"/>
      <c r="D123" s="176" t="str">
        <f t="shared" si="8"/>
        <v/>
      </c>
      <c r="E123" s="185" t="s">
        <v>84</v>
      </c>
      <c r="F123" s="153"/>
      <c r="G123" s="153"/>
      <c r="H123" s="176" t="str">
        <f t="shared" si="9"/>
        <v/>
      </c>
    </row>
    <row r="124" s="165" customFormat="1" customHeight="1" spans="1:8">
      <c r="A124" s="190" t="s">
        <v>87</v>
      </c>
      <c r="B124" s="188">
        <v>1093.95</v>
      </c>
      <c r="C124" s="188">
        <v>1147.98</v>
      </c>
      <c r="D124" s="177">
        <f t="shared" si="8"/>
        <v>0.049389825860414</v>
      </c>
      <c r="E124" s="185" t="s">
        <v>236</v>
      </c>
      <c r="F124" s="153"/>
      <c r="G124" s="153"/>
      <c r="H124" s="176" t="str">
        <f t="shared" si="9"/>
        <v/>
      </c>
    </row>
    <row r="125" s="165" customFormat="1" customHeight="1" spans="1:8">
      <c r="A125" s="189" t="s">
        <v>89</v>
      </c>
      <c r="B125" s="154"/>
      <c r="C125" s="154"/>
      <c r="D125" s="176" t="str">
        <f t="shared" si="8"/>
        <v/>
      </c>
      <c r="E125" s="185" t="s">
        <v>86</v>
      </c>
      <c r="F125" s="154">
        <f>SUM(F126)</f>
        <v>0</v>
      </c>
      <c r="G125" s="154">
        <f>SUM(G126)</f>
        <v>0</v>
      </c>
      <c r="H125" s="176" t="str">
        <f t="shared" si="9"/>
        <v/>
      </c>
    </row>
    <row r="126" s="165" customFormat="1" customHeight="1" spans="1:8">
      <c r="A126" s="189" t="s">
        <v>90</v>
      </c>
      <c r="B126" s="153"/>
      <c r="C126" s="153"/>
      <c r="D126" s="176" t="str">
        <f t="shared" si="8"/>
        <v/>
      </c>
      <c r="E126" s="185" t="s">
        <v>88</v>
      </c>
      <c r="F126" s="153"/>
      <c r="G126" s="153"/>
      <c r="H126" s="176" t="str">
        <f t="shared" si="9"/>
        <v/>
      </c>
    </row>
    <row r="127" s="165" customFormat="1" customHeight="1" spans="1:8">
      <c r="A127" s="189" t="s">
        <v>91</v>
      </c>
      <c r="B127" s="153"/>
      <c r="C127" s="153"/>
      <c r="D127" s="176" t="str">
        <f t="shared" si="8"/>
        <v/>
      </c>
      <c r="F127" s="153"/>
      <c r="G127" s="153"/>
      <c r="H127" s="176" t="str">
        <f t="shared" si="9"/>
        <v/>
      </c>
    </row>
    <row r="128" s="165" customFormat="1" customHeight="1" spans="1:8">
      <c r="A128" s="191" t="s">
        <v>92</v>
      </c>
      <c r="B128" s="153"/>
      <c r="C128" s="153"/>
      <c r="D128" s="176" t="str">
        <f t="shared" si="8"/>
        <v/>
      </c>
      <c r="E128" s="153"/>
      <c r="F128" s="153"/>
      <c r="G128" s="153"/>
      <c r="H128" s="176" t="str">
        <f t="shared" si="9"/>
        <v/>
      </c>
    </row>
    <row r="129" s="165" customFormat="1" customHeight="1" spans="1:8">
      <c r="A129" s="189" t="s">
        <v>93</v>
      </c>
      <c r="B129" s="153"/>
      <c r="C129" s="153"/>
      <c r="D129" s="176" t="str">
        <f t="shared" si="8"/>
        <v/>
      </c>
      <c r="E129" s="153"/>
      <c r="F129" s="153"/>
      <c r="G129" s="153"/>
      <c r="H129" s="176" t="str">
        <f t="shared" si="9"/>
        <v/>
      </c>
    </row>
    <row r="130" s="165" customFormat="1" customHeight="1" spans="1:8">
      <c r="A130" s="189" t="s">
        <v>94</v>
      </c>
      <c r="B130" s="153"/>
      <c r="C130" s="153"/>
      <c r="D130" s="176" t="str">
        <f t="shared" si="8"/>
        <v/>
      </c>
      <c r="E130" s="153"/>
      <c r="F130" s="153"/>
      <c r="G130" s="153"/>
      <c r="H130" s="176" t="str">
        <f t="shared" si="9"/>
        <v/>
      </c>
    </row>
    <row r="131" s="165" customFormat="1" customHeight="1" spans="1:8">
      <c r="A131" s="189" t="s">
        <v>95</v>
      </c>
      <c r="B131" s="153"/>
      <c r="C131" s="153"/>
      <c r="D131" s="176" t="str">
        <f t="shared" si="8"/>
        <v/>
      </c>
      <c r="E131" s="153"/>
      <c r="F131" s="153"/>
      <c r="G131" s="153"/>
      <c r="H131" s="176" t="str">
        <f t="shared" si="9"/>
        <v/>
      </c>
    </row>
    <row r="132" s="165" customFormat="1" customHeight="1" spans="1:8">
      <c r="A132" s="189" t="s">
        <v>96</v>
      </c>
      <c r="B132" s="153"/>
      <c r="C132" s="153"/>
      <c r="D132" s="176" t="str">
        <f t="shared" si="8"/>
        <v/>
      </c>
      <c r="E132" s="153"/>
      <c r="F132" s="153"/>
      <c r="G132" s="153"/>
      <c r="H132" s="176" t="str">
        <f t="shared" si="9"/>
        <v/>
      </c>
    </row>
    <row r="133" s="165" customFormat="1" customHeight="1" spans="1:8">
      <c r="A133" s="189" t="s">
        <v>97</v>
      </c>
      <c r="B133" s="153"/>
      <c r="C133" s="153"/>
      <c r="D133" s="176" t="str">
        <f t="shared" si="8"/>
        <v/>
      </c>
      <c r="E133" s="153"/>
      <c r="F133" s="153"/>
      <c r="G133" s="153"/>
      <c r="H133" s="176" t="str">
        <f t="shared" si="9"/>
        <v/>
      </c>
    </row>
    <row r="134" s="165" customFormat="1" customHeight="1" spans="1:8">
      <c r="A134" s="189" t="s">
        <v>98</v>
      </c>
      <c r="B134" s="153"/>
      <c r="C134" s="153"/>
      <c r="D134" s="176" t="str">
        <f t="shared" si="8"/>
        <v/>
      </c>
      <c r="E134" s="153"/>
      <c r="F134" s="153"/>
      <c r="G134" s="153"/>
      <c r="H134" s="176" t="str">
        <f t="shared" si="9"/>
        <v/>
      </c>
    </row>
    <row r="135" s="165" customFormat="1" customHeight="1" spans="1:8">
      <c r="A135" s="189" t="s">
        <v>99</v>
      </c>
      <c r="B135" s="153"/>
      <c r="C135" s="153"/>
      <c r="D135" s="176" t="str">
        <f t="shared" si="8"/>
        <v/>
      </c>
      <c r="E135" s="153"/>
      <c r="F135" s="153"/>
      <c r="G135" s="153"/>
      <c r="H135" s="176" t="str">
        <f t="shared" si="9"/>
        <v/>
      </c>
    </row>
    <row r="136" s="165" customFormat="1" customHeight="1" spans="1:8">
      <c r="A136" s="189" t="s">
        <v>100</v>
      </c>
      <c r="B136" s="153"/>
      <c r="C136" s="153"/>
      <c r="D136" s="176" t="str">
        <f t="shared" si="8"/>
        <v/>
      </c>
      <c r="E136" s="153"/>
      <c r="F136" s="153"/>
      <c r="G136" s="153"/>
      <c r="H136" s="176" t="str">
        <f t="shared" si="9"/>
        <v/>
      </c>
    </row>
    <row r="137" s="165" customFormat="1" customHeight="1" spans="1:8">
      <c r="A137" s="189" t="s">
        <v>101</v>
      </c>
      <c r="B137" s="153"/>
      <c r="C137" s="153"/>
      <c r="D137" s="176" t="str">
        <f t="shared" si="8"/>
        <v/>
      </c>
      <c r="E137" s="153"/>
      <c r="F137" s="153"/>
      <c r="G137" s="153"/>
      <c r="H137" s="176" t="str">
        <f t="shared" si="9"/>
        <v/>
      </c>
    </row>
    <row r="138" s="165" customFormat="1" customHeight="1" spans="1:8">
      <c r="A138" s="189" t="s">
        <v>102</v>
      </c>
      <c r="B138" s="153"/>
      <c r="C138" s="153"/>
      <c r="D138" s="176" t="str">
        <f t="shared" si="8"/>
        <v/>
      </c>
      <c r="E138" s="153"/>
      <c r="F138" s="153"/>
      <c r="G138" s="153"/>
      <c r="H138" s="176" t="str">
        <f t="shared" si="9"/>
        <v/>
      </c>
    </row>
    <row r="139" s="165" customFormat="1" customHeight="1" spans="1:8">
      <c r="A139" s="189" t="s">
        <v>103</v>
      </c>
      <c r="B139" s="153"/>
      <c r="C139" s="153"/>
      <c r="D139" s="176" t="str">
        <f t="shared" si="8"/>
        <v/>
      </c>
      <c r="E139" s="153"/>
      <c r="F139" s="153"/>
      <c r="G139" s="153"/>
      <c r="H139" s="176" t="str">
        <f t="shared" si="9"/>
        <v/>
      </c>
    </row>
    <row r="140" s="165" customFormat="1" customHeight="1" spans="1:8">
      <c r="A140" s="189" t="s">
        <v>104</v>
      </c>
      <c r="B140" s="153"/>
      <c r="C140" s="153"/>
      <c r="D140" s="176" t="str">
        <f t="shared" si="8"/>
        <v/>
      </c>
      <c r="E140" s="153"/>
      <c r="F140" s="153"/>
      <c r="G140" s="153"/>
      <c r="H140" s="176" t="str">
        <f t="shared" si="9"/>
        <v/>
      </c>
    </row>
    <row r="141" s="165" customFormat="1" customHeight="1" spans="1:8">
      <c r="A141" s="191" t="s">
        <v>105</v>
      </c>
      <c r="B141" s="154">
        <f t="shared" ref="B141:B144" si="10">SUM(B142:B143)</f>
        <v>0</v>
      </c>
      <c r="C141" s="154">
        <f t="shared" ref="C141:C144" si="11">SUM(C142:C143)</f>
        <v>0</v>
      </c>
      <c r="D141" s="176" t="str">
        <f t="shared" si="8"/>
        <v/>
      </c>
      <c r="E141" s="192"/>
      <c r="F141" s="153"/>
      <c r="G141" s="153"/>
      <c r="H141" s="176" t="str">
        <f t="shared" si="9"/>
        <v/>
      </c>
    </row>
    <row r="142" s="165" customFormat="1" customHeight="1" spans="1:8">
      <c r="A142" s="187" t="s">
        <v>107</v>
      </c>
      <c r="B142" s="153">
        <f t="shared" si="10"/>
        <v>0</v>
      </c>
      <c r="C142" s="153">
        <f t="shared" si="11"/>
        <v>0</v>
      </c>
      <c r="D142" s="176" t="str">
        <f t="shared" si="8"/>
        <v/>
      </c>
      <c r="E142" s="193"/>
      <c r="F142" s="153"/>
      <c r="G142" s="153"/>
      <c r="H142" s="176" t="str">
        <f t="shared" si="9"/>
        <v/>
      </c>
    </row>
    <row r="143" s="165" customFormat="1" customHeight="1" spans="1:8">
      <c r="A143" s="189" t="s">
        <v>109</v>
      </c>
      <c r="B143" s="153"/>
      <c r="C143" s="153"/>
      <c r="D143" s="176" t="str">
        <f t="shared" si="8"/>
        <v/>
      </c>
      <c r="E143" s="193"/>
      <c r="F143" s="153"/>
      <c r="G143" s="153"/>
      <c r="H143" s="176" t="str">
        <f t="shared" si="9"/>
        <v/>
      </c>
    </row>
    <row r="144" s="165" customFormat="1" customHeight="1" spans="1:8">
      <c r="A144" s="189" t="s">
        <v>111</v>
      </c>
      <c r="B144" s="154">
        <f t="shared" si="10"/>
        <v>0</v>
      </c>
      <c r="C144" s="154">
        <f t="shared" si="11"/>
        <v>0</v>
      </c>
      <c r="D144" s="176" t="str">
        <f t="shared" si="8"/>
        <v/>
      </c>
      <c r="E144" s="192" t="s">
        <v>106</v>
      </c>
      <c r="F144" s="153">
        <f>SUM(F145:F146)</f>
        <v>0</v>
      </c>
      <c r="G144" s="153">
        <f>SUM(G145:G146)</f>
        <v>0</v>
      </c>
      <c r="H144" s="176" t="str">
        <f t="shared" si="9"/>
        <v/>
      </c>
    </row>
    <row r="145" s="165" customFormat="1" customHeight="1" spans="1:8">
      <c r="A145" s="194" t="s">
        <v>113</v>
      </c>
      <c r="B145" s="153"/>
      <c r="C145" s="153"/>
      <c r="D145" s="176" t="str">
        <f t="shared" si="8"/>
        <v/>
      </c>
      <c r="E145" s="193" t="s">
        <v>237</v>
      </c>
      <c r="F145" s="153"/>
      <c r="G145" s="153"/>
      <c r="H145" s="176" t="str">
        <f t="shared" si="9"/>
        <v/>
      </c>
    </row>
    <row r="146" s="165" customFormat="1" customHeight="1" spans="1:8">
      <c r="A146" s="187" t="s">
        <v>115</v>
      </c>
      <c r="B146" s="153"/>
      <c r="C146" s="153"/>
      <c r="D146" s="176" t="str">
        <f t="shared" si="8"/>
        <v/>
      </c>
      <c r="E146" s="193" t="s">
        <v>238</v>
      </c>
      <c r="F146" s="153"/>
      <c r="G146" s="153"/>
      <c r="H146" s="176" t="str">
        <f t="shared" si="9"/>
        <v/>
      </c>
    </row>
    <row r="147" s="165" customFormat="1" customHeight="1" spans="1:8">
      <c r="A147" s="187" t="s">
        <v>117</v>
      </c>
      <c r="B147" s="154"/>
      <c r="C147" s="154"/>
      <c r="D147" s="176" t="str">
        <f t="shared" si="8"/>
        <v/>
      </c>
      <c r="E147" s="192" t="s">
        <v>112</v>
      </c>
      <c r="F147" s="153"/>
      <c r="G147" s="153"/>
      <c r="H147" s="176" t="str">
        <f t="shared" si="9"/>
        <v/>
      </c>
    </row>
    <row r="148" s="165" customFormat="1" customHeight="1" spans="1:8">
      <c r="A148" s="192"/>
      <c r="B148" s="153"/>
      <c r="C148" s="153"/>
      <c r="D148" s="176" t="str">
        <f t="shared" si="8"/>
        <v/>
      </c>
      <c r="E148" s="192" t="s">
        <v>114</v>
      </c>
      <c r="F148" s="153"/>
      <c r="G148" s="154"/>
      <c r="H148" s="176" t="str">
        <f t="shared" si="9"/>
        <v/>
      </c>
    </row>
    <row r="149" s="165" customFormat="1" customHeight="1" spans="1:8">
      <c r="A149" s="195" t="s">
        <v>71</v>
      </c>
      <c r="B149" s="153"/>
      <c r="C149" s="153"/>
      <c r="D149" s="176" t="str">
        <f t="shared" si="8"/>
        <v/>
      </c>
      <c r="E149" s="196" t="s">
        <v>116</v>
      </c>
      <c r="F149" s="153"/>
      <c r="G149" s="153"/>
      <c r="H149" s="176" t="str">
        <f t="shared" si="9"/>
        <v/>
      </c>
    </row>
    <row r="150" s="165" customFormat="1" customHeight="1" spans="1:8">
      <c r="A150" s="183" t="s">
        <v>118</v>
      </c>
      <c r="B150" s="154">
        <f>SUM(B31:B119)</f>
        <v>1093.95</v>
      </c>
      <c r="C150" s="154">
        <f>SUM(C31:C119)</f>
        <v>1147.98</v>
      </c>
      <c r="D150" s="177">
        <f t="shared" si="8"/>
        <v>0.049389825860414</v>
      </c>
      <c r="E150" s="183" t="s">
        <v>119</v>
      </c>
      <c r="F150" s="154">
        <f>SUM(F118,F119,F120)</f>
        <v>1093.95</v>
      </c>
      <c r="G150" s="154">
        <f>SUM(G118,G119,G120)</f>
        <v>1147.98</v>
      </c>
      <c r="H150" s="177">
        <f t="shared" si="9"/>
        <v>0.0493898258604142</v>
      </c>
    </row>
    <row r="151" s="163" customFormat="1" customHeight="1"/>
    <row r="152" s="163" customFormat="1" customHeight="1"/>
    <row r="153" s="163" customFormat="1" customHeight="1"/>
    <row r="154" s="163" customFormat="1" customHeight="1"/>
    <row r="155" s="163" customFormat="1" customHeight="1"/>
    <row r="156" s="163" customFormat="1" customHeight="1"/>
    <row r="157" s="163" customFormat="1" customHeight="1"/>
    <row r="158" s="163" customFormat="1" customHeight="1"/>
    <row r="159" s="163" customFormat="1" customHeight="1"/>
    <row r="160" s="163" customFormat="1" customHeight="1"/>
    <row r="161" s="163" customFormat="1" customHeight="1"/>
    <row r="162" s="163" customFormat="1" customHeight="1"/>
    <row r="163" s="163" customFormat="1" customHeight="1"/>
    <row r="164" s="163" customFormat="1" customHeight="1"/>
    <row r="165" s="163" customFormat="1" customHeight="1"/>
    <row r="166" s="163" customFormat="1" customHeight="1"/>
    <row r="167" s="163" customFormat="1" customHeight="1"/>
    <row r="168" s="163" customFormat="1" customHeight="1"/>
    <row r="169" s="163" customFormat="1" customHeight="1"/>
    <row r="170" s="163" customFormat="1" customHeight="1"/>
    <row r="171" s="163" customFormat="1" customHeight="1"/>
    <row r="172" s="163" customFormat="1" customHeight="1"/>
    <row r="173" s="163" customFormat="1" customHeight="1"/>
    <row r="174" s="163" customFormat="1" customHeight="1"/>
    <row r="175" s="163" customFormat="1" customHeight="1"/>
    <row r="176" s="163" customFormat="1" customHeight="1"/>
    <row r="177" s="163" customFormat="1" customHeight="1"/>
    <row r="178" s="163" customFormat="1" customHeight="1"/>
    <row r="179" s="163" customFormat="1" customHeight="1"/>
    <row r="180" s="163" customFormat="1" customHeight="1"/>
    <row r="181" s="163" customFormat="1" customHeight="1"/>
    <row r="182" s="163" customFormat="1" customHeight="1"/>
    <row r="183" s="163" customFormat="1" customHeight="1"/>
    <row r="184" s="163" customFormat="1" customHeight="1"/>
    <row r="185" s="163" customFormat="1" customHeight="1"/>
    <row r="186" s="163" customFormat="1" customHeight="1"/>
    <row r="187" s="163" customFormat="1" customHeight="1"/>
    <row r="188" s="163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19:A147">
    <cfRule type="expression" dxfId="0" priority="1" stopIfTrue="1">
      <formula>"len($A:$A)=3"</formula>
    </cfRule>
  </conditionalFormatting>
  <conditionalFormatting sqref="E12 A148:A149 E142:G143 E147:G148">
    <cfRule type="expression" dxfId="0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9"/>
  <sheetViews>
    <sheetView zoomScale="115" zoomScaleNormal="115" topLeftCell="A2" workbookViewId="0">
      <pane xSplit="1" ySplit="4" topLeftCell="B6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4.25"/>
  <cols>
    <col min="1" max="1" width="35.5" style="141" customWidth="1"/>
    <col min="2" max="2" width="9.13333333333333" style="141" customWidth="1"/>
    <col min="3" max="3" width="9.75" style="141" customWidth="1"/>
    <col min="4" max="4" width="8" style="141" customWidth="1"/>
    <col min="5" max="5" width="9.35" style="142" customWidth="1"/>
    <col min="6" max="6" width="9.99166666666667" style="141" customWidth="1"/>
    <col min="7" max="7" width="7.71666666666667" style="141" customWidth="1"/>
    <col min="8" max="8" width="6.625" style="141" customWidth="1"/>
    <col min="9" max="9" width="11.4083333333333" style="141" customWidth="1"/>
    <col min="10" max="10" width="7.175" style="141" customWidth="1"/>
    <col min="11" max="11" width="9.45" style="141" customWidth="1"/>
    <col min="12" max="12" width="6.525" style="141" customWidth="1"/>
    <col min="13" max="16384" width="9" style="141"/>
  </cols>
  <sheetData>
    <row r="1" spans="1:1">
      <c r="A1" s="2" t="s">
        <v>239</v>
      </c>
    </row>
    <row r="2" s="139" customFormat="1" ht="25.5" spans="1:12">
      <c r="A2" s="143" t="s">
        <v>240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ht="15.75" customHeight="1" spans="1:12">
      <c r="A3" s="144"/>
      <c r="B3" s="145" t="s">
        <v>17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ht="12.75" customHeight="1" spans="1:12">
      <c r="A4" s="146" t="s">
        <v>241</v>
      </c>
      <c r="B4" s="146" t="s">
        <v>242</v>
      </c>
      <c r="C4" s="146" t="s">
        <v>243</v>
      </c>
      <c r="D4" s="146"/>
      <c r="E4" s="146"/>
      <c r="F4" s="146"/>
      <c r="G4" s="146"/>
      <c r="H4" s="146"/>
      <c r="I4" s="146"/>
      <c r="J4" s="146"/>
      <c r="K4" s="146"/>
      <c r="L4" s="146"/>
    </row>
    <row r="5" s="140" customFormat="1" ht="48" spans="1:12">
      <c r="A5" s="146"/>
      <c r="B5" s="146"/>
      <c r="C5" s="109" t="s">
        <v>244</v>
      </c>
      <c r="D5" s="109" t="s">
        <v>245</v>
      </c>
      <c r="E5" s="109" t="s">
        <v>246</v>
      </c>
      <c r="F5" s="109" t="s">
        <v>247</v>
      </c>
      <c r="G5" s="109" t="s">
        <v>248</v>
      </c>
      <c r="H5" s="109" t="s">
        <v>249</v>
      </c>
      <c r="I5" s="109" t="s">
        <v>250</v>
      </c>
      <c r="J5" s="109" t="s">
        <v>251</v>
      </c>
      <c r="K5" s="109" t="s">
        <v>252</v>
      </c>
      <c r="L5" s="109" t="s">
        <v>253</v>
      </c>
    </row>
    <row r="6" s="140" customFormat="1" spans="1:12">
      <c r="A6" s="146" t="s">
        <v>254</v>
      </c>
      <c r="B6" s="146">
        <f>B7+B35+B47+B54+B75+B89+B100+B106</f>
        <v>1147.98</v>
      </c>
      <c r="C6" s="146">
        <f>C7+C47+C54+C75+C89+C100+C106</f>
        <v>669.6</v>
      </c>
      <c r="D6" s="146">
        <f t="shared" ref="D6:L6" si="0">D7+D47+D54+D75+D89+D100+D106</f>
        <v>144.63</v>
      </c>
      <c r="E6" s="146">
        <f t="shared" si="0"/>
        <v>315.47</v>
      </c>
      <c r="F6" s="146">
        <f t="shared" si="0"/>
        <v>0</v>
      </c>
      <c r="G6" s="146">
        <f t="shared" si="0"/>
        <v>0</v>
      </c>
      <c r="H6" s="146">
        <f t="shared" si="0"/>
        <v>17.28</v>
      </c>
      <c r="I6" s="146">
        <f t="shared" si="0"/>
        <v>0</v>
      </c>
      <c r="J6" s="146">
        <f t="shared" si="0"/>
        <v>0</v>
      </c>
      <c r="K6" s="146">
        <f t="shared" si="0"/>
        <v>0</v>
      </c>
      <c r="L6" s="146">
        <f t="shared" si="0"/>
        <v>0</v>
      </c>
    </row>
    <row r="7" s="140" customFormat="1" ht="12" customHeight="1" spans="1:12">
      <c r="A7" s="147" t="s">
        <v>124</v>
      </c>
      <c r="B7" s="148">
        <f>C7+D7+E7+F7+G7+H7</f>
        <v>687.38</v>
      </c>
      <c r="C7" s="148">
        <f>SUM(C8:C34)</f>
        <v>339.24</v>
      </c>
      <c r="D7" s="148">
        <f t="shared" ref="D7:L7" si="1">SUM(D8:D34)</f>
        <v>123.61</v>
      </c>
      <c r="E7" s="148">
        <f t="shared" si="1"/>
        <v>212.55</v>
      </c>
      <c r="F7" s="148">
        <f t="shared" si="1"/>
        <v>0</v>
      </c>
      <c r="G7" s="148">
        <f t="shared" si="1"/>
        <v>0</v>
      </c>
      <c r="H7" s="148">
        <f t="shared" si="1"/>
        <v>11.98</v>
      </c>
      <c r="I7" s="148">
        <f t="shared" si="1"/>
        <v>0</v>
      </c>
      <c r="J7" s="148">
        <f t="shared" si="1"/>
        <v>0</v>
      </c>
      <c r="K7" s="148">
        <f t="shared" si="1"/>
        <v>0</v>
      </c>
      <c r="L7" s="148">
        <f t="shared" si="1"/>
        <v>0</v>
      </c>
    </row>
    <row r="8" s="140" customFormat="1" ht="12" customHeight="1" spans="1:12">
      <c r="A8" s="149" t="s">
        <v>125</v>
      </c>
      <c r="B8" s="150">
        <f t="shared" ref="B8:B39" si="2">C8+D8+E8+F8+G8+H8</f>
        <v>11.85</v>
      </c>
      <c r="C8" s="151"/>
      <c r="D8" s="151">
        <v>11.85</v>
      </c>
      <c r="E8" s="150"/>
      <c r="F8" s="150"/>
      <c r="G8" s="152"/>
      <c r="H8" s="152"/>
      <c r="I8" s="152"/>
      <c r="J8" s="152"/>
      <c r="K8" s="152"/>
      <c r="L8" s="152"/>
    </row>
    <row r="9" s="140" customFormat="1" ht="12" customHeight="1" spans="1:12">
      <c r="A9" s="149" t="s">
        <v>126</v>
      </c>
      <c r="B9" s="150">
        <f t="shared" si="2"/>
        <v>1</v>
      </c>
      <c r="C9" s="151"/>
      <c r="D9" s="151">
        <v>1</v>
      </c>
      <c r="E9" s="150"/>
      <c r="F9" s="150"/>
      <c r="G9" s="152"/>
      <c r="H9" s="152"/>
      <c r="I9" s="152"/>
      <c r="J9" s="152"/>
      <c r="K9" s="152"/>
      <c r="L9" s="152"/>
    </row>
    <row r="10" s="140" customFormat="1" ht="12" customHeight="1" spans="1:12">
      <c r="A10" s="149" t="s">
        <v>127</v>
      </c>
      <c r="B10" s="150">
        <f t="shared" si="2"/>
        <v>500.31</v>
      </c>
      <c r="C10" s="151">
        <v>339.24</v>
      </c>
      <c r="D10" s="151">
        <v>50.99</v>
      </c>
      <c r="E10" s="150">
        <v>104.6</v>
      </c>
      <c r="F10" s="150"/>
      <c r="G10" s="152"/>
      <c r="H10" s="152">
        <v>5.48</v>
      </c>
      <c r="I10" s="152"/>
      <c r="J10" s="152"/>
      <c r="K10" s="152"/>
      <c r="L10" s="152"/>
    </row>
    <row r="11" s="140" customFormat="1" ht="12" customHeight="1" spans="1:12">
      <c r="A11" s="149" t="s">
        <v>128</v>
      </c>
      <c r="B11" s="150">
        <f t="shared" si="2"/>
        <v>0</v>
      </c>
      <c r="C11" s="151"/>
      <c r="D11" s="151"/>
      <c r="E11" s="150"/>
      <c r="F11" s="150"/>
      <c r="G11" s="152"/>
      <c r="H11" s="152"/>
      <c r="I11" s="152"/>
      <c r="J11" s="152"/>
      <c r="K11" s="152"/>
      <c r="L11" s="152"/>
    </row>
    <row r="12" s="140" customFormat="1" ht="12" customHeight="1" spans="1:12">
      <c r="A12" s="149" t="s">
        <v>129</v>
      </c>
      <c r="B12" s="150">
        <f t="shared" si="2"/>
        <v>0</v>
      </c>
      <c r="C12" s="151"/>
      <c r="D12" s="151"/>
      <c r="E12" s="150"/>
      <c r="F12" s="150"/>
      <c r="G12" s="152"/>
      <c r="H12" s="152"/>
      <c r="I12" s="152"/>
      <c r="J12" s="152"/>
      <c r="K12" s="152"/>
      <c r="L12" s="152"/>
    </row>
    <row r="13" s="140" customFormat="1" ht="12" customHeight="1" spans="1:12">
      <c r="A13" s="149" t="s">
        <v>130</v>
      </c>
      <c r="B13" s="150">
        <f t="shared" si="2"/>
        <v>1</v>
      </c>
      <c r="C13" s="151"/>
      <c r="D13" s="151">
        <v>1</v>
      </c>
      <c r="E13" s="151"/>
      <c r="F13" s="151"/>
      <c r="G13" s="151"/>
      <c r="H13" s="151"/>
      <c r="I13" s="160"/>
      <c r="J13" s="160"/>
      <c r="K13" s="160"/>
      <c r="L13" s="160"/>
    </row>
    <row r="14" s="140" customFormat="1" ht="12" customHeight="1" spans="1:12">
      <c r="A14" s="149" t="s">
        <v>131</v>
      </c>
      <c r="B14" s="150">
        <f t="shared" si="2"/>
        <v>0</v>
      </c>
      <c r="C14" s="151"/>
      <c r="D14" s="151"/>
      <c r="E14" s="151"/>
      <c r="F14" s="151"/>
      <c r="G14" s="151"/>
      <c r="H14" s="151"/>
      <c r="I14" s="160"/>
      <c r="J14" s="160"/>
      <c r="K14" s="160"/>
      <c r="L14" s="160"/>
    </row>
    <row r="15" s="140" customFormat="1" ht="12" customHeight="1" spans="1:12">
      <c r="A15" s="149" t="s">
        <v>132</v>
      </c>
      <c r="B15" s="150">
        <f t="shared" si="2"/>
        <v>0</v>
      </c>
      <c r="C15" s="151"/>
      <c r="D15" s="151"/>
      <c r="E15" s="151"/>
      <c r="F15" s="151"/>
      <c r="G15" s="151"/>
      <c r="H15" s="151"/>
      <c r="I15" s="160"/>
      <c r="J15" s="160"/>
      <c r="K15" s="160"/>
      <c r="L15" s="160"/>
    </row>
    <row r="16" s="140" customFormat="1" ht="12" customHeight="1" spans="1:12">
      <c r="A16" s="149" t="s">
        <v>133</v>
      </c>
      <c r="B16" s="150">
        <f t="shared" si="2"/>
        <v>0</v>
      </c>
      <c r="C16" s="151"/>
      <c r="D16" s="151"/>
      <c r="E16" s="151"/>
      <c r="F16" s="151"/>
      <c r="G16" s="151"/>
      <c r="H16" s="151"/>
      <c r="I16" s="160"/>
      <c r="J16" s="160"/>
      <c r="K16" s="160"/>
      <c r="L16" s="160"/>
    </row>
    <row r="17" s="140" customFormat="1" ht="12" customHeight="1" spans="1:12">
      <c r="A17" s="149" t="s">
        <v>134</v>
      </c>
      <c r="B17" s="150">
        <f t="shared" si="2"/>
        <v>0</v>
      </c>
      <c r="C17" s="151"/>
      <c r="D17" s="151"/>
      <c r="E17" s="151"/>
      <c r="F17" s="151"/>
      <c r="G17" s="151"/>
      <c r="H17" s="151"/>
      <c r="I17" s="160"/>
      <c r="J17" s="160"/>
      <c r="K17" s="160"/>
      <c r="L17" s="160"/>
    </row>
    <row r="18" s="140" customFormat="1" ht="12" customHeight="1" spans="1:12">
      <c r="A18" s="149" t="s">
        <v>135</v>
      </c>
      <c r="B18" s="150">
        <f t="shared" si="2"/>
        <v>3.54</v>
      </c>
      <c r="C18" s="151"/>
      <c r="D18" s="151"/>
      <c r="E18" s="151">
        <v>3.54</v>
      </c>
      <c r="F18" s="151"/>
      <c r="G18" s="151"/>
      <c r="H18" s="151"/>
      <c r="I18" s="160"/>
      <c r="J18" s="160"/>
      <c r="K18" s="160"/>
      <c r="L18" s="160"/>
    </row>
    <row r="19" s="140" customFormat="1" ht="12" customHeight="1" spans="1:12">
      <c r="A19" s="149" t="s">
        <v>136</v>
      </c>
      <c r="B19" s="150">
        <f t="shared" si="2"/>
        <v>0</v>
      </c>
      <c r="C19" s="151"/>
      <c r="D19" s="151"/>
      <c r="E19" s="151"/>
      <c r="F19" s="151"/>
      <c r="G19" s="151"/>
      <c r="H19" s="151"/>
      <c r="I19" s="160"/>
      <c r="J19" s="160"/>
      <c r="K19" s="160"/>
      <c r="L19" s="160"/>
    </row>
    <row r="20" s="140" customFormat="1" ht="12" customHeight="1" spans="1:12">
      <c r="A20" s="149" t="s">
        <v>137</v>
      </c>
      <c r="B20" s="150">
        <f t="shared" si="2"/>
        <v>0</v>
      </c>
      <c r="C20" s="151"/>
      <c r="D20" s="151"/>
      <c r="E20" s="151"/>
      <c r="F20" s="151"/>
      <c r="G20" s="151"/>
      <c r="H20" s="151"/>
      <c r="I20" s="160"/>
      <c r="J20" s="160"/>
      <c r="K20" s="160"/>
      <c r="L20" s="160"/>
    </row>
    <row r="21" s="140" customFormat="1" ht="12" customHeight="1" spans="1:12">
      <c r="A21" s="149" t="s">
        <v>138</v>
      </c>
      <c r="B21" s="150">
        <f t="shared" si="2"/>
        <v>0</v>
      </c>
      <c r="C21" s="151"/>
      <c r="D21" s="151"/>
      <c r="E21" s="151"/>
      <c r="F21" s="151"/>
      <c r="G21" s="151"/>
      <c r="H21" s="151"/>
      <c r="I21" s="160"/>
      <c r="J21" s="160"/>
      <c r="K21" s="160"/>
      <c r="L21" s="160"/>
    </row>
    <row r="22" s="140" customFormat="1" ht="12" customHeight="1" spans="1:12">
      <c r="A22" s="149" t="s">
        <v>139</v>
      </c>
      <c r="B22" s="150">
        <f t="shared" si="2"/>
        <v>0</v>
      </c>
      <c r="C22" s="151"/>
      <c r="D22" s="151"/>
      <c r="E22" s="151"/>
      <c r="F22" s="151"/>
      <c r="G22" s="151"/>
      <c r="H22" s="151"/>
      <c r="I22" s="160"/>
      <c r="J22" s="160"/>
      <c r="K22" s="160"/>
      <c r="L22" s="160"/>
    </row>
    <row r="23" s="140" customFormat="1" ht="12" customHeight="1" spans="1:12">
      <c r="A23" s="149" t="s">
        <v>140</v>
      </c>
      <c r="B23" s="150">
        <f t="shared" si="2"/>
        <v>0</v>
      </c>
      <c r="C23" s="151"/>
      <c r="D23" s="151"/>
      <c r="E23" s="151"/>
      <c r="F23" s="151"/>
      <c r="G23" s="151"/>
      <c r="H23" s="151"/>
      <c r="I23" s="160"/>
      <c r="J23" s="160"/>
      <c r="K23" s="160"/>
      <c r="L23" s="160"/>
    </row>
    <row r="24" s="140" customFormat="1" ht="12" customHeight="1" spans="1:12">
      <c r="A24" s="149" t="s">
        <v>141</v>
      </c>
      <c r="B24" s="150">
        <f t="shared" si="2"/>
        <v>0</v>
      </c>
      <c r="C24" s="151"/>
      <c r="D24" s="151"/>
      <c r="E24" s="151"/>
      <c r="F24" s="151"/>
      <c r="G24" s="151"/>
      <c r="H24" s="151"/>
      <c r="I24" s="160"/>
      <c r="J24" s="160"/>
      <c r="K24" s="160"/>
      <c r="L24" s="160"/>
    </row>
    <row r="25" s="140" customFormat="1" ht="12" customHeight="1" spans="1:12">
      <c r="A25" s="149" t="s">
        <v>142</v>
      </c>
      <c r="B25" s="150">
        <f t="shared" si="2"/>
        <v>2.5</v>
      </c>
      <c r="C25" s="151"/>
      <c r="D25" s="151">
        <v>2.5</v>
      </c>
      <c r="E25" s="151"/>
      <c r="F25" s="151"/>
      <c r="G25" s="151"/>
      <c r="H25" s="151"/>
      <c r="I25" s="160"/>
      <c r="J25" s="160"/>
      <c r="K25" s="160"/>
      <c r="L25" s="160"/>
    </row>
    <row r="26" s="140" customFormat="1" ht="12" customHeight="1" spans="1:12">
      <c r="A26" s="149" t="s">
        <v>143</v>
      </c>
      <c r="B26" s="150">
        <f t="shared" si="2"/>
        <v>0</v>
      </c>
      <c r="C26" s="151"/>
      <c r="D26" s="151"/>
      <c r="E26" s="151"/>
      <c r="F26" s="151"/>
      <c r="G26" s="151"/>
      <c r="H26" s="151"/>
      <c r="I26" s="160"/>
      <c r="J26" s="160"/>
      <c r="K26" s="160"/>
      <c r="L26" s="160"/>
    </row>
    <row r="27" s="140" customFormat="1" ht="12" customHeight="1" spans="1:12">
      <c r="A27" s="149" t="s">
        <v>144</v>
      </c>
      <c r="B27" s="150">
        <f t="shared" si="2"/>
        <v>140.62</v>
      </c>
      <c r="C27" s="151"/>
      <c r="D27" s="151">
        <v>36.21</v>
      </c>
      <c r="E27" s="151">
        <v>104.41</v>
      </c>
      <c r="F27" s="151"/>
      <c r="G27" s="151"/>
      <c r="H27" s="151"/>
      <c r="I27" s="160"/>
      <c r="J27" s="160"/>
      <c r="K27" s="160"/>
      <c r="L27" s="160"/>
    </row>
    <row r="28" s="140" customFormat="1" ht="12" customHeight="1" spans="1:12">
      <c r="A28" s="149" t="s">
        <v>145</v>
      </c>
      <c r="B28" s="150">
        <f t="shared" si="2"/>
        <v>2</v>
      </c>
      <c r="C28" s="151"/>
      <c r="D28" s="151">
        <v>2</v>
      </c>
      <c r="E28" s="151"/>
      <c r="F28" s="151"/>
      <c r="G28" s="151"/>
      <c r="H28" s="151"/>
      <c r="I28" s="160"/>
      <c r="J28" s="160"/>
      <c r="K28" s="160"/>
      <c r="L28" s="160"/>
    </row>
    <row r="29" s="140" customFormat="1" ht="12" customHeight="1" spans="1:12">
      <c r="A29" s="149" t="s">
        <v>146</v>
      </c>
      <c r="B29" s="150">
        <f t="shared" si="2"/>
        <v>0</v>
      </c>
      <c r="C29" s="151"/>
      <c r="D29" s="151"/>
      <c r="E29" s="151"/>
      <c r="F29" s="151"/>
      <c r="G29" s="151"/>
      <c r="H29" s="151"/>
      <c r="I29" s="160"/>
      <c r="J29" s="160"/>
      <c r="K29" s="160"/>
      <c r="L29" s="160"/>
    </row>
    <row r="30" s="140" customFormat="1" ht="12" customHeight="1" spans="1:12">
      <c r="A30" s="149" t="s">
        <v>147</v>
      </c>
      <c r="B30" s="150">
        <f t="shared" si="2"/>
        <v>0</v>
      </c>
      <c r="C30" s="151"/>
      <c r="D30" s="151"/>
      <c r="E30" s="151"/>
      <c r="F30" s="151"/>
      <c r="G30" s="151"/>
      <c r="H30" s="151"/>
      <c r="I30" s="160"/>
      <c r="J30" s="160"/>
      <c r="K30" s="160"/>
      <c r="L30" s="160"/>
    </row>
    <row r="31" s="140" customFormat="1" ht="12" customHeight="1" spans="1:12">
      <c r="A31" s="149" t="s">
        <v>148</v>
      </c>
      <c r="B31" s="150">
        <f t="shared" si="2"/>
        <v>24.56</v>
      </c>
      <c r="C31" s="151"/>
      <c r="D31" s="151">
        <v>18.06</v>
      </c>
      <c r="E31" s="151"/>
      <c r="F31" s="151"/>
      <c r="G31" s="151"/>
      <c r="H31" s="151">
        <v>6.5</v>
      </c>
      <c r="I31" s="160"/>
      <c r="J31" s="160"/>
      <c r="K31" s="160"/>
      <c r="L31" s="160"/>
    </row>
    <row r="32" s="140" customFormat="1" ht="12" customHeight="1" spans="1:12">
      <c r="A32" s="149" t="s">
        <v>149</v>
      </c>
      <c r="B32" s="150">
        <f t="shared" si="2"/>
        <v>0</v>
      </c>
      <c r="C32" s="151"/>
      <c r="D32" s="151"/>
      <c r="E32" s="151"/>
      <c r="F32" s="151"/>
      <c r="G32" s="151"/>
      <c r="H32" s="151"/>
      <c r="I32" s="160"/>
      <c r="J32" s="160"/>
      <c r="K32" s="160"/>
      <c r="L32" s="160"/>
    </row>
    <row r="33" s="140" customFormat="1" ht="12" customHeight="1" spans="1:12">
      <c r="A33" s="153" t="s">
        <v>150</v>
      </c>
      <c r="B33" s="150">
        <f t="shared" si="2"/>
        <v>0</v>
      </c>
      <c r="C33" s="151"/>
      <c r="D33" s="151"/>
      <c r="E33" s="151"/>
      <c r="F33" s="151"/>
      <c r="G33" s="151"/>
      <c r="H33" s="151"/>
      <c r="I33" s="160"/>
      <c r="J33" s="160"/>
      <c r="K33" s="160"/>
      <c r="L33" s="160"/>
    </row>
    <row r="34" s="140" customFormat="1" ht="12" customHeight="1" spans="1:12">
      <c r="A34" s="153" t="s">
        <v>151</v>
      </c>
      <c r="B34" s="150">
        <f t="shared" si="2"/>
        <v>0</v>
      </c>
      <c r="C34" s="151"/>
      <c r="D34" s="151"/>
      <c r="E34" s="151"/>
      <c r="F34" s="151"/>
      <c r="G34" s="151"/>
      <c r="H34" s="151"/>
      <c r="I34" s="160"/>
      <c r="J34" s="160"/>
      <c r="K34" s="160"/>
      <c r="L34" s="160"/>
    </row>
    <row r="35" s="140" customFormat="1" ht="12" customHeight="1" spans="1:12">
      <c r="A35" s="154" t="s">
        <v>152</v>
      </c>
      <c r="B35" s="148">
        <f>SUM(C35:L35)</f>
        <v>1</v>
      </c>
      <c r="C35" s="155">
        <f>SUM(C36:C46)</f>
        <v>0</v>
      </c>
      <c r="D35" s="155">
        <f t="shared" ref="D35:L35" si="3">SUM(D36:D46)</f>
        <v>1</v>
      </c>
      <c r="E35" s="155">
        <f t="shared" si="3"/>
        <v>0</v>
      </c>
      <c r="F35" s="155">
        <f t="shared" si="3"/>
        <v>0</v>
      </c>
      <c r="G35" s="155">
        <f t="shared" si="3"/>
        <v>0</v>
      </c>
      <c r="H35" s="155">
        <f t="shared" si="3"/>
        <v>0</v>
      </c>
      <c r="I35" s="155">
        <f t="shared" si="3"/>
        <v>0</v>
      </c>
      <c r="J35" s="155">
        <f t="shared" si="3"/>
        <v>0</v>
      </c>
      <c r="K35" s="155">
        <f t="shared" si="3"/>
        <v>0</v>
      </c>
      <c r="L35" s="155">
        <f t="shared" si="3"/>
        <v>0</v>
      </c>
    </row>
    <row r="36" s="140" customFormat="1" ht="12" customHeight="1" spans="1:12">
      <c r="A36" s="153" t="s">
        <v>153</v>
      </c>
      <c r="B36" s="150">
        <v>0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</row>
    <row r="37" s="140" customFormat="1" ht="12" customHeight="1" spans="1:12">
      <c r="A37" s="157" t="s">
        <v>154</v>
      </c>
      <c r="B37" s="150">
        <v>0</v>
      </c>
      <c r="C37" s="156"/>
      <c r="D37" s="156"/>
      <c r="E37" s="156"/>
      <c r="F37" s="156"/>
      <c r="G37" s="156"/>
      <c r="H37" s="156"/>
      <c r="I37" s="156"/>
      <c r="J37" s="156"/>
      <c r="K37" s="156"/>
      <c r="L37" s="156"/>
    </row>
    <row r="38" s="140" customFormat="1" ht="12" customHeight="1" spans="1:12">
      <c r="A38" s="157" t="s">
        <v>155</v>
      </c>
      <c r="B38" s="150">
        <v>0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6"/>
    </row>
    <row r="39" s="140" customFormat="1" ht="12" customHeight="1" spans="1:12">
      <c r="A39" s="157" t="s">
        <v>156</v>
      </c>
      <c r="B39" s="150">
        <v>0</v>
      </c>
      <c r="C39" s="156"/>
      <c r="D39" s="156"/>
      <c r="E39" s="156"/>
      <c r="F39" s="156"/>
      <c r="G39" s="156"/>
      <c r="H39" s="156"/>
      <c r="I39" s="156"/>
      <c r="J39" s="156"/>
      <c r="K39" s="156"/>
      <c r="L39" s="156"/>
    </row>
    <row r="40" s="140" customFormat="1" ht="12" customHeight="1" spans="1:12">
      <c r="A40" s="153" t="s">
        <v>157</v>
      </c>
      <c r="B40" s="150">
        <v>0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</row>
    <row r="41" s="140" customFormat="1" ht="12" customHeight="1" spans="1:12">
      <c r="A41" s="157" t="s">
        <v>158</v>
      </c>
      <c r="B41" s="150">
        <v>0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</row>
    <row r="42" s="140" customFormat="1" ht="12" customHeight="1" spans="1:12">
      <c r="A42" s="157" t="s">
        <v>159</v>
      </c>
      <c r="B42" s="150">
        <v>0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</row>
    <row r="43" s="140" customFormat="1" ht="12" customHeight="1" spans="1:12">
      <c r="A43" s="157" t="s">
        <v>160</v>
      </c>
      <c r="B43" s="150">
        <v>0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</row>
    <row r="44" s="140" customFormat="1" ht="12" customHeight="1" spans="1:12">
      <c r="A44" s="157" t="s">
        <v>161</v>
      </c>
      <c r="B44" s="150">
        <v>0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</row>
    <row r="45" s="140" customFormat="1" ht="12" customHeight="1" spans="1:12">
      <c r="A45" s="157" t="s">
        <v>162</v>
      </c>
      <c r="B45" s="150">
        <v>0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</row>
    <row r="46" s="140" customFormat="1" ht="12" customHeight="1" spans="1:12">
      <c r="A46" s="157" t="s">
        <v>163</v>
      </c>
      <c r="B46" s="150">
        <v>0</v>
      </c>
      <c r="C46" s="156"/>
      <c r="D46" s="156">
        <v>1</v>
      </c>
      <c r="E46" s="156"/>
      <c r="F46" s="156"/>
      <c r="G46" s="156"/>
      <c r="H46" s="156"/>
      <c r="I46" s="156"/>
      <c r="J46" s="156"/>
      <c r="K46" s="156"/>
      <c r="L46" s="156"/>
    </row>
    <row r="47" s="140" customFormat="1" ht="12" customHeight="1" spans="1:12">
      <c r="A47" s="158" t="s">
        <v>164</v>
      </c>
      <c r="B47" s="148">
        <f>C47+D47+E47+F47+G47+H47</f>
        <v>0</v>
      </c>
      <c r="C47" s="155">
        <f>SUM(C48:C53)</f>
        <v>0</v>
      </c>
      <c r="D47" s="155">
        <f>SUM(D48:D53)</f>
        <v>0</v>
      </c>
      <c r="E47" s="155">
        <f>SUM(E48:E53)</f>
        <v>0</v>
      </c>
      <c r="F47" s="155">
        <f>SUM(F48:F53)</f>
        <v>0</v>
      </c>
      <c r="G47" s="155">
        <f t="shared" ref="G47:L47" si="4">SUM(G48:G53)</f>
        <v>0</v>
      </c>
      <c r="H47" s="155">
        <f t="shared" si="4"/>
        <v>0</v>
      </c>
      <c r="I47" s="155">
        <f t="shared" si="4"/>
        <v>0</v>
      </c>
      <c r="J47" s="155">
        <f t="shared" si="4"/>
        <v>0</v>
      </c>
      <c r="K47" s="155">
        <f t="shared" si="4"/>
        <v>0</v>
      </c>
      <c r="L47" s="155">
        <f t="shared" si="4"/>
        <v>0</v>
      </c>
    </row>
    <row r="48" spans="1:12">
      <c r="A48" s="157" t="s">
        <v>165</v>
      </c>
      <c r="B48" s="150">
        <v>0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</row>
    <row r="49" spans="1:12">
      <c r="A49" s="159" t="s">
        <v>166</v>
      </c>
      <c r="B49" s="150">
        <f>C49+D49+E49+F49+G49+H49</f>
        <v>0</v>
      </c>
      <c r="C49" s="151"/>
      <c r="D49" s="151"/>
      <c r="E49" s="151"/>
      <c r="F49" s="151"/>
      <c r="G49" s="156"/>
      <c r="H49" s="156"/>
      <c r="I49" s="156"/>
      <c r="J49" s="156"/>
      <c r="K49" s="156"/>
      <c r="L49" s="156"/>
    </row>
    <row r="50" spans="1:12">
      <c r="A50" s="157" t="s">
        <v>167</v>
      </c>
      <c r="B50" s="150">
        <f>C50+D50+E50+F50+G50+H50</f>
        <v>0</v>
      </c>
      <c r="C50" s="151"/>
      <c r="D50" s="151"/>
      <c r="E50" s="151"/>
      <c r="F50" s="151"/>
      <c r="G50" s="156"/>
      <c r="H50" s="156"/>
      <c r="I50" s="156"/>
      <c r="J50" s="156"/>
      <c r="K50" s="156"/>
      <c r="L50" s="156"/>
    </row>
    <row r="51" spans="1:12">
      <c r="A51" s="157" t="s">
        <v>168</v>
      </c>
      <c r="B51" s="150">
        <f t="shared" ref="B51:B82" si="5">C51+D51+E51+F51+G51+H51</f>
        <v>0</v>
      </c>
      <c r="C51" s="151"/>
      <c r="D51" s="151"/>
      <c r="E51" s="151"/>
      <c r="F51" s="151"/>
      <c r="G51" s="156"/>
      <c r="H51" s="156"/>
      <c r="I51" s="156"/>
      <c r="J51" s="156"/>
      <c r="K51" s="156"/>
      <c r="L51" s="156"/>
    </row>
    <row r="52" spans="1:12">
      <c r="A52" s="157" t="s">
        <v>169</v>
      </c>
      <c r="B52" s="150">
        <f t="shared" si="5"/>
        <v>0</v>
      </c>
      <c r="C52" s="151"/>
      <c r="D52" s="151"/>
      <c r="E52" s="151"/>
      <c r="F52" s="151"/>
      <c r="G52" s="156"/>
      <c r="H52" s="156"/>
      <c r="I52" s="156"/>
      <c r="J52" s="156"/>
      <c r="K52" s="156"/>
      <c r="L52" s="156"/>
    </row>
    <row r="53" spans="1:12">
      <c r="A53" s="157" t="s">
        <v>170</v>
      </c>
      <c r="B53" s="150">
        <f t="shared" si="5"/>
        <v>0</v>
      </c>
      <c r="C53" s="151"/>
      <c r="D53" s="151"/>
      <c r="E53" s="151"/>
      <c r="F53" s="151"/>
      <c r="G53" s="156"/>
      <c r="H53" s="156"/>
      <c r="I53" s="156"/>
      <c r="J53" s="156"/>
      <c r="K53" s="156"/>
      <c r="L53" s="156"/>
    </row>
    <row r="54" s="141" customFormat="1" spans="1:12">
      <c r="A54" s="158" t="s">
        <v>171</v>
      </c>
      <c r="B54" s="148">
        <f t="shared" si="5"/>
        <v>127.35</v>
      </c>
      <c r="C54" s="155">
        <f>SUM(C55:C74)</f>
        <v>78.2</v>
      </c>
      <c r="D54" s="155">
        <f>SUM(D55:D74)</f>
        <v>3.48</v>
      </c>
      <c r="E54" s="155">
        <f t="shared" ref="E54:L54" si="6">SUM(E55:E74)</f>
        <v>45.67</v>
      </c>
      <c r="F54" s="155">
        <f t="shared" si="6"/>
        <v>0</v>
      </c>
      <c r="G54" s="155">
        <f t="shared" si="6"/>
        <v>0</v>
      </c>
      <c r="H54" s="155">
        <f t="shared" si="6"/>
        <v>0</v>
      </c>
      <c r="I54" s="155">
        <f t="shared" si="6"/>
        <v>0</v>
      </c>
      <c r="J54" s="155">
        <f t="shared" si="6"/>
        <v>0</v>
      </c>
      <c r="K54" s="155">
        <f t="shared" si="6"/>
        <v>0</v>
      </c>
      <c r="L54" s="155">
        <f t="shared" si="6"/>
        <v>0</v>
      </c>
    </row>
    <row r="55" spans="1:12">
      <c r="A55" s="157" t="s">
        <v>172</v>
      </c>
      <c r="B55" s="150">
        <f t="shared" si="5"/>
        <v>2.94</v>
      </c>
      <c r="C55" s="151"/>
      <c r="D55" s="151"/>
      <c r="E55" s="151">
        <v>2.94</v>
      </c>
      <c r="F55" s="151"/>
      <c r="G55" s="151"/>
      <c r="H55" s="151"/>
      <c r="I55" s="151"/>
      <c r="J55" s="151"/>
      <c r="K55" s="156"/>
      <c r="L55" s="156"/>
    </row>
    <row r="56" spans="1:12">
      <c r="A56" s="157" t="s">
        <v>173</v>
      </c>
      <c r="B56" s="150">
        <f t="shared" si="5"/>
        <v>0</v>
      </c>
      <c r="C56" s="151"/>
      <c r="D56" s="151"/>
      <c r="E56" s="151"/>
      <c r="F56" s="151"/>
      <c r="G56" s="151"/>
      <c r="H56" s="151"/>
      <c r="I56" s="151"/>
      <c r="J56" s="151"/>
      <c r="K56" s="156"/>
      <c r="L56" s="156"/>
    </row>
    <row r="57" spans="1:12">
      <c r="A57" s="157" t="s">
        <v>174</v>
      </c>
      <c r="B57" s="150">
        <f t="shared" si="5"/>
        <v>0</v>
      </c>
      <c r="C57" s="151"/>
      <c r="D57" s="151"/>
      <c r="E57" s="151"/>
      <c r="F57" s="151"/>
      <c r="G57" s="151"/>
      <c r="H57" s="151"/>
      <c r="I57" s="151"/>
      <c r="J57" s="151"/>
      <c r="K57" s="156"/>
      <c r="L57" s="156"/>
    </row>
    <row r="58" spans="1:12">
      <c r="A58" s="157" t="s">
        <v>175</v>
      </c>
      <c r="B58" s="150">
        <f t="shared" si="5"/>
        <v>93.53</v>
      </c>
      <c r="C58" s="151">
        <v>76.34</v>
      </c>
      <c r="D58" s="151">
        <v>1.38</v>
      </c>
      <c r="E58" s="151">
        <v>15.81</v>
      </c>
      <c r="F58" s="151"/>
      <c r="G58" s="151"/>
      <c r="H58" s="151"/>
      <c r="I58" s="151"/>
      <c r="J58" s="151"/>
      <c r="K58" s="156"/>
      <c r="L58" s="156"/>
    </row>
    <row r="59" spans="1:12">
      <c r="A59" s="157" t="s">
        <v>176</v>
      </c>
      <c r="B59" s="150">
        <f t="shared" si="5"/>
        <v>0</v>
      </c>
      <c r="C59" s="151"/>
      <c r="D59" s="151"/>
      <c r="E59" s="151"/>
      <c r="F59" s="151"/>
      <c r="G59" s="151"/>
      <c r="H59" s="151"/>
      <c r="I59" s="151"/>
      <c r="J59" s="151"/>
      <c r="K59" s="156"/>
      <c r="L59" s="156"/>
    </row>
    <row r="60" spans="1:12">
      <c r="A60" s="157" t="s">
        <v>177</v>
      </c>
      <c r="B60" s="150">
        <f t="shared" si="5"/>
        <v>0</v>
      </c>
      <c r="C60" s="151"/>
      <c r="D60" s="151"/>
      <c r="E60" s="151"/>
      <c r="F60" s="151"/>
      <c r="G60" s="151"/>
      <c r="H60" s="151"/>
      <c r="I60" s="151"/>
      <c r="J60" s="151"/>
      <c r="K60" s="156"/>
      <c r="L60" s="156"/>
    </row>
    <row r="61" spans="1:12">
      <c r="A61" s="157" t="s">
        <v>178</v>
      </c>
      <c r="B61" s="150">
        <f t="shared" si="5"/>
        <v>20.2</v>
      </c>
      <c r="C61" s="151"/>
      <c r="D61" s="151">
        <v>2.1</v>
      </c>
      <c r="E61" s="151">
        <v>18.1</v>
      </c>
      <c r="F61" s="151"/>
      <c r="G61" s="151"/>
      <c r="H61" s="151"/>
      <c r="I61" s="151"/>
      <c r="J61" s="151"/>
      <c r="K61" s="156"/>
      <c r="L61" s="156"/>
    </row>
    <row r="62" spans="1:12">
      <c r="A62" s="157" t="s">
        <v>179</v>
      </c>
      <c r="B62" s="150">
        <f t="shared" si="5"/>
        <v>0</v>
      </c>
      <c r="C62" s="151"/>
      <c r="D62" s="151"/>
      <c r="E62" s="151"/>
      <c r="F62" s="151"/>
      <c r="G62" s="151"/>
      <c r="H62" s="151"/>
      <c r="I62" s="151"/>
      <c r="J62" s="151"/>
      <c r="K62" s="156"/>
      <c r="L62" s="156"/>
    </row>
    <row r="63" spans="1:12">
      <c r="A63" s="157" t="s">
        <v>180</v>
      </c>
      <c r="B63" s="150">
        <f t="shared" si="5"/>
        <v>0</v>
      </c>
      <c r="C63" s="151"/>
      <c r="D63" s="151"/>
      <c r="E63" s="151"/>
      <c r="F63" s="151"/>
      <c r="G63" s="151"/>
      <c r="H63" s="151"/>
      <c r="I63" s="151"/>
      <c r="J63" s="151"/>
      <c r="K63" s="156"/>
      <c r="L63" s="156"/>
    </row>
    <row r="64" spans="1:12">
      <c r="A64" s="157" t="s">
        <v>181</v>
      </c>
      <c r="B64" s="150">
        <f t="shared" si="5"/>
        <v>0</v>
      </c>
      <c r="C64" s="151"/>
      <c r="D64" s="151"/>
      <c r="E64" s="151"/>
      <c r="F64" s="151"/>
      <c r="G64" s="151"/>
      <c r="H64" s="151"/>
      <c r="I64" s="151"/>
      <c r="J64" s="151"/>
      <c r="K64" s="156"/>
      <c r="L64" s="156"/>
    </row>
    <row r="65" spans="1:12">
      <c r="A65" s="157" t="s">
        <v>182</v>
      </c>
      <c r="B65" s="150">
        <f t="shared" si="5"/>
        <v>0</v>
      </c>
      <c r="C65" s="151"/>
      <c r="D65" s="151"/>
      <c r="E65" s="151"/>
      <c r="F65" s="151"/>
      <c r="G65" s="151"/>
      <c r="H65" s="151"/>
      <c r="I65" s="151"/>
      <c r="J65" s="151"/>
      <c r="K65" s="156"/>
      <c r="L65" s="156"/>
    </row>
    <row r="66" spans="1:12">
      <c r="A66" s="157" t="s">
        <v>183</v>
      </c>
      <c r="B66" s="150">
        <f t="shared" si="5"/>
        <v>0</v>
      </c>
      <c r="C66" s="151"/>
      <c r="D66" s="151"/>
      <c r="E66" s="151"/>
      <c r="F66" s="151"/>
      <c r="G66" s="151"/>
      <c r="H66" s="151"/>
      <c r="I66" s="151"/>
      <c r="J66" s="151"/>
      <c r="K66" s="156"/>
      <c r="L66" s="156"/>
    </row>
    <row r="67" spans="1:12">
      <c r="A67" s="157" t="s">
        <v>184</v>
      </c>
      <c r="B67" s="150">
        <f t="shared" si="5"/>
        <v>0</v>
      </c>
      <c r="C67" s="151"/>
      <c r="D67" s="151"/>
      <c r="E67" s="151"/>
      <c r="F67" s="151"/>
      <c r="G67" s="151"/>
      <c r="H67" s="151"/>
      <c r="I67" s="151"/>
      <c r="J67" s="151"/>
      <c r="K67" s="156"/>
      <c r="L67" s="156"/>
    </row>
    <row r="68" spans="1:12">
      <c r="A68" s="157" t="s">
        <v>185</v>
      </c>
      <c r="B68" s="150">
        <f t="shared" si="5"/>
        <v>0</v>
      </c>
      <c r="C68" s="151"/>
      <c r="D68" s="151"/>
      <c r="E68" s="151"/>
      <c r="F68" s="151"/>
      <c r="G68" s="151"/>
      <c r="H68" s="151"/>
      <c r="I68" s="151"/>
      <c r="J68" s="151"/>
      <c r="K68" s="156"/>
      <c r="L68" s="156"/>
    </row>
    <row r="69" spans="1:12">
      <c r="A69" s="157" t="s">
        <v>186</v>
      </c>
      <c r="B69" s="150">
        <f t="shared" si="5"/>
        <v>0</v>
      </c>
      <c r="C69" s="151"/>
      <c r="D69" s="151"/>
      <c r="E69" s="151"/>
      <c r="F69" s="151"/>
      <c r="G69" s="151"/>
      <c r="H69" s="151"/>
      <c r="I69" s="151"/>
      <c r="J69" s="151"/>
      <c r="K69" s="156"/>
      <c r="L69" s="156"/>
    </row>
    <row r="70" spans="1:12">
      <c r="A70" s="157" t="s">
        <v>187</v>
      </c>
      <c r="B70" s="150">
        <f t="shared" si="5"/>
        <v>8.82</v>
      </c>
      <c r="C70" s="151"/>
      <c r="D70" s="151"/>
      <c r="E70" s="151">
        <v>8.82</v>
      </c>
      <c r="F70" s="151"/>
      <c r="G70" s="151"/>
      <c r="H70" s="151"/>
      <c r="I70" s="151"/>
      <c r="J70" s="151"/>
      <c r="K70" s="156"/>
      <c r="L70" s="156"/>
    </row>
    <row r="71" spans="1:12">
      <c r="A71" s="157" t="s">
        <v>188</v>
      </c>
      <c r="B71" s="150">
        <f t="shared" si="5"/>
        <v>0</v>
      </c>
      <c r="C71" s="151"/>
      <c r="D71" s="151"/>
      <c r="E71" s="151"/>
      <c r="F71" s="151"/>
      <c r="G71" s="151"/>
      <c r="H71" s="151"/>
      <c r="I71" s="151"/>
      <c r="J71" s="151"/>
      <c r="K71" s="156"/>
      <c r="L71" s="156"/>
    </row>
    <row r="72" spans="1:12">
      <c r="A72" s="157" t="s">
        <v>189</v>
      </c>
      <c r="B72" s="150">
        <f t="shared" si="5"/>
        <v>0</v>
      </c>
      <c r="C72" s="156"/>
      <c r="D72" s="156"/>
      <c r="E72" s="156"/>
      <c r="F72" s="156"/>
      <c r="G72" s="156"/>
      <c r="H72" s="156"/>
      <c r="I72" s="156"/>
      <c r="J72" s="156"/>
      <c r="K72" s="156"/>
      <c r="L72" s="156"/>
    </row>
    <row r="73" spans="1:12">
      <c r="A73" s="157" t="s">
        <v>190</v>
      </c>
      <c r="B73" s="150">
        <f t="shared" si="5"/>
        <v>0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</row>
    <row r="74" spans="1:12">
      <c r="A74" s="157" t="s">
        <v>191</v>
      </c>
      <c r="B74" s="150">
        <f t="shared" si="5"/>
        <v>1.86</v>
      </c>
      <c r="C74" s="151">
        <v>1.86</v>
      </c>
      <c r="D74" s="151"/>
      <c r="E74" s="151"/>
      <c r="F74" s="156"/>
      <c r="G74" s="156"/>
      <c r="H74" s="156"/>
      <c r="I74" s="156"/>
      <c r="J74" s="156"/>
      <c r="K74" s="156"/>
      <c r="L74" s="156"/>
    </row>
    <row r="75" s="141" customFormat="1" spans="1:12">
      <c r="A75" s="158" t="s">
        <v>192</v>
      </c>
      <c r="B75" s="148">
        <f t="shared" si="5"/>
        <v>42.37</v>
      </c>
      <c r="C75" s="160">
        <f>SUM(C76:C88)</f>
        <v>40.37</v>
      </c>
      <c r="D75" s="160">
        <f t="shared" ref="D75:L75" si="7">SUM(D76:D88)</f>
        <v>2</v>
      </c>
      <c r="E75" s="160">
        <f t="shared" si="7"/>
        <v>0</v>
      </c>
      <c r="F75" s="160">
        <f t="shared" si="7"/>
        <v>0</v>
      </c>
      <c r="G75" s="160">
        <f t="shared" si="7"/>
        <v>0</v>
      </c>
      <c r="H75" s="160">
        <f t="shared" si="7"/>
        <v>0</v>
      </c>
      <c r="I75" s="160">
        <f t="shared" si="7"/>
        <v>0</v>
      </c>
      <c r="J75" s="160">
        <f t="shared" si="7"/>
        <v>0</v>
      </c>
      <c r="K75" s="160">
        <f t="shared" si="7"/>
        <v>0</v>
      </c>
      <c r="L75" s="160">
        <f t="shared" si="7"/>
        <v>0</v>
      </c>
    </row>
    <row r="76" spans="1:12">
      <c r="A76" s="157" t="s">
        <v>193</v>
      </c>
      <c r="B76" s="150">
        <f t="shared" si="5"/>
        <v>0.5</v>
      </c>
      <c r="C76" s="151"/>
      <c r="D76" s="151">
        <v>0.5</v>
      </c>
      <c r="E76" s="151"/>
      <c r="F76" s="156"/>
      <c r="G76" s="156"/>
      <c r="H76" s="156"/>
      <c r="I76" s="156"/>
      <c r="J76" s="156"/>
      <c r="K76" s="156"/>
      <c r="L76" s="156"/>
    </row>
    <row r="77" spans="1:12">
      <c r="A77" s="157" t="s">
        <v>194</v>
      </c>
      <c r="B77" s="150">
        <f t="shared" si="5"/>
        <v>0</v>
      </c>
      <c r="C77" s="151"/>
      <c r="D77" s="151"/>
      <c r="E77" s="151"/>
      <c r="F77" s="156"/>
      <c r="G77" s="156"/>
      <c r="H77" s="156"/>
      <c r="I77" s="156"/>
      <c r="J77" s="156"/>
      <c r="K77" s="156"/>
      <c r="L77" s="156"/>
    </row>
    <row r="78" spans="1:12">
      <c r="A78" s="157" t="s">
        <v>195</v>
      </c>
      <c r="B78" s="150">
        <f t="shared" si="5"/>
        <v>0</v>
      </c>
      <c r="C78" s="151"/>
      <c r="D78" s="151"/>
      <c r="E78" s="151"/>
      <c r="F78" s="156"/>
      <c r="G78" s="156"/>
      <c r="H78" s="156"/>
      <c r="I78" s="156"/>
      <c r="J78" s="156"/>
      <c r="K78" s="156"/>
      <c r="L78" s="156"/>
    </row>
    <row r="79" spans="1:12">
      <c r="A79" s="157" t="s">
        <v>196</v>
      </c>
      <c r="B79" s="150">
        <f t="shared" si="5"/>
        <v>0</v>
      </c>
      <c r="C79" s="151"/>
      <c r="D79" s="151"/>
      <c r="E79" s="151"/>
      <c r="F79" s="156"/>
      <c r="G79" s="156"/>
      <c r="H79" s="156"/>
      <c r="I79" s="156"/>
      <c r="J79" s="156"/>
      <c r="K79" s="156"/>
      <c r="L79" s="156"/>
    </row>
    <row r="80" spans="1:12">
      <c r="A80" s="157" t="s">
        <v>197</v>
      </c>
      <c r="B80" s="150">
        <f t="shared" si="5"/>
        <v>0</v>
      </c>
      <c r="C80" s="151"/>
      <c r="D80" s="151"/>
      <c r="E80" s="151"/>
      <c r="F80" s="156"/>
      <c r="G80" s="156"/>
      <c r="H80" s="156"/>
      <c r="I80" s="156"/>
      <c r="J80" s="156"/>
      <c r="K80" s="156"/>
      <c r="L80" s="156"/>
    </row>
    <row r="81" spans="1:12">
      <c r="A81" s="157" t="s">
        <v>198</v>
      </c>
      <c r="B81" s="150">
        <f t="shared" si="5"/>
        <v>0</v>
      </c>
      <c r="C81" s="151"/>
      <c r="D81" s="151"/>
      <c r="E81" s="151"/>
      <c r="F81" s="156"/>
      <c r="G81" s="156"/>
      <c r="H81" s="156"/>
      <c r="I81" s="156"/>
      <c r="J81" s="156"/>
      <c r="K81" s="156"/>
      <c r="L81" s="156"/>
    </row>
    <row r="82" spans="1:12">
      <c r="A82" s="157" t="s">
        <v>199</v>
      </c>
      <c r="B82" s="150">
        <f t="shared" si="5"/>
        <v>40.37</v>
      </c>
      <c r="C82" s="156">
        <v>40.37</v>
      </c>
      <c r="D82" s="156"/>
      <c r="E82" s="156"/>
      <c r="F82" s="156"/>
      <c r="G82" s="156"/>
      <c r="H82" s="156"/>
      <c r="I82" s="156"/>
      <c r="J82" s="156"/>
      <c r="K82" s="156"/>
      <c r="L82" s="156"/>
    </row>
    <row r="83" spans="1:12">
      <c r="A83" s="157" t="s">
        <v>200</v>
      </c>
      <c r="B83" s="150">
        <f t="shared" ref="B83:B113" si="8">C83+D83+E83+F83+G83+H83</f>
        <v>0</v>
      </c>
      <c r="C83" s="152"/>
      <c r="D83" s="152"/>
      <c r="E83" s="152"/>
      <c r="F83" s="152"/>
      <c r="G83" s="156"/>
      <c r="H83" s="156"/>
      <c r="I83" s="156"/>
      <c r="J83" s="156"/>
      <c r="K83" s="156"/>
      <c r="L83" s="156"/>
    </row>
    <row r="84" spans="1:12">
      <c r="A84" s="157" t="s">
        <v>201</v>
      </c>
      <c r="B84" s="150">
        <f t="shared" si="8"/>
        <v>0</v>
      </c>
      <c r="C84" s="152"/>
      <c r="D84" s="152"/>
      <c r="E84" s="152"/>
      <c r="F84" s="152"/>
      <c r="G84" s="156"/>
      <c r="H84" s="156"/>
      <c r="I84" s="156"/>
      <c r="J84" s="156"/>
      <c r="K84" s="156"/>
      <c r="L84" s="156"/>
    </row>
    <row r="85" spans="1:12">
      <c r="A85" s="157" t="s">
        <v>202</v>
      </c>
      <c r="B85" s="150">
        <f t="shared" si="8"/>
        <v>0</v>
      </c>
      <c r="C85" s="152"/>
      <c r="D85" s="152"/>
      <c r="E85" s="152"/>
      <c r="F85" s="152"/>
      <c r="G85" s="156"/>
      <c r="H85" s="156"/>
      <c r="I85" s="156"/>
      <c r="J85" s="156"/>
      <c r="K85" s="156"/>
      <c r="L85" s="156"/>
    </row>
    <row r="86" spans="1:12">
      <c r="A86" s="157" t="s">
        <v>203</v>
      </c>
      <c r="B86" s="150">
        <f t="shared" si="8"/>
        <v>0</v>
      </c>
      <c r="C86" s="152"/>
      <c r="D86" s="152"/>
      <c r="E86" s="152"/>
      <c r="F86" s="152"/>
      <c r="G86" s="156"/>
      <c r="H86" s="156"/>
      <c r="I86" s="156"/>
      <c r="J86" s="156"/>
      <c r="K86" s="156"/>
      <c r="L86" s="156"/>
    </row>
    <row r="87" spans="1:12">
      <c r="A87" s="157" t="s">
        <v>204</v>
      </c>
      <c r="B87" s="150">
        <f t="shared" si="8"/>
        <v>0</v>
      </c>
      <c r="C87" s="152"/>
      <c r="D87" s="152"/>
      <c r="E87" s="152"/>
      <c r="F87" s="152"/>
      <c r="G87" s="156"/>
      <c r="H87" s="156"/>
      <c r="I87" s="156"/>
      <c r="J87" s="156"/>
      <c r="K87" s="156"/>
      <c r="L87" s="156"/>
    </row>
    <row r="88" spans="1:12">
      <c r="A88" s="157" t="s">
        <v>205</v>
      </c>
      <c r="B88" s="150">
        <f t="shared" si="8"/>
        <v>1.5</v>
      </c>
      <c r="C88" s="152"/>
      <c r="D88" s="152">
        <v>1.5</v>
      </c>
      <c r="E88" s="152"/>
      <c r="F88" s="152"/>
      <c r="G88" s="156"/>
      <c r="H88" s="156"/>
      <c r="I88" s="156"/>
      <c r="J88" s="156"/>
      <c r="K88" s="156"/>
      <c r="L88" s="156"/>
    </row>
    <row r="89" s="141" customFormat="1" spans="1:12">
      <c r="A89" s="158" t="s">
        <v>206</v>
      </c>
      <c r="B89" s="148">
        <f t="shared" si="8"/>
        <v>230.38</v>
      </c>
      <c r="C89" s="161">
        <f>SUM(C90:C99)</f>
        <v>211.79</v>
      </c>
      <c r="D89" s="161">
        <f t="shared" ref="D89:L89" si="9">SUM(D90:D99)</f>
        <v>13.29</v>
      </c>
      <c r="E89" s="161">
        <f t="shared" si="9"/>
        <v>0</v>
      </c>
      <c r="F89" s="161">
        <f t="shared" si="9"/>
        <v>0</v>
      </c>
      <c r="G89" s="161">
        <f t="shared" si="9"/>
        <v>0</v>
      </c>
      <c r="H89" s="161">
        <f t="shared" si="9"/>
        <v>5.3</v>
      </c>
      <c r="I89" s="161">
        <f t="shared" si="9"/>
        <v>0</v>
      </c>
      <c r="J89" s="161">
        <f t="shared" si="9"/>
        <v>0</v>
      </c>
      <c r="K89" s="161">
        <f t="shared" si="9"/>
        <v>0</v>
      </c>
      <c r="L89" s="161">
        <f t="shared" si="9"/>
        <v>0</v>
      </c>
    </row>
    <row r="90" spans="1:12">
      <c r="A90" s="157" t="s">
        <v>207</v>
      </c>
      <c r="B90" s="150">
        <f t="shared" si="8"/>
        <v>228.38</v>
      </c>
      <c r="C90" s="152">
        <v>211.79</v>
      </c>
      <c r="D90" s="152">
        <v>12.59</v>
      </c>
      <c r="E90" s="152"/>
      <c r="F90" s="152"/>
      <c r="G90" s="152"/>
      <c r="H90" s="152">
        <v>4</v>
      </c>
      <c r="I90" s="156"/>
      <c r="J90" s="156"/>
      <c r="K90" s="156"/>
      <c r="L90" s="156"/>
    </row>
    <row r="91" spans="1:12">
      <c r="A91" s="157" t="s">
        <v>208</v>
      </c>
      <c r="B91" s="150">
        <f t="shared" si="8"/>
        <v>2</v>
      </c>
      <c r="C91" s="156"/>
      <c r="D91" s="152">
        <v>0.7</v>
      </c>
      <c r="E91" s="152"/>
      <c r="F91" s="152"/>
      <c r="G91" s="152"/>
      <c r="H91" s="152">
        <v>1.3</v>
      </c>
      <c r="I91" s="156"/>
      <c r="J91" s="156"/>
      <c r="K91" s="156"/>
      <c r="L91" s="156"/>
    </row>
    <row r="92" spans="1:12">
      <c r="A92" s="157" t="s">
        <v>209</v>
      </c>
      <c r="B92" s="150">
        <f t="shared" si="8"/>
        <v>0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</row>
    <row r="93" spans="1:12">
      <c r="A93" s="157" t="s">
        <v>210</v>
      </c>
      <c r="B93" s="150">
        <f t="shared" si="8"/>
        <v>0</v>
      </c>
      <c r="C93" s="152"/>
      <c r="D93" s="152"/>
      <c r="E93" s="152"/>
      <c r="F93" s="152"/>
      <c r="G93" s="156"/>
      <c r="H93" s="156"/>
      <c r="I93" s="156"/>
      <c r="J93" s="156"/>
      <c r="K93" s="156"/>
      <c r="L93" s="156"/>
    </row>
    <row r="94" spans="1:12">
      <c r="A94" s="157" t="s">
        <v>211</v>
      </c>
      <c r="B94" s="150">
        <f t="shared" si="8"/>
        <v>0</v>
      </c>
      <c r="C94" s="152"/>
      <c r="D94" s="152"/>
      <c r="F94" s="152"/>
      <c r="G94" s="156"/>
      <c r="H94" s="156"/>
      <c r="I94" s="156"/>
      <c r="J94" s="156"/>
      <c r="K94" s="156"/>
      <c r="L94" s="156"/>
    </row>
    <row r="95" spans="1:12">
      <c r="A95" s="157" t="s">
        <v>212</v>
      </c>
      <c r="B95" s="150">
        <f t="shared" si="8"/>
        <v>0</v>
      </c>
      <c r="C95" s="152"/>
      <c r="D95" s="152"/>
      <c r="E95" s="152"/>
      <c r="F95" s="152"/>
      <c r="G95" s="156"/>
      <c r="H95" s="156"/>
      <c r="I95" s="156"/>
      <c r="J95" s="156"/>
      <c r="K95" s="156"/>
      <c r="L95" s="156"/>
    </row>
    <row r="96" spans="1:12">
      <c r="A96" s="157" t="s">
        <v>213</v>
      </c>
      <c r="B96" s="150">
        <f t="shared" si="8"/>
        <v>0</v>
      </c>
      <c r="C96" s="156"/>
      <c r="D96" s="156"/>
      <c r="E96" s="156"/>
      <c r="F96" s="156"/>
      <c r="G96" s="156"/>
      <c r="H96" s="156"/>
      <c r="I96" s="156"/>
      <c r="J96" s="156"/>
      <c r="K96" s="156"/>
      <c r="L96" s="156"/>
    </row>
    <row r="97" spans="1:12">
      <c r="A97" s="157" t="s">
        <v>214</v>
      </c>
      <c r="B97" s="150">
        <f t="shared" si="8"/>
        <v>0</v>
      </c>
      <c r="C97" s="156"/>
      <c r="D97" s="156"/>
      <c r="E97" s="156"/>
      <c r="F97" s="156"/>
      <c r="G97" s="156"/>
      <c r="H97" s="156"/>
      <c r="I97" s="156"/>
      <c r="J97" s="156"/>
      <c r="K97" s="156"/>
      <c r="L97" s="156"/>
    </row>
    <row r="98" spans="1:12">
      <c r="A98" s="157" t="s">
        <v>215</v>
      </c>
      <c r="B98" s="150">
        <f t="shared" si="8"/>
        <v>0</v>
      </c>
      <c r="C98" s="156"/>
      <c r="D98" s="156"/>
      <c r="E98" s="156"/>
      <c r="F98" s="156"/>
      <c r="G98" s="156"/>
      <c r="H98" s="156"/>
      <c r="I98" s="156"/>
      <c r="J98" s="156"/>
      <c r="K98" s="156"/>
      <c r="L98" s="156"/>
    </row>
    <row r="99" spans="1:12">
      <c r="A99" s="157" t="s">
        <v>216</v>
      </c>
      <c r="B99" s="150">
        <f t="shared" si="8"/>
        <v>0</v>
      </c>
      <c r="C99" s="156"/>
      <c r="D99" s="156"/>
      <c r="E99" s="156"/>
      <c r="F99" s="156"/>
      <c r="G99" s="156"/>
      <c r="H99" s="156"/>
      <c r="I99" s="156"/>
      <c r="J99" s="156"/>
      <c r="K99" s="156"/>
      <c r="L99" s="156"/>
    </row>
    <row r="100" s="141" customFormat="1" spans="1:12">
      <c r="A100" s="158" t="s">
        <v>217</v>
      </c>
      <c r="B100" s="148">
        <f t="shared" si="8"/>
        <v>2.25</v>
      </c>
      <c r="C100" s="155"/>
      <c r="D100" s="155">
        <f>SUM(D101)</f>
        <v>2.25</v>
      </c>
      <c r="E100" s="155"/>
      <c r="F100" s="155"/>
      <c r="G100" s="155"/>
      <c r="H100" s="155"/>
      <c r="I100" s="155"/>
      <c r="J100" s="155"/>
      <c r="K100" s="155"/>
      <c r="L100" s="155"/>
    </row>
    <row r="101" s="141" customFormat="1" spans="1:12">
      <c r="A101" s="157" t="s">
        <v>255</v>
      </c>
      <c r="B101" s="150">
        <f t="shared" si="8"/>
        <v>2.25</v>
      </c>
      <c r="C101" s="155"/>
      <c r="D101" s="156">
        <v>2.25</v>
      </c>
      <c r="E101" s="155"/>
      <c r="F101" s="155"/>
      <c r="G101" s="155"/>
      <c r="H101" s="155"/>
      <c r="I101" s="155"/>
      <c r="J101" s="155"/>
      <c r="K101" s="155"/>
      <c r="L101" s="155"/>
    </row>
    <row r="102" s="141" customFormat="1" spans="1:12">
      <c r="A102" s="157" t="s">
        <v>219</v>
      </c>
      <c r="B102" s="150">
        <v>0</v>
      </c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</row>
    <row r="103" s="141" customFormat="1" spans="1:12">
      <c r="A103" s="157" t="s">
        <v>220</v>
      </c>
      <c r="B103" s="150">
        <v>0</v>
      </c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</row>
    <row r="104" s="141" customFormat="1" spans="1:12">
      <c r="A104" s="157" t="s">
        <v>221</v>
      </c>
      <c r="B104" s="150">
        <v>0</v>
      </c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</row>
    <row r="105" s="141" customFormat="1" spans="1:12">
      <c r="A105" s="157" t="s">
        <v>222</v>
      </c>
      <c r="B105" s="150">
        <v>0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</row>
    <row r="106" s="141" customFormat="1" spans="1:12">
      <c r="A106" s="158" t="s">
        <v>223</v>
      </c>
      <c r="B106" s="148">
        <f>C106+D106+E106+F106+G106+H106</f>
        <v>57.25</v>
      </c>
      <c r="C106" s="155">
        <f>SUM(C107:C109)</f>
        <v>0</v>
      </c>
      <c r="D106" s="155">
        <f t="shared" ref="D106:L106" si="10">SUM(D107:D109)</f>
        <v>0</v>
      </c>
      <c r="E106" s="155">
        <f t="shared" si="10"/>
        <v>57.25</v>
      </c>
      <c r="F106" s="155">
        <f t="shared" si="10"/>
        <v>0</v>
      </c>
      <c r="G106" s="155">
        <f t="shared" si="10"/>
        <v>0</v>
      </c>
      <c r="H106" s="155">
        <f t="shared" si="10"/>
        <v>0</v>
      </c>
      <c r="I106" s="155">
        <f t="shared" si="10"/>
        <v>0</v>
      </c>
      <c r="J106" s="155">
        <f t="shared" si="10"/>
        <v>0</v>
      </c>
      <c r="K106" s="155">
        <f t="shared" si="10"/>
        <v>0</v>
      </c>
      <c r="L106" s="155">
        <f t="shared" si="10"/>
        <v>0</v>
      </c>
    </row>
    <row r="107" spans="1:12">
      <c r="A107" s="157" t="s">
        <v>224</v>
      </c>
      <c r="B107" s="150">
        <f>C107+D107+E107+F107+G107+H107</f>
        <v>0</v>
      </c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</row>
    <row r="108" spans="1:12">
      <c r="A108" s="157" t="s">
        <v>225</v>
      </c>
      <c r="B108" s="150">
        <f>C108+D108+E108+F108+G108+H108</f>
        <v>57.25</v>
      </c>
      <c r="C108" s="156"/>
      <c r="D108" s="156"/>
      <c r="E108" s="156">
        <v>57.25</v>
      </c>
      <c r="F108" s="156"/>
      <c r="G108" s="156"/>
      <c r="H108" s="156"/>
      <c r="I108" s="156"/>
      <c r="J108" s="156"/>
      <c r="K108" s="156"/>
      <c r="L108" s="156"/>
    </row>
    <row r="109" spans="1:12">
      <c r="A109" s="159" t="s">
        <v>226</v>
      </c>
      <c r="B109" s="150">
        <f>C109+D109+E109+F109+G109+H109</f>
        <v>0</v>
      </c>
      <c r="C109" s="156"/>
      <c r="D109" s="156"/>
      <c r="E109" s="156"/>
      <c r="F109" s="156"/>
      <c r="G109" s="156"/>
      <c r="H109" s="156"/>
      <c r="I109" s="156"/>
      <c r="J109" s="156"/>
      <c r="K109" s="156"/>
      <c r="L109" s="156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4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F11" sqref="F11"/>
    </sheetView>
  </sheetViews>
  <sheetFormatPr defaultColWidth="9" defaultRowHeight="14.25"/>
  <cols>
    <col min="1" max="1" width="9.375" customWidth="1"/>
    <col min="2" max="2" width="41.875" customWidth="1"/>
    <col min="3" max="3" width="9.75" customWidth="1"/>
    <col min="4" max="4" width="12.625" style="100" customWidth="1"/>
    <col min="5" max="5" width="14.625" style="101" customWidth="1"/>
    <col min="6" max="6" width="18.625" style="100" customWidth="1"/>
    <col min="7" max="8" width="9" style="100"/>
    <col min="9" max="9" width="9" style="101"/>
    <col min="10" max="13" width="9" style="100"/>
  </cols>
  <sheetData>
    <row r="1" ht="18" customHeight="1" spans="1:13">
      <c r="A1" s="2" t="s">
        <v>256</v>
      </c>
      <c r="B1" s="2"/>
      <c r="C1" s="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ht="17.25" customHeight="1" spans="1:13">
      <c r="A2" s="4" t="s">
        <v>257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5" customHeight="1" spans="1:12">
      <c r="A3" s="103" t="s">
        <v>258</v>
      </c>
      <c r="B3" s="103"/>
      <c r="C3" s="104"/>
      <c r="D3" s="105"/>
      <c r="E3" s="106"/>
      <c r="F3" s="105"/>
      <c r="L3" s="100" t="s">
        <v>259</v>
      </c>
    </row>
    <row r="4" ht="21.75" customHeight="1" spans="1:13">
      <c r="A4" s="107" t="s">
        <v>260</v>
      </c>
      <c r="B4" s="107" t="s">
        <v>261</v>
      </c>
      <c r="C4" s="107" t="s">
        <v>262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ht="48" spans="1:13">
      <c r="A5" s="107"/>
      <c r="B5" s="107"/>
      <c r="C5" s="108" t="s">
        <v>263</v>
      </c>
      <c r="D5" s="109" t="s">
        <v>244</v>
      </c>
      <c r="E5" s="109" t="s">
        <v>245</v>
      </c>
      <c r="F5" s="109" t="s">
        <v>246</v>
      </c>
      <c r="G5" s="109" t="s">
        <v>247</v>
      </c>
      <c r="H5" s="109" t="s">
        <v>248</v>
      </c>
      <c r="I5" s="109" t="s">
        <v>249</v>
      </c>
      <c r="J5" s="109" t="s">
        <v>250</v>
      </c>
      <c r="K5" s="109" t="s">
        <v>251</v>
      </c>
      <c r="L5" s="109" t="s">
        <v>252</v>
      </c>
      <c r="M5" s="109" t="s">
        <v>253</v>
      </c>
    </row>
    <row r="6" ht="24.95" customHeight="1" spans="1:13">
      <c r="A6" s="107" t="s">
        <v>254</v>
      </c>
      <c r="B6" s="107"/>
      <c r="C6" s="110">
        <f>C7+C13</f>
        <v>1147.98</v>
      </c>
      <c r="D6" s="110">
        <f t="shared" ref="C6:F6" si="0">D7+D13</f>
        <v>726.83</v>
      </c>
      <c r="E6" s="110">
        <f t="shared" si="0"/>
        <v>145.64</v>
      </c>
      <c r="F6" s="110">
        <f t="shared" si="0"/>
        <v>258.23</v>
      </c>
      <c r="G6" s="110">
        <f t="shared" ref="G6:M6" si="1">G7+G13</f>
        <v>0</v>
      </c>
      <c r="H6" s="110">
        <f t="shared" si="1"/>
        <v>0</v>
      </c>
      <c r="I6" s="110">
        <f t="shared" si="1"/>
        <v>17.28</v>
      </c>
      <c r="J6" s="110">
        <f t="shared" si="1"/>
        <v>0</v>
      </c>
      <c r="K6" s="110">
        <f t="shared" si="1"/>
        <v>0</v>
      </c>
      <c r="L6" s="110">
        <f t="shared" si="1"/>
        <v>0</v>
      </c>
      <c r="M6" s="110">
        <f t="shared" si="1"/>
        <v>0</v>
      </c>
    </row>
    <row r="7" ht="24.95" customHeight="1" spans="1:13">
      <c r="A7" s="111"/>
      <c r="B7" s="112" t="s">
        <v>264</v>
      </c>
      <c r="C7" s="110">
        <f t="shared" ref="C7:C15" si="2">SUM(D7:M7)</f>
        <v>1064.62</v>
      </c>
      <c r="D7" s="110">
        <f>SUM(D8:D12)</f>
        <v>726.83</v>
      </c>
      <c r="E7" s="110">
        <f t="shared" ref="E7:M7" si="3">SUM(E8:E12)</f>
        <v>77.98</v>
      </c>
      <c r="F7" s="110">
        <f t="shared" si="3"/>
        <v>255.63</v>
      </c>
      <c r="G7" s="110">
        <f t="shared" si="3"/>
        <v>0</v>
      </c>
      <c r="H7" s="110">
        <f t="shared" si="3"/>
        <v>0</v>
      </c>
      <c r="I7" s="110">
        <f t="shared" si="3"/>
        <v>4.18</v>
      </c>
      <c r="J7" s="110">
        <f t="shared" si="3"/>
        <v>0</v>
      </c>
      <c r="K7" s="110">
        <f t="shared" si="3"/>
        <v>0</v>
      </c>
      <c r="L7" s="110">
        <f t="shared" si="3"/>
        <v>0</v>
      </c>
      <c r="M7" s="110">
        <f t="shared" si="3"/>
        <v>0</v>
      </c>
    </row>
    <row r="8" ht="24.95" customHeight="1" spans="1:13">
      <c r="A8" s="111"/>
      <c r="B8" s="113" t="s">
        <v>265</v>
      </c>
      <c r="C8" s="110">
        <f t="shared" si="2"/>
        <v>959.22</v>
      </c>
      <c r="D8" s="114">
        <v>720.02</v>
      </c>
      <c r="E8" s="114">
        <v>18.77</v>
      </c>
      <c r="F8" s="114">
        <v>220.43</v>
      </c>
      <c r="G8" s="115"/>
      <c r="H8" s="115"/>
      <c r="I8" s="136"/>
      <c r="J8" s="115"/>
      <c r="K8" s="115"/>
      <c r="L8" s="115"/>
      <c r="M8" s="115"/>
    </row>
    <row r="9" ht="24.95" customHeight="1" spans="1:13">
      <c r="A9" s="111"/>
      <c r="B9" s="113" t="s">
        <v>266</v>
      </c>
      <c r="C9" s="110">
        <f t="shared" si="2"/>
        <v>70.18</v>
      </c>
      <c r="D9" s="114">
        <v>6.81</v>
      </c>
      <c r="E9" s="114">
        <v>57.33</v>
      </c>
      <c r="F9" s="114">
        <v>1.86</v>
      </c>
      <c r="G9" s="115"/>
      <c r="H9" s="115"/>
      <c r="I9" s="136">
        <v>4.18</v>
      </c>
      <c r="J9" s="115"/>
      <c r="K9" s="115"/>
      <c r="L9" s="115"/>
      <c r="M9" s="115"/>
    </row>
    <row r="10" ht="24.95" customHeight="1" spans="1:13">
      <c r="A10" s="111"/>
      <c r="B10" s="113" t="s">
        <v>267</v>
      </c>
      <c r="C10" s="110">
        <f t="shared" si="2"/>
        <v>30.4</v>
      </c>
      <c r="E10" s="114"/>
      <c r="F10" s="114">
        <v>30.4</v>
      </c>
      <c r="G10" s="115"/>
      <c r="H10" s="115"/>
      <c r="I10" s="136"/>
      <c r="J10" s="115"/>
      <c r="K10" s="115"/>
      <c r="L10" s="115"/>
      <c r="M10" s="115"/>
    </row>
    <row r="11" ht="24.95" customHeight="1" spans="1:13">
      <c r="A11" s="111"/>
      <c r="B11" s="113" t="s">
        <v>268</v>
      </c>
      <c r="C11" s="110">
        <f t="shared" si="2"/>
        <v>1.88</v>
      </c>
      <c r="D11" s="114"/>
      <c r="E11" s="114">
        <v>1.88</v>
      </c>
      <c r="F11" s="114"/>
      <c r="G11" s="115"/>
      <c r="H11" s="115"/>
      <c r="I11" s="136"/>
      <c r="J11" s="115"/>
      <c r="K11" s="115"/>
      <c r="L11" s="115"/>
      <c r="M11" s="115"/>
    </row>
    <row r="12" ht="24.95" customHeight="1" spans="1:13">
      <c r="A12" s="111"/>
      <c r="B12" s="113" t="s">
        <v>269</v>
      </c>
      <c r="C12" s="110">
        <f t="shared" si="2"/>
        <v>2.94</v>
      </c>
      <c r="D12" s="114"/>
      <c r="E12" s="114"/>
      <c r="F12" s="114">
        <v>2.94</v>
      </c>
      <c r="G12" s="115"/>
      <c r="H12" s="115"/>
      <c r="I12" s="136"/>
      <c r="J12" s="115"/>
      <c r="K12" s="115"/>
      <c r="L12" s="115"/>
      <c r="M12" s="115"/>
    </row>
    <row r="13" ht="24.95" customHeight="1" spans="1:13">
      <c r="A13" s="111"/>
      <c r="B13" s="112" t="s">
        <v>270</v>
      </c>
      <c r="C13" s="110">
        <f>SUM(C14:C27)</f>
        <v>83.36</v>
      </c>
      <c r="D13" s="110">
        <f>SUM(D14:D27)</f>
        <v>0</v>
      </c>
      <c r="E13" s="110">
        <f>SUM(E14:E27)</f>
        <v>67.66</v>
      </c>
      <c r="F13" s="110">
        <f t="shared" ref="F13:M13" si="4">SUM(F14:F27)</f>
        <v>2.6</v>
      </c>
      <c r="G13" s="110">
        <f t="shared" si="4"/>
        <v>0</v>
      </c>
      <c r="H13" s="110">
        <f t="shared" si="4"/>
        <v>0</v>
      </c>
      <c r="I13" s="110">
        <f t="shared" si="4"/>
        <v>13.1</v>
      </c>
      <c r="J13" s="110">
        <f t="shared" si="4"/>
        <v>0</v>
      </c>
      <c r="K13" s="110">
        <f t="shared" si="4"/>
        <v>0</v>
      </c>
      <c r="L13" s="110">
        <f t="shared" si="4"/>
        <v>0</v>
      </c>
      <c r="M13" s="110">
        <f t="shared" si="4"/>
        <v>0</v>
      </c>
    </row>
    <row r="14" s="98" customFormat="1" ht="24.95" customHeight="1" spans="1:13">
      <c r="A14" s="116"/>
      <c r="B14" s="117" t="s">
        <v>271</v>
      </c>
      <c r="C14" s="118">
        <f t="shared" si="2"/>
        <v>17.5</v>
      </c>
      <c r="D14" s="119"/>
      <c r="E14" s="119">
        <v>16.2</v>
      </c>
      <c r="F14" s="119"/>
      <c r="G14" s="120"/>
      <c r="H14" s="119"/>
      <c r="I14" s="123">
        <v>1.3</v>
      </c>
      <c r="J14" s="120"/>
      <c r="K14" s="120"/>
      <c r="L14" s="120"/>
      <c r="M14" s="120"/>
    </row>
    <row r="15" s="98" customFormat="1" ht="24.95" customHeight="1" spans="1:13">
      <c r="A15" s="116"/>
      <c r="B15" s="117" t="s">
        <v>272</v>
      </c>
      <c r="C15" s="118">
        <f t="shared" si="2"/>
        <v>4</v>
      </c>
      <c r="D15" s="119"/>
      <c r="E15" s="119"/>
      <c r="F15" s="119"/>
      <c r="G15" s="120"/>
      <c r="H15" s="120"/>
      <c r="I15" s="123">
        <v>4</v>
      </c>
      <c r="J15" s="120"/>
      <c r="K15" s="120"/>
      <c r="L15" s="120"/>
      <c r="M15" s="120"/>
    </row>
    <row r="16" s="98" customFormat="1" ht="24.95" customHeight="1" spans="1:13">
      <c r="A16" s="116"/>
      <c r="B16" s="117" t="s">
        <v>273</v>
      </c>
      <c r="C16" s="118">
        <f>SUM(D16:M16)</f>
        <v>2.5</v>
      </c>
      <c r="D16" s="119"/>
      <c r="E16" s="119">
        <v>2.5</v>
      </c>
      <c r="F16" s="119"/>
      <c r="G16" s="120"/>
      <c r="H16" s="120"/>
      <c r="I16" s="137"/>
      <c r="J16" s="120"/>
      <c r="K16" s="120"/>
      <c r="L16" s="120"/>
      <c r="M16" s="120"/>
    </row>
    <row r="17" s="98" customFormat="1" ht="24.95" customHeight="1" spans="1:13">
      <c r="A17" s="116"/>
      <c r="B17" s="117" t="s">
        <v>274</v>
      </c>
      <c r="C17" s="118">
        <f t="shared" ref="C17:C37" si="5">SUM(D17:M17)</f>
        <v>24.56</v>
      </c>
      <c r="D17" s="119"/>
      <c r="E17" s="119">
        <v>18.06</v>
      </c>
      <c r="F17" s="119"/>
      <c r="G17" s="120"/>
      <c r="H17" s="120"/>
      <c r="I17" s="123">
        <v>6.5</v>
      </c>
      <c r="J17" s="120"/>
      <c r="K17" s="120"/>
      <c r="L17" s="120"/>
      <c r="M17" s="120"/>
    </row>
    <row r="18" s="98" customFormat="1" ht="24.95" customHeight="1" spans="1:13">
      <c r="A18" s="116"/>
      <c r="B18" s="117" t="s">
        <v>275</v>
      </c>
      <c r="C18" s="118">
        <f t="shared" si="5"/>
        <v>5</v>
      </c>
      <c r="D18" s="119"/>
      <c r="E18" s="119">
        <v>5</v>
      </c>
      <c r="F18" s="119"/>
      <c r="G18" s="120"/>
      <c r="H18" s="119"/>
      <c r="I18" s="137"/>
      <c r="J18" s="120"/>
      <c r="K18" s="120"/>
      <c r="L18" s="120"/>
      <c r="M18" s="120"/>
    </row>
    <row r="19" s="98" customFormat="1" ht="24.95" customHeight="1" spans="1:13">
      <c r="A19" s="116"/>
      <c r="B19" s="117" t="s">
        <v>276</v>
      </c>
      <c r="C19" s="118">
        <f t="shared" si="5"/>
        <v>1</v>
      </c>
      <c r="D19" s="119"/>
      <c r="E19" s="119">
        <v>1</v>
      </c>
      <c r="F19" s="119"/>
      <c r="G19" s="120"/>
      <c r="H19" s="120"/>
      <c r="I19" s="137"/>
      <c r="J19" s="120"/>
      <c r="K19" s="120"/>
      <c r="L19" s="120"/>
      <c r="M19" s="120"/>
    </row>
    <row r="20" s="98" customFormat="1" ht="24.95" customHeight="1" spans="1:13">
      <c r="A20" s="116"/>
      <c r="B20" s="117" t="s">
        <v>277</v>
      </c>
      <c r="C20" s="118">
        <f t="shared" si="5"/>
        <v>0.5</v>
      </c>
      <c r="D20" s="119"/>
      <c r="E20" s="119">
        <v>0.5</v>
      </c>
      <c r="F20" s="119"/>
      <c r="G20" s="120"/>
      <c r="H20" s="120"/>
      <c r="I20" s="137"/>
      <c r="J20" s="120"/>
      <c r="K20" s="120"/>
      <c r="L20" s="120"/>
      <c r="M20" s="120"/>
    </row>
    <row r="21" s="98" customFormat="1" ht="24.95" customHeight="1" spans="1:13">
      <c r="A21" s="116"/>
      <c r="B21" s="117" t="s">
        <v>278</v>
      </c>
      <c r="C21" s="118">
        <f t="shared" si="5"/>
        <v>0.5</v>
      </c>
      <c r="D21" s="119"/>
      <c r="E21" s="119">
        <v>0.5</v>
      </c>
      <c r="F21" s="119"/>
      <c r="G21" s="120"/>
      <c r="H21" s="120"/>
      <c r="I21" s="137"/>
      <c r="J21" s="120"/>
      <c r="K21" s="120"/>
      <c r="L21" s="120"/>
      <c r="M21" s="120"/>
    </row>
    <row r="22" s="98" customFormat="1" ht="24.95" customHeight="1" spans="1:13">
      <c r="A22" s="116"/>
      <c r="B22" s="117" t="s">
        <v>279</v>
      </c>
      <c r="C22" s="118">
        <f t="shared" si="5"/>
        <v>2.25</v>
      </c>
      <c r="D22" s="119"/>
      <c r="E22" s="119">
        <v>2.25</v>
      </c>
      <c r="F22" s="119"/>
      <c r="G22" s="120"/>
      <c r="H22" s="120"/>
      <c r="I22" s="137"/>
      <c r="J22" s="120"/>
      <c r="K22" s="120"/>
      <c r="L22" s="120"/>
      <c r="M22" s="120"/>
    </row>
    <row r="23" s="98" customFormat="1" ht="36" customHeight="1" spans="1:13">
      <c r="A23" s="121"/>
      <c r="B23" s="122" t="s">
        <v>280</v>
      </c>
      <c r="C23" s="118">
        <f>SUM(D23:M23)</f>
        <v>6.85</v>
      </c>
      <c r="D23" s="120"/>
      <c r="E23" s="123">
        <v>6.85</v>
      </c>
      <c r="F23" s="120"/>
      <c r="G23" s="120"/>
      <c r="H23" s="120"/>
      <c r="I23" s="137"/>
      <c r="J23" s="120"/>
      <c r="K23" s="120"/>
      <c r="L23" s="120"/>
      <c r="M23" s="120"/>
    </row>
    <row r="24" s="98" customFormat="1" ht="24.95" customHeight="1" spans="1:13">
      <c r="A24" s="124"/>
      <c r="B24" s="125" t="s">
        <v>281</v>
      </c>
      <c r="C24" s="126">
        <f>SUM(D24:M24)</f>
        <v>5</v>
      </c>
      <c r="D24" s="127"/>
      <c r="E24" s="128">
        <v>5</v>
      </c>
      <c r="F24" s="127"/>
      <c r="G24" s="127"/>
      <c r="H24" s="127"/>
      <c r="I24" s="138"/>
      <c r="J24" s="127"/>
      <c r="K24" s="127"/>
      <c r="L24" s="127"/>
      <c r="M24" s="127"/>
    </row>
    <row r="25" s="99" customFormat="1" ht="24" customHeight="1" spans="1:13">
      <c r="A25" s="121"/>
      <c r="B25" s="122" t="s">
        <v>282</v>
      </c>
      <c r="C25" s="118">
        <f>SUM(D25:M25)</f>
        <v>4.7</v>
      </c>
      <c r="D25" s="120"/>
      <c r="E25" s="123">
        <v>2.1</v>
      </c>
      <c r="F25" s="123">
        <v>2.6</v>
      </c>
      <c r="G25" s="120"/>
      <c r="H25" s="120"/>
      <c r="I25" s="137"/>
      <c r="J25" s="120"/>
      <c r="K25" s="120"/>
      <c r="L25" s="120"/>
      <c r="M25" s="120"/>
    </row>
    <row r="26" s="98" customFormat="1" ht="24" customHeight="1" spans="1:13">
      <c r="A26" s="129"/>
      <c r="B26" s="130" t="s">
        <v>283</v>
      </c>
      <c r="C26" s="131">
        <f>SUM(D26:M26)</f>
        <v>7</v>
      </c>
      <c r="D26" s="132"/>
      <c r="E26" s="133">
        <v>5.7</v>
      </c>
      <c r="F26" s="132"/>
      <c r="G26" s="132"/>
      <c r="H26" s="132"/>
      <c r="I26" s="133">
        <v>1.3</v>
      </c>
      <c r="J26" s="132"/>
      <c r="K26" s="132"/>
      <c r="L26" s="132"/>
      <c r="M26" s="132"/>
    </row>
    <row r="27" s="98" customFormat="1" ht="24" customHeight="1" spans="1:13">
      <c r="A27" s="121"/>
      <c r="B27" s="134" t="s">
        <v>284</v>
      </c>
      <c r="C27" s="118">
        <f>SUM(D27:M27)</f>
        <v>2</v>
      </c>
      <c r="D27" s="120"/>
      <c r="E27" s="123">
        <v>2</v>
      </c>
      <c r="F27" s="135"/>
      <c r="G27" s="120"/>
      <c r="H27" s="120"/>
      <c r="I27" s="137"/>
      <c r="J27" s="120"/>
      <c r="K27" s="120"/>
      <c r="L27" s="120"/>
      <c r="M27" s="120"/>
    </row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80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J9" sqref="J9"/>
    </sheetView>
  </sheetViews>
  <sheetFormatPr defaultColWidth="9" defaultRowHeight="14.25" outlineLevelCol="7"/>
  <cols>
    <col min="1" max="1" width="40.625" style="66" customWidth="1"/>
    <col min="2" max="2" width="15.25" style="67"/>
    <col min="3" max="3" width="13.25" style="67"/>
    <col min="4" max="4" width="12.625" style="67" customWidth="1"/>
    <col min="5" max="5" width="37.5" style="67" customWidth="1"/>
    <col min="6" max="6" width="15.25" style="67"/>
    <col min="7" max="7" width="13.25" style="67"/>
    <col min="8" max="8" width="12.75" style="67" customWidth="1"/>
    <col min="9" max="16384" width="9" style="67"/>
  </cols>
  <sheetData>
    <row r="1" ht="17" customHeight="1" spans="1:1">
      <c r="A1" s="2" t="s">
        <v>285</v>
      </c>
    </row>
    <row r="2" ht="59.25" customHeight="1" spans="1:8">
      <c r="A2" s="4" t="s">
        <v>286</v>
      </c>
      <c r="B2" s="4"/>
      <c r="C2" s="4"/>
      <c r="D2" s="4"/>
      <c r="E2" s="4"/>
      <c r="F2" s="4"/>
      <c r="G2" s="4"/>
      <c r="H2" s="4"/>
    </row>
    <row r="3" ht="15.95" customHeight="1" spans="1:8">
      <c r="A3" s="68"/>
      <c r="B3" s="69"/>
      <c r="C3" s="69"/>
      <c r="D3" s="69"/>
      <c r="E3" s="69"/>
      <c r="F3" s="69"/>
      <c r="G3" s="70"/>
      <c r="H3" s="71" t="s">
        <v>17</v>
      </c>
    </row>
    <row r="4" s="63" customFormat="1" ht="24.95" customHeight="1" spans="1:8">
      <c r="A4" s="72" t="s">
        <v>18</v>
      </c>
      <c r="B4" s="44" t="s">
        <v>287</v>
      </c>
      <c r="C4" s="73" t="s">
        <v>20</v>
      </c>
      <c r="D4" s="73"/>
      <c r="E4" s="74" t="s">
        <v>21</v>
      </c>
      <c r="F4" s="44" t="s">
        <v>19</v>
      </c>
      <c r="G4" s="73" t="s">
        <v>20</v>
      </c>
      <c r="H4" s="73"/>
    </row>
    <row r="5" ht="24.95" customHeight="1" spans="1:8">
      <c r="A5" s="75"/>
      <c r="B5" s="44"/>
      <c r="C5" s="44" t="s">
        <v>22</v>
      </c>
      <c r="D5" s="44" t="s">
        <v>23</v>
      </c>
      <c r="E5" s="76"/>
      <c r="F5" s="44"/>
      <c r="G5" s="44" t="s">
        <v>22</v>
      </c>
      <c r="H5" s="44" t="s">
        <v>23</v>
      </c>
    </row>
    <row r="6" s="64" customFormat="1" ht="21" customHeight="1" spans="1:8">
      <c r="A6" s="77" t="s">
        <v>288</v>
      </c>
      <c r="B6" s="78"/>
      <c r="C6" s="78"/>
      <c r="D6" s="46" t="str">
        <f t="shared" ref="D6:D9" si="0">IF(OR(VALUE(C6)=0,ISERROR(C6/B6-1)),"",C6/B6-1)</f>
        <v/>
      </c>
      <c r="E6" s="79" t="s">
        <v>289</v>
      </c>
      <c r="F6" s="78"/>
      <c r="G6" s="78"/>
      <c r="H6" s="46" t="str">
        <f t="shared" ref="H6:H15" si="1">IF(OR(VALUE(G6)=0,ISERROR(G6/F6-1)),"",G6/F6-1)</f>
        <v/>
      </c>
    </row>
    <row r="7" s="64" customFormat="1" ht="21" customHeight="1" spans="1:8">
      <c r="A7" s="77" t="s">
        <v>290</v>
      </c>
      <c r="B7" s="78"/>
      <c r="C7" s="78"/>
      <c r="D7" s="46" t="str">
        <f t="shared" si="0"/>
        <v/>
      </c>
      <c r="E7" s="79" t="s">
        <v>291</v>
      </c>
      <c r="F7" s="78"/>
      <c r="G7" s="78"/>
      <c r="H7" s="46" t="str">
        <f t="shared" si="1"/>
        <v/>
      </c>
    </row>
    <row r="8" s="64" customFormat="1" ht="21" customHeight="1" spans="1:8">
      <c r="A8" s="77" t="s">
        <v>292</v>
      </c>
      <c r="B8" s="78"/>
      <c r="C8" s="78"/>
      <c r="D8" s="46" t="str">
        <f t="shared" si="0"/>
        <v/>
      </c>
      <c r="E8" s="79" t="s">
        <v>293</v>
      </c>
      <c r="F8" s="78"/>
      <c r="G8" s="78"/>
      <c r="H8" s="46" t="str">
        <f t="shared" si="1"/>
        <v/>
      </c>
    </row>
    <row r="9" s="64" customFormat="1" ht="21" customHeight="1" spans="1:8">
      <c r="A9" s="77" t="s">
        <v>294</v>
      </c>
      <c r="B9" s="78"/>
      <c r="C9" s="78"/>
      <c r="D9" s="46" t="str">
        <f t="shared" si="0"/>
        <v/>
      </c>
      <c r="E9" s="80" t="s">
        <v>295</v>
      </c>
      <c r="F9" s="78"/>
      <c r="G9" s="78"/>
      <c r="H9" s="46" t="str">
        <f t="shared" si="1"/>
        <v/>
      </c>
    </row>
    <row r="10" s="64" customFormat="1" ht="21" customHeight="1" spans="1:8">
      <c r="A10" s="77" t="s">
        <v>296</v>
      </c>
      <c r="B10" s="78"/>
      <c r="C10" s="78"/>
      <c r="D10" s="46"/>
      <c r="E10" s="80" t="s">
        <v>297</v>
      </c>
      <c r="F10" s="78"/>
      <c r="G10" s="78"/>
      <c r="H10" s="46" t="str">
        <f t="shared" si="1"/>
        <v/>
      </c>
    </row>
    <row r="11" s="64" customFormat="1" ht="21" customHeight="1" spans="1:8">
      <c r="A11" s="77" t="s">
        <v>298</v>
      </c>
      <c r="B11" s="78"/>
      <c r="C11" s="78"/>
      <c r="D11" s="46" t="str">
        <f t="shared" ref="D11:D15" si="2">IF(OR(VALUE(C11)=0,ISERROR(C11/B11-1)),"",C11/B11-1)</f>
        <v/>
      </c>
      <c r="E11" s="81" t="s">
        <v>299</v>
      </c>
      <c r="F11" s="78"/>
      <c r="G11" s="78"/>
      <c r="H11" s="46" t="str">
        <f t="shared" si="1"/>
        <v/>
      </c>
    </row>
    <row r="12" s="64" customFormat="1" ht="21" customHeight="1" spans="1:8">
      <c r="A12" s="82" t="s">
        <v>300</v>
      </c>
      <c r="B12" s="78"/>
      <c r="C12" s="78"/>
      <c r="D12" s="46" t="str">
        <f t="shared" si="2"/>
        <v/>
      </c>
      <c r="E12" s="80" t="s">
        <v>301</v>
      </c>
      <c r="F12" s="83"/>
      <c r="G12" s="83"/>
      <c r="H12" s="46" t="str">
        <f t="shared" si="1"/>
        <v/>
      </c>
    </row>
    <row r="13" s="64" customFormat="1" ht="28.5" spans="1:8">
      <c r="A13" s="77" t="s">
        <v>302</v>
      </c>
      <c r="B13" s="78"/>
      <c r="C13" s="78"/>
      <c r="D13" s="46" t="str">
        <f t="shared" si="2"/>
        <v/>
      </c>
      <c r="E13" s="80" t="s">
        <v>303</v>
      </c>
      <c r="F13" s="78"/>
      <c r="G13" s="78"/>
      <c r="H13" s="46" t="str">
        <f t="shared" si="1"/>
        <v/>
      </c>
    </row>
    <row r="14" s="64" customFormat="1" ht="21" customHeight="1" spans="1:8">
      <c r="A14" s="77" t="s">
        <v>304</v>
      </c>
      <c r="B14" s="78"/>
      <c r="C14" s="78"/>
      <c r="D14" s="46" t="str">
        <f t="shared" si="2"/>
        <v/>
      </c>
      <c r="E14" s="80" t="s">
        <v>305</v>
      </c>
      <c r="F14" s="78"/>
      <c r="G14" s="78"/>
      <c r="H14" s="46" t="str">
        <f t="shared" si="1"/>
        <v/>
      </c>
    </row>
    <row r="15" s="64" customFormat="1" ht="21" customHeight="1" spans="1:8">
      <c r="A15" s="77"/>
      <c r="B15" s="78"/>
      <c r="C15" s="78"/>
      <c r="D15" s="46" t="str">
        <f t="shared" si="2"/>
        <v/>
      </c>
      <c r="E15" s="80" t="s">
        <v>306</v>
      </c>
      <c r="F15" s="78"/>
      <c r="G15" s="78"/>
      <c r="H15" s="46" t="str">
        <f t="shared" si="1"/>
        <v/>
      </c>
    </row>
    <row r="16" s="64" customFormat="1" ht="21" customHeight="1" spans="1:8">
      <c r="A16" s="84"/>
      <c r="B16" s="78"/>
      <c r="C16" s="78"/>
      <c r="D16" s="46"/>
      <c r="E16" s="80" t="s">
        <v>307</v>
      </c>
      <c r="F16" s="78"/>
      <c r="G16" s="78"/>
      <c r="H16" s="46"/>
    </row>
    <row r="17" s="64" customFormat="1" ht="21" customHeight="1" spans="1:8">
      <c r="A17" s="85" t="s">
        <v>74</v>
      </c>
      <c r="B17" s="86">
        <f t="shared" ref="B17:G17" si="3">SUM(B6:B16)</f>
        <v>0</v>
      </c>
      <c r="C17" s="86">
        <f t="shared" si="3"/>
        <v>0</v>
      </c>
      <c r="D17" s="58" t="str">
        <f t="shared" ref="D17:D25" si="4">IF(OR(VALUE(C17)=0,ISERROR(C17/B17-1)),"",C17/B17-1)</f>
        <v/>
      </c>
      <c r="E17" s="87" t="s">
        <v>75</v>
      </c>
      <c r="F17" s="86">
        <f t="shared" si="3"/>
        <v>0</v>
      </c>
      <c r="G17" s="86">
        <f t="shared" si="3"/>
        <v>0</v>
      </c>
      <c r="H17" s="46" t="str">
        <f t="shared" ref="H17:H25" si="5">IF(OR(VALUE(G17)=0,ISERROR(G17/F17-1)),"",G17/F17-1)</f>
        <v/>
      </c>
    </row>
    <row r="18" s="64" customFormat="1" ht="21" customHeight="1" spans="1:8">
      <c r="A18" s="85"/>
      <c r="B18" s="88"/>
      <c r="C18" s="88"/>
      <c r="D18" s="58"/>
      <c r="E18" s="87"/>
      <c r="F18" s="88"/>
      <c r="G18" s="88"/>
      <c r="H18" s="46"/>
    </row>
    <row r="19" s="64" customFormat="1" ht="21" customHeight="1" spans="1:8">
      <c r="A19" s="89" t="s">
        <v>308</v>
      </c>
      <c r="B19" s="88">
        <f t="shared" ref="B19:G19" si="6">SUM(B20:B24)</f>
        <v>0</v>
      </c>
      <c r="C19" s="88">
        <f t="shared" si="6"/>
        <v>0</v>
      </c>
      <c r="D19" s="58" t="str">
        <f t="shared" si="4"/>
        <v/>
      </c>
      <c r="E19" s="90" t="s">
        <v>309</v>
      </c>
      <c r="F19" s="88">
        <f t="shared" si="6"/>
        <v>0</v>
      </c>
      <c r="G19" s="88">
        <f t="shared" si="6"/>
        <v>0</v>
      </c>
      <c r="H19" s="46" t="str">
        <f t="shared" si="5"/>
        <v/>
      </c>
    </row>
    <row r="20" s="65" customFormat="1" ht="21" customHeight="1" spans="1:8">
      <c r="A20" s="84" t="s">
        <v>310</v>
      </c>
      <c r="B20" s="91"/>
      <c r="C20" s="91"/>
      <c r="D20" s="58" t="str">
        <f t="shared" si="4"/>
        <v/>
      </c>
      <c r="E20" s="92" t="s">
        <v>311</v>
      </c>
      <c r="F20" s="93"/>
      <c r="G20" s="93"/>
      <c r="H20" s="46" t="str">
        <f t="shared" si="5"/>
        <v/>
      </c>
    </row>
    <row r="21" s="64" customFormat="1" ht="21" customHeight="1" spans="1:8">
      <c r="A21" s="84" t="s">
        <v>113</v>
      </c>
      <c r="B21" s="78"/>
      <c r="C21" s="78"/>
      <c r="D21" s="58" t="str">
        <f t="shared" si="4"/>
        <v/>
      </c>
      <c r="E21" s="92" t="s">
        <v>312</v>
      </c>
      <c r="F21" s="91"/>
      <c r="G21" s="91"/>
      <c r="H21" s="46" t="str">
        <f t="shared" si="5"/>
        <v/>
      </c>
    </row>
    <row r="22" s="64" customFormat="1" ht="21" customHeight="1" spans="1:8">
      <c r="A22" s="84" t="s">
        <v>115</v>
      </c>
      <c r="B22" s="78"/>
      <c r="C22" s="78"/>
      <c r="D22" s="58" t="str">
        <f t="shared" si="4"/>
        <v/>
      </c>
      <c r="E22" s="92" t="s">
        <v>106</v>
      </c>
      <c r="F22" s="93"/>
      <c r="G22" s="93"/>
      <c r="H22" s="46" t="str">
        <f t="shared" si="5"/>
        <v/>
      </c>
    </row>
    <row r="23" s="64" customFormat="1" ht="21" customHeight="1" spans="1:8">
      <c r="A23" s="77" t="s">
        <v>313</v>
      </c>
      <c r="B23" s="93"/>
      <c r="C23" s="93"/>
      <c r="D23" s="58" t="str">
        <f t="shared" si="4"/>
        <v/>
      </c>
      <c r="E23" s="94" t="s">
        <v>314</v>
      </c>
      <c r="F23" s="93"/>
      <c r="G23" s="93"/>
      <c r="H23" s="46" t="str">
        <f t="shared" si="5"/>
        <v/>
      </c>
    </row>
    <row r="24" s="64" customFormat="1" ht="21" customHeight="1" spans="1:8">
      <c r="A24" s="84" t="s">
        <v>71</v>
      </c>
      <c r="B24" s="78"/>
      <c r="C24" s="78"/>
      <c r="D24" s="58" t="str">
        <f t="shared" si="4"/>
        <v/>
      </c>
      <c r="E24" s="92" t="s">
        <v>71</v>
      </c>
      <c r="F24" s="93"/>
      <c r="G24" s="93"/>
      <c r="H24" s="46" t="str">
        <f t="shared" si="5"/>
        <v/>
      </c>
    </row>
    <row r="25" s="64" customFormat="1" ht="21" customHeight="1" spans="1:8">
      <c r="A25" s="85" t="s">
        <v>118</v>
      </c>
      <c r="B25" s="88">
        <f t="shared" ref="B25:F25" si="7">SUM(B17,B19)</f>
        <v>0</v>
      </c>
      <c r="C25" s="88">
        <f t="shared" si="7"/>
        <v>0</v>
      </c>
      <c r="D25" s="58" t="str">
        <f t="shared" si="4"/>
        <v/>
      </c>
      <c r="E25" s="87" t="s">
        <v>119</v>
      </c>
      <c r="F25" s="88">
        <f t="shared" si="7"/>
        <v>0</v>
      </c>
      <c r="G25" s="88"/>
      <c r="H25" s="46" t="str">
        <f t="shared" si="5"/>
        <v/>
      </c>
    </row>
    <row r="26" s="64" customFormat="1" ht="21" customHeight="1" spans="1:8">
      <c r="A26" s="66"/>
      <c r="B26" s="67"/>
      <c r="C26" s="67"/>
      <c r="D26" s="67"/>
      <c r="E26" s="67"/>
      <c r="F26" s="67"/>
      <c r="G26" s="67"/>
      <c r="H26" s="67"/>
    </row>
    <row r="27" s="64" customFormat="1" ht="21" customHeight="1" spans="1:8">
      <c r="A27" s="66"/>
      <c r="B27" s="67"/>
      <c r="C27" s="67"/>
      <c r="D27" s="67"/>
      <c r="E27" s="67"/>
      <c r="F27" s="67"/>
      <c r="G27" s="67"/>
      <c r="H27" s="67"/>
    </row>
    <row r="28" s="64" customFormat="1" ht="21" customHeight="1" spans="1:8">
      <c r="A28" s="66"/>
      <c r="B28" s="67"/>
      <c r="C28" s="67"/>
      <c r="D28" s="67"/>
      <c r="E28" s="67"/>
      <c r="F28" s="67"/>
      <c r="G28" s="67"/>
      <c r="H28" s="67"/>
    </row>
    <row r="48" spans="1:8">
      <c r="A48" s="95"/>
      <c r="B48" s="96"/>
      <c r="C48" s="96"/>
      <c r="D48" s="96"/>
      <c r="E48" s="96"/>
      <c r="F48" s="96"/>
      <c r="G48" s="96"/>
      <c r="H48" s="96"/>
    </row>
    <row r="49" spans="1:8">
      <c r="A49" s="85" t="s">
        <v>118</v>
      </c>
      <c r="B49" s="97">
        <f t="shared" ref="B49:G49" si="8">SUM(B17:B19)</f>
        <v>0</v>
      </c>
      <c r="C49" s="97">
        <f t="shared" si="8"/>
        <v>0</v>
      </c>
      <c r="D49" s="58" t="str">
        <f>IF(OR(VALUE(C49)=0,ISERROR(C49/B49-1)),"",C49/B49-1)</f>
        <v/>
      </c>
      <c r="E49" s="87" t="s">
        <v>119</v>
      </c>
      <c r="F49" s="97">
        <f t="shared" si="8"/>
        <v>0</v>
      </c>
      <c r="G49" s="97">
        <f t="shared" si="8"/>
        <v>0</v>
      </c>
      <c r="H49" s="58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workbookViewId="0">
      <selection activeCell="I11" sqref="I11"/>
    </sheetView>
  </sheetViews>
  <sheetFormatPr defaultColWidth="9" defaultRowHeight="14.25"/>
  <cols>
    <col min="1" max="1" width="41" style="31" customWidth="1"/>
    <col min="2" max="2" width="13.625" style="31" customWidth="1"/>
    <col min="3" max="3" width="7" style="31" customWidth="1"/>
    <col min="4" max="4" width="11.25" style="31" customWidth="1"/>
    <col min="5" max="5" width="35" style="31" customWidth="1"/>
    <col min="6" max="6" width="13.625" style="31" customWidth="1"/>
    <col min="7" max="7" width="7" style="31" customWidth="1"/>
    <col min="8" max="8" width="11.25" style="31" customWidth="1"/>
    <col min="9" max="9" width="26.5" style="31" customWidth="1"/>
    <col min="10" max="10" width="15.625" style="31" customWidth="1"/>
    <col min="11" max="11" width="9.25" style="32" customWidth="1"/>
    <col min="12" max="12" width="7.75" style="32" customWidth="1"/>
    <col min="13" max="13" width="9.875" style="32" customWidth="1"/>
    <col min="14" max="14" width="27.375" style="31" customWidth="1"/>
    <col min="15" max="15" width="4.375" style="31" hidden="1" customWidth="1"/>
    <col min="16" max="16" width="10.25" style="31" hidden="1" customWidth="1"/>
    <col min="17" max="17" width="38" style="31" hidden="1" customWidth="1"/>
    <col min="18" max="18" width="5.625" style="31" hidden="1" customWidth="1"/>
    <col min="19" max="19" width="6.5" style="31" hidden="1" customWidth="1"/>
    <col min="20" max="20" width="4.5" style="31" hidden="1" customWidth="1"/>
    <col min="21" max="23" width="3.875" style="31" hidden="1" customWidth="1"/>
    <col min="24" max="24" width="8.875" style="31" customWidth="1"/>
    <col min="25" max="25" width="9" style="31" hidden="1" customWidth="1"/>
    <col min="26" max="26" width="8.625" style="31" customWidth="1"/>
    <col min="27" max="27" width="8.5" style="31" customWidth="1"/>
    <col min="28" max="16384" width="9" style="31"/>
  </cols>
  <sheetData>
    <row r="1" ht="18" customHeight="1" spans="1:23">
      <c r="A1" s="2" t="s">
        <v>315</v>
      </c>
      <c r="B1" s="33"/>
      <c r="C1" s="33"/>
      <c r="D1" s="33"/>
      <c r="E1" s="33"/>
      <c r="F1" s="33"/>
      <c r="G1" s="33"/>
      <c r="H1" s="33"/>
      <c r="I1" s="33"/>
      <c r="J1" s="33"/>
      <c r="P1" s="33"/>
      <c r="Q1" s="33"/>
      <c r="R1" s="33"/>
      <c r="S1" s="33"/>
      <c r="T1" s="33"/>
      <c r="U1" s="33"/>
      <c r="V1" s="33"/>
      <c r="W1" s="33"/>
    </row>
    <row r="2" ht="21" spans="1:23">
      <c r="A2" s="4" t="s">
        <v>316</v>
      </c>
      <c r="B2" s="4"/>
      <c r="C2" s="4"/>
      <c r="D2" s="4"/>
      <c r="E2" s="4"/>
      <c r="F2" s="4"/>
      <c r="G2" s="4"/>
      <c r="H2" s="4"/>
      <c r="I2" s="33"/>
      <c r="J2" s="33"/>
      <c r="P2" s="33"/>
      <c r="Q2" s="33"/>
      <c r="R2" s="33"/>
      <c r="S2" s="33"/>
      <c r="T2" s="33"/>
      <c r="U2" s="33"/>
      <c r="V2" s="33"/>
      <c r="W2" s="33"/>
    </row>
    <row r="3" ht="18" customHeight="1" spans="1:23">
      <c r="A3" s="34"/>
      <c r="B3" s="35"/>
      <c r="C3" s="35"/>
      <c r="D3" s="35"/>
      <c r="E3" s="35"/>
      <c r="F3" s="35"/>
      <c r="G3" s="35"/>
      <c r="H3" s="36" t="s">
        <v>17</v>
      </c>
      <c r="I3" s="33"/>
      <c r="J3" s="33"/>
      <c r="P3" s="33"/>
      <c r="Q3" s="33"/>
      <c r="R3" s="33"/>
      <c r="S3" s="33"/>
      <c r="T3" s="33"/>
      <c r="U3" s="33"/>
      <c r="V3" s="33"/>
      <c r="W3" s="33"/>
    </row>
    <row r="4" ht="18.95" customHeight="1" spans="1:8">
      <c r="A4" s="37" t="s">
        <v>18</v>
      </c>
      <c r="B4" s="38" t="s">
        <v>19</v>
      </c>
      <c r="C4" s="39" t="s">
        <v>20</v>
      </c>
      <c r="D4" s="40"/>
      <c r="E4" s="37" t="s">
        <v>21</v>
      </c>
      <c r="F4" s="38" t="s">
        <v>19</v>
      </c>
      <c r="G4" s="39" t="s">
        <v>20</v>
      </c>
      <c r="H4" s="40"/>
    </row>
    <row r="5" ht="18.95" customHeight="1" spans="1:8">
      <c r="A5" s="41"/>
      <c r="B5" s="42"/>
      <c r="C5" s="43" t="s">
        <v>22</v>
      </c>
      <c r="D5" s="44" t="s">
        <v>23</v>
      </c>
      <c r="E5" s="41"/>
      <c r="F5" s="42"/>
      <c r="G5" s="43" t="s">
        <v>22</v>
      </c>
      <c r="H5" s="44" t="s">
        <v>23</v>
      </c>
    </row>
    <row r="6" ht="18.95" customHeight="1" spans="1:8">
      <c r="A6" s="45" t="s">
        <v>317</v>
      </c>
      <c r="B6" s="43"/>
      <c r="C6" s="43"/>
      <c r="D6" s="46" t="str">
        <f t="shared" ref="D6:D12" si="0">IF(OR(VALUE(C6)=0,ISERROR(C6/B6-1)),"",C6/B6-1)</f>
        <v/>
      </c>
      <c r="E6" s="47" t="s">
        <v>39</v>
      </c>
      <c r="F6" s="38"/>
      <c r="G6" s="48"/>
      <c r="H6" s="46" t="str">
        <f t="shared" ref="H6:H12" si="1">IF(OR(VALUE(G6)=0,ISERROR(G6/F6-1)),"",G6/F6-1)</f>
        <v/>
      </c>
    </row>
    <row r="7" ht="18.95" customHeight="1" spans="1:8">
      <c r="A7" s="49" t="s">
        <v>318</v>
      </c>
      <c r="B7" s="49"/>
      <c r="C7" s="49"/>
      <c r="D7" s="46" t="str">
        <f t="shared" si="0"/>
        <v/>
      </c>
      <c r="E7" s="47" t="s">
        <v>319</v>
      </c>
      <c r="F7" s="50"/>
      <c r="G7" s="51"/>
      <c r="H7" s="46" t="str">
        <f t="shared" si="1"/>
        <v/>
      </c>
    </row>
    <row r="8" ht="18.95" customHeight="1" spans="1:8">
      <c r="A8" s="49" t="s">
        <v>320</v>
      </c>
      <c r="B8" s="49"/>
      <c r="C8" s="49"/>
      <c r="D8" s="46" t="str">
        <f t="shared" si="0"/>
        <v/>
      </c>
      <c r="E8" s="47"/>
      <c r="F8" s="49"/>
      <c r="G8" s="51"/>
      <c r="H8" s="46" t="str">
        <f t="shared" si="1"/>
        <v/>
      </c>
    </row>
    <row r="9" ht="18.95" customHeight="1" spans="1:8">
      <c r="A9" s="49" t="s">
        <v>321</v>
      </c>
      <c r="B9" s="49"/>
      <c r="C9" s="49"/>
      <c r="D9" s="46" t="str">
        <f t="shared" si="0"/>
        <v/>
      </c>
      <c r="E9" s="52"/>
      <c r="F9" s="53"/>
      <c r="G9" s="51"/>
      <c r="H9" s="46" t="str">
        <f t="shared" si="1"/>
        <v/>
      </c>
    </row>
    <row r="10" ht="18.95" customHeight="1" spans="1:8">
      <c r="A10" s="49" t="s">
        <v>322</v>
      </c>
      <c r="B10" s="49"/>
      <c r="C10" s="49"/>
      <c r="D10" s="46" t="str">
        <f t="shared" si="0"/>
        <v/>
      </c>
      <c r="E10" s="54"/>
      <c r="F10" s="49"/>
      <c r="G10" s="51"/>
      <c r="H10" s="46" t="str">
        <f t="shared" si="1"/>
        <v/>
      </c>
    </row>
    <row r="11" ht="18.95" customHeight="1" spans="1:8">
      <c r="A11" s="49"/>
      <c r="B11" s="49"/>
      <c r="C11" s="49"/>
      <c r="D11" s="46" t="str">
        <f t="shared" si="0"/>
        <v/>
      </c>
      <c r="E11" s="47"/>
      <c r="F11" s="55"/>
      <c r="G11" s="51"/>
      <c r="H11" s="46" t="str">
        <f t="shared" si="1"/>
        <v/>
      </c>
    </row>
    <row r="12" ht="18.95" customHeight="1" spans="1:8">
      <c r="A12" s="49"/>
      <c r="B12" s="49"/>
      <c r="C12" s="49"/>
      <c r="D12" s="46" t="str">
        <f t="shared" si="0"/>
        <v/>
      </c>
      <c r="E12" s="47"/>
      <c r="F12" s="49"/>
      <c r="G12" s="51"/>
      <c r="H12" s="46" t="str">
        <f t="shared" si="1"/>
        <v/>
      </c>
    </row>
    <row r="13" ht="18.95" customHeight="1" spans="1:8">
      <c r="A13" s="49"/>
      <c r="B13" s="49"/>
      <c r="C13" s="49"/>
      <c r="D13" s="46"/>
      <c r="E13" s="49"/>
      <c r="F13" s="49"/>
      <c r="G13" s="51"/>
      <c r="H13" s="46"/>
    </row>
    <row r="14" ht="18.95" customHeight="1" spans="1:8">
      <c r="A14" s="56" t="s">
        <v>323</v>
      </c>
      <c r="B14" s="57">
        <f t="shared" ref="B14:G14" si="2">SUM(B6:B12)</f>
        <v>0</v>
      </c>
      <c r="C14" s="57">
        <f t="shared" si="2"/>
        <v>0</v>
      </c>
      <c r="D14" s="58" t="str">
        <f t="shared" ref="D14:D19" si="3">IF(OR(VALUE(C14)=0,ISERROR(C14/B14-1)),"",C14/B14-1)</f>
        <v/>
      </c>
      <c r="E14" s="56" t="s">
        <v>324</v>
      </c>
      <c r="F14" s="57">
        <f t="shared" si="2"/>
        <v>0</v>
      </c>
      <c r="G14" s="57">
        <f t="shared" si="2"/>
        <v>0</v>
      </c>
      <c r="H14" s="58" t="str">
        <f t="shared" ref="H14:H20" si="4">IF(OR(VALUE(G14)=0,ISERROR(G14/F14-1)),"",G14/F14-1)</f>
        <v/>
      </c>
    </row>
    <row r="15" ht="18.95" customHeight="1" spans="1:8">
      <c r="A15" s="49"/>
      <c r="B15" s="51"/>
      <c r="C15" s="51"/>
      <c r="D15" s="59"/>
      <c r="E15" s="49"/>
      <c r="F15" s="51"/>
      <c r="G15" s="51"/>
      <c r="H15" s="60"/>
    </row>
    <row r="16" ht="18.95" customHeight="1" spans="1:8">
      <c r="A16" s="61" t="s">
        <v>325</v>
      </c>
      <c r="B16" s="51"/>
      <c r="C16" s="51">
        <f>SUM(C17)</f>
        <v>0</v>
      </c>
      <c r="D16" s="59"/>
      <c r="E16" s="62" t="s">
        <v>78</v>
      </c>
      <c r="F16" s="51"/>
      <c r="G16" s="51"/>
      <c r="H16" s="60"/>
    </row>
    <row r="17" ht="18.95" customHeight="1" spans="1:8">
      <c r="A17" s="61"/>
      <c r="B17" s="51"/>
      <c r="C17" s="51"/>
      <c r="D17" s="59"/>
      <c r="E17" s="62" t="s">
        <v>326</v>
      </c>
      <c r="F17" s="51"/>
      <c r="G17" s="51"/>
      <c r="H17" s="60"/>
    </row>
    <row r="18" ht="18.95" customHeight="1" spans="1:8">
      <c r="A18" s="61"/>
      <c r="B18" s="51"/>
      <c r="C18" s="51"/>
      <c r="D18" s="46" t="str">
        <f t="shared" si="3"/>
        <v/>
      </c>
      <c r="E18" s="61" t="s">
        <v>327</v>
      </c>
      <c r="F18" s="51"/>
      <c r="G18" s="51"/>
      <c r="H18" s="58" t="str">
        <f t="shared" si="4"/>
        <v/>
      </c>
    </row>
    <row r="19" ht="18.95" customHeight="1" spans="1:8">
      <c r="A19" s="61"/>
      <c r="B19" s="51"/>
      <c r="C19" s="51"/>
      <c r="D19" s="46" t="str">
        <f t="shared" si="3"/>
        <v/>
      </c>
      <c r="E19" s="61"/>
      <c r="F19" s="51"/>
      <c r="G19" s="51"/>
      <c r="H19" s="58" t="str">
        <f t="shared" si="4"/>
        <v/>
      </c>
    </row>
    <row r="20" ht="18.95" customHeight="1" spans="1:8">
      <c r="A20" s="49"/>
      <c r="B20" s="51"/>
      <c r="C20" s="51"/>
      <c r="D20" s="59"/>
      <c r="E20" s="61"/>
      <c r="F20" s="51"/>
      <c r="G20" s="51"/>
      <c r="H20" s="58" t="str">
        <f t="shared" si="4"/>
        <v/>
      </c>
    </row>
    <row r="21" ht="18.95" customHeight="1" spans="1:8">
      <c r="A21" s="49"/>
      <c r="B21" s="51"/>
      <c r="C21" s="51"/>
      <c r="D21" s="59"/>
      <c r="E21" s="49"/>
      <c r="F21" s="51"/>
      <c r="G21" s="51"/>
      <c r="H21" s="60"/>
    </row>
    <row r="22" ht="18.95" customHeight="1" spans="1:8">
      <c r="A22" s="56" t="s">
        <v>328</v>
      </c>
      <c r="B22" s="57">
        <f>SUM(B14,B18,B19)</f>
        <v>0</v>
      </c>
      <c r="C22" s="57">
        <f>SUM(C14,C16,C18)</f>
        <v>0</v>
      </c>
      <c r="D22" s="58" t="str">
        <f>IF(OR(VALUE(C22)=0,ISERROR(C22/B22-1)),"",C22/B22-1)</f>
        <v/>
      </c>
      <c r="E22" s="56" t="s">
        <v>329</v>
      </c>
      <c r="F22" s="57">
        <f>SUM(F14,F18,F19,F20)</f>
        <v>0</v>
      </c>
      <c r="G22" s="57">
        <f>SUM(G14,G16,G17,G18)</f>
        <v>0</v>
      </c>
      <c r="H22" s="58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 H18:H22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F11" sqref="F11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330</v>
      </c>
      <c r="B1" s="3"/>
      <c r="C1" s="3"/>
      <c r="D1" s="3"/>
      <c r="E1" s="3"/>
      <c r="F1" s="3"/>
      <c r="G1" s="3"/>
      <c r="H1" s="3"/>
      <c r="I1" s="3"/>
    </row>
    <row r="2" ht="21" spans="1:11">
      <c r="A2" s="4" t="s">
        <v>331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332</v>
      </c>
      <c r="B4" s="9" t="s">
        <v>333</v>
      </c>
      <c r="C4" s="10" t="s">
        <v>334</v>
      </c>
      <c r="D4" s="11" t="s">
        <v>335</v>
      </c>
      <c r="E4" s="9" t="s">
        <v>336</v>
      </c>
      <c r="F4" s="9" t="s">
        <v>337</v>
      </c>
      <c r="G4" s="12" t="s">
        <v>338</v>
      </c>
      <c r="H4" s="13" t="s">
        <v>339</v>
      </c>
      <c r="I4" s="13" t="s">
        <v>340</v>
      </c>
      <c r="J4" s="12" t="s">
        <v>341</v>
      </c>
      <c r="K4" s="12" t="s">
        <v>342</v>
      </c>
    </row>
    <row r="5" ht="26.25" customHeight="1" spans="1:11">
      <c r="A5" s="14" t="s">
        <v>343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344</v>
      </c>
      <c r="B6" s="15">
        <f t="shared" si="0"/>
        <v>0</v>
      </c>
      <c r="C6" s="15"/>
      <c r="D6" s="15"/>
      <c r="E6" s="15"/>
      <c r="F6" s="15"/>
      <c r="G6" s="16"/>
      <c r="H6" s="17"/>
      <c r="I6" s="28"/>
      <c r="J6" s="29"/>
      <c r="K6" s="29"/>
    </row>
    <row r="7" ht="26.25" customHeight="1" spans="1:11">
      <c r="A7" s="14" t="s">
        <v>345</v>
      </c>
      <c r="B7" s="15">
        <f t="shared" si="0"/>
        <v>0</v>
      </c>
      <c r="C7" s="15"/>
      <c r="D7" s="15"/>
      <c r="E7" s="15"/>
      <c r="F7" s="15"/>
      <c r="G7" s="16"/>
      <c r="H7" s="17"/>
      <c r="I7" s="28"/>
      <c r="J7" s="29"/>
      <c r="K7" s="29"/>
    </row>
    <row r="8" ht="26.25" customHeight="1" spans="1:11">
      <c r="A8" s="18" t="s">
        <v>346</v>
      </c>
      <c r="B8" s="15">
        <f t="shared" si="0"/>
        <v>0</v>
      </c>
      <c r="C8" s="15"/>
      <c r="D8" s="15"/>
      <c r="E8" s="15"/>
      <c r="F8" s="15"/>
      <c r="G8" s="15"/>
      <c r="H8" s="17"/>
      <c r="I8" s="28"/>
      <c r="J8" s="29"/>
      <c r="K8" s="29"/>
    </row>
    <row r="9" ht="26.25" customHeight="1" spans="1:11">
      <c r="A9" s="18" t="s">
        <v>347</v>
      </c>
      <c r="B9" s="15">
        <f t="shared" si="0"/>
        <v>0</v>
      </c>
      <c r="C9" s="15"/>
      <c r="D9" s="15"/>
      <c r="E9" s="15"/>
      <c r="F9" s="15"/>
      <c r="G9" s="15"/>
      <c r="H9" s="19"/>
      <c r="I9" s="28"/>
      <c r="J9" s="29"/>
      <c r="K9" s="29"/>
    </row>
    <row r="10" ht="26.25" customHeight="1" spans="1:11">
      <c r="A10" s="18" t="s">
        <v>348</v>
      </c>
      <c r="B10" s="15">
        <f t="shared" si="0"/>
        <v>0</v>
      </c>
      <c r="C10" s="15"/>
      <c r="D10" s="15"/>
      <c r="E10" s="15"/>
      <c r="F10" s="15"/>
      <c r="G10" s="15"/>
      <c r="H10" s="20"/>
      <c r="I10" s="28"/>
      <c r="J10" s="29"/>
      <c r="K10" s="29"/>
    </row>
    <row r="11" ht="26.25" customHeight="1" spans="1:11">
      <c r="A11" s="18" t="s">
        <v>349</v>
      </c>
      <c r="B11" s="15">
        <f t="shared" si="0"/>
        <v>0</v>
      </c>
      <c r="C11" s="15"/>
      <c r="D11" s="15"/>
      <c r="E11" s="15"/>
      <c r="F11" s="15"/>
      <c r="G11" s="15"/>
      <c r="I11" s="28"/>
      <c r="J11" s="29"/>
      <c r="K11" s="29"/>
    </row>
    <row r="12" ht="26.25" customHeight="1" spans="1:11">
      <c r="A12" s="18" t="s">
        <v>350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351</v>
      </c>
      <c r="B13" s="15">
        <f t="shared" si="0"/>
        <v>0</v>
      </c>
      <c r="C13" s="15"/>
      <c r="D13" s="15"/>
      <c r="E13" s="15"/>
      <c r="F13" s="15"/>
      <c r="G13" s="15"/>
      <c r="H13" s="17"/>
      <c r="I13" s="28"/>
      <c r="J13" s="29"/>
      <c r="K13" s="29"/>
    </row>
    <row r="14" ht="26.25" customHeight="1" spans="1:11">
      <c r="A14" s="14" t="s">
        <v>352</v>
      </c>
      <c r="B14" s="15">
        <f t="shared" si="0"/>
        <v>0</v>
      </c>
      <c r="C14" s="15"/>
      <c r="D14" s="15"/>
      <c r="E14" s="15"/>
      <c r="F14" s="15"/>
      <c r="G14" s="15"/>
      <c r="H14" s="21"/>
      <c r="I14" s="28"/>
      <c r="J14" s="29"/>
      <c r="K14" s="29"/>
    </row>
    <row r="15" ht="26.25" customHeight="1" spans="1:11">
      <c r="A15" s="18" t="s">
        <v>353</v>
      </c>
      <c r="B15" s="15">
        <f t="shared" si="0"/>
        <v>0</v>
      </c>
      <c r="C15" s="15"/>
      <c r="D15" s="15"/>
      <c r="E15" s="15"/>
      <c r="F15" s="15"/>
      <c r="G15" s="15"/>
      <c r="H15" s="17"/>
      <c r="I15" s="28"/>
      <c r="J15" s="29"/>
      <c r="K15" s="29"/>
    </row>
    <row r="16" ht="26.25" customHeight="1" spans="1:11">
      <c r="A16" s="18" t="s">
        <v>354</v>
      </c>
      <c r="B16" s="15">
        <f t="shared" si="0"/>
        <v>0</v>
      </c>
      <c r="C16" s="15"/>
      <c r="D16" s="15"/>
      <c r="E16" s="15"/>
      <c r="F16" s="15"/>
      <c r="G16" s="15"/>
      <c r="H16" s="22"/>
      <c r="I16" s="28"/>
      <c r="J16" s="29"/>
      <c r="K16" s="29"/>
    </row>
    <row r="17" ht="26.25" customHeight="1" spans="1:11">
      <c r="A17" s="23" t="s">
        <v>355</v>
      </c>
      <c r="B17" s="15">
        <f t="shared" si="0"/>
        <v>0</v>
      </c>
      <c r="C17" s="15"/>
      <c r="D17" s="15"/>
      <c r="E17" s="15"/>
      <c r="F17" s="15"/>
      <c r="G17" s="15"/>
      <c r="H17" s="24"/>
      <c r="I17" s="28"/>
      <c r="J17" s="29"/>
      <c r="K17" s="29"/>
    </row>
    <row r="18" ht="26.25" customHeight="1" spans="1:11">
      <c r="A18" s="18" t="s">
        <v>356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0">
        <f>J5+J11-J12-J16-J17</f>
        <v>0</v>
      </c>
      <c r="K18" s="29"/>
    </row>
    <row r="19" ht="26.25" customHeight="1" spans="1:11">
      <c r="A19" s="18" t="s">
        <v>357</v>
      </c>
      <c r="B19" s="15">
        <f t="shared" si="0"/>
        <v>0</v>
      </c>
      <c r="C19" s="15"/>
      <c r="D19" s="15"/>
      <c r="E19" s="15"/>
      <c r="F19" s="15"/>
      <c r="G19" s="15"/>
      <c r="H19" s="17"/>
      <c r="I19" s="28"/>
      <c r="J19" s="29"/>
      <c r="K19" s="29"/>
    </row>
    <row r="20" ht="26.25" customHeight="1" spans="1:11">
      <c r="A20" s="14" t="s">
        <v>358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0">
        <f t="shared" ref="H20:J20" si="1">SUM(J18:J19)</f>
        <v>0</v>
      </c>
      <c r="K20" s="29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>
    <arrUserId title="区域1" rangeCreator="" othersAccessPermission="edit"/>
  </rangeList>
  <rangeList sheetStid="4" master=""/>
  <rangeList sheetStid="5" master=""/>
  <rangeList sheetStid="6" master=""/>
  <rangeList sheetStid="7" master=""/>
  <rangeList sheetStid="8" master=""/>
  <rangeList sheetStid="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梁嘉</cp:lastModifiedBy>
  <cp:revision>1</cp:revision>
  <dcterms:created xsi:type="dcterms:W3CDTF">1996-12-17T01:32:00Z</dcterms:created>
  <cp:lastPrinted>2017-01-10T07:02:00Z</cp:lastPrinted>
  <dcterms:modified xsi:type="dcterms:W3CDTF">2025-03-03T10:08:17Z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586BA1338ADE4316AD9595E61783F065</vt:lpwstr>
  </property>
  <property fmtid="{D5CDD505-2E9C-101B-9397-08002B2CF9AE}" pid="4" name="KSOReadingLayout">
    <vt:bool>true</vt:bool>
  </property>
</Properties>
</file>