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firstSheet="3" activeTab="7"/>
  </bookViews>
  <sheets>
    <sheet name="财务收支预算总表01-1" sheetId="2" r:id="rId1"/>
    <sheet name="部门收入预算表01-2" sheetId="3" r:id="rId2"/>
    <sheet name="部门支出预算表01-3" sheetId="4" r:id="rId3"/>
    <sheet name="财政拨款收支预算总表02-1" sheetId="5" r:id="rId4"/>
    <sheet name="一般公共预算支出预算表02-2" sheetId="6" r:id="rId5"/>
    <sheet name="一般公共预算“三公”经费支出预算表03" sheetId="7" r:id="rId6"/>
    <sheet name="基本支出预算表04" sheetId="8" r:id="rId7"/>
    <sheet name="项目支出预算表05-1" sheetId="9" r:id="rId8"/>
    <sheet name="部门项目支出绩效目标表05-2" sheetId="10" r:id="rId9"/>
    <sheet name="政府性基金预算支出预算表06（梁河）" sheetId="11" r:id="rId10"/>
    <sheet name="部门政府采购预算表07" sheetId="12" r:id="rId11"/>
    <sheet name="政府购买服务预算表08" sheetId="13" r:id="rId12"/>
    <sheet name="县对下转移支付预算表09-1（梁河）" sheetId="14" r:id="rId13"/>
    <sheet name="县对下转移支付绩效目标表09-2（梁河）" sheetId="15" r:id="rId14"/>
    <sheet name="新增资产配置表10（梁河）" sheetId="16" r:id="rId15"/>
    <sheet name="上级补助项目支出预算表11" sheetId="17" r:id="rId16"/>
    <sheet name="部门项目中期规划预算表12" sheetId="18" r:id="rId17"/>
  </sheets>
  <definedNames>
    <definedName name="_xlnm._FilterDatabase" localSheetId="6" hidden="1">基本支出预算表04!$A$8:$W$192</definedName>
    <definedName name="_xlnm._FilterDatabase" localSheetId="7" hidden="1">'项目支出预算表05-1'!$A$6:$W$95</definedName>
  </definedNames>
  <calcPr calcId="144525"/>
</workbook>
</file>

<file path=xl/sharedStrings.xml><?xml version="1.0" encoding="utf-8"?>
<sst xmlns="http://schemas.openxmlformats.org/spreadsheetml/2006/main" count="4390" uniqueCount="991">
  <si>
    <t>预算01-1表</t>
  </si>
  <si>
    <t>单位:元</t>
  </si>
  <si>
    <t>收入</t>
  </si>
  <si>
    <t>支出</t>
  </si>
  <si>
    <t>项目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</si>
  <si>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</si>
  <si>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</si>
  <si>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</si>
  <si>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</si>
  <si>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</si>
  <si>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</si>
  <si>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</si>
  <si>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</si>
  <si>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</si>
  <si>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</si>
  <si>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</si>
  <si>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</si>
  <si>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</si>
  <si>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</si>
  <si>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上年结余结转</t>
  </si>
  <si>
    <t>年终结转结余</t>
  </si>
  <si>
    <t>1、财政拨款结转结余</t>
  </si>
  <si>
    <t>2、使用非财政拨款结余</t>
  </si>
  <si>
    <t>2、非财政拨款结余</t>
  </si>
  <si>
    <t>收  入  总  计</t>
  </si>
  <si>
    <t>支  出  总  计</t>
  </si>
  <si>
    <t>预算01-2表</t>
  </si>
  <si>
    <t>单位：元</t>
  </si>
  <si>
    <t>部门（单位）代码</t>
  </si>
  <si>
    <t>部门（单位）名称</t>
  </si>
  <si>
    <t>合计</t>
  </si>
  <si>
    <t>本年收入</t>
  </si>
  <si>
    <t>上年结转结余</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</si>
  <si>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</si>
  <si>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</si>
  <si>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</si>
  <si>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</si>
  <si>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</si>
  <si>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</si>
  <si>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</si>
  <si>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</si>
  <si>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</si>
  <si>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</si>
  <si>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</si>
  <si>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</si>
  <si>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575001</t>
  </si>
  <si>
    <t>梁河县大厂乡人民政府</t>
  </si>
  <si>
    <t>575009</t>
  </si>
  <si>
    <t>大厂乡综合保障和技术服务中心</t>
  </si>
  <si>
    <t>575010</t>
  </si>
  <si>
    <t>大厂乡社会事务办公室</t>
  </si>
  <si>
    <t>575011</t>
  </si>
  <si>
    <t>大厂乡党政综合办公室</t>
  </si>
  <si>
    <t>575002</t>
  </si>
  <si>
    <t>大厂乡经济发展办公室</t>
  </si>
  <si>
    <t>575004</t>
  </si>
  <si>
    <t>大厂乡平安法治办公室</t>
  </si>
  <si>
    <t>575005</t>
  </si>
  <si>
    <t>大厂乡基层党建办公室</t>
  </si>
  <si>
    <t>575006</t>
  </si>
  <si>
    <t>大厂乡党群服务中心</t>
  </si>
  <si>
    <t>575014</t>
  </si>
  <si>
    <t>大厂乡综合行政执法队</t>
  </si>
  <si>
    <t>预算01-3表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</si>
  <si>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</si>
  <si>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</si>
  <si>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</si>
  <si>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</si>
  <si>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</si>
  <si>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</si>
  <si>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</si>
  <si>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</si>
  <si>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</si>
  <si>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</si>
  <si>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</si>
  <si>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</si>
  <si>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</si>
  <si>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</si>
  <si>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</si>
  <si>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</si>
  <si>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</si>
  <si>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</si>
  <si>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</si>
  <si>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</si>
  <si>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</si>
  <si>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</si>
  <si>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</si>
  <si>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</si>
  <si>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</si>
  <si>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</si>
  <si>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201</t>
  </si>
  <si>
    <t>一般公共服务支出</t>
  </si>
  <si>
    <t>20101</t>
  </si>
  <si>
    <t>人大事务</t>
  </si>
  <si>
    <t>2010104</t>
  </si>
  <si>
    <t>人大会议</t>
  </si>
  <si>
    <t>2010108</t>
  </si>
  <si>
    <t>代表工作</t>
  </si>
  <si>
    <t>20102</t>
  </si>
  <si>
    <t>政协事务</t>
  </si>
  <si>
    <t>2010205</t>
  </si>
  <si>
    <t>委员视察</t>
  </si>
  <si>
    <t>20103</t>
  </si>
  <si>
    <t>政府办公厅（室）及相关机构事务</t>
  </si>
  <si>
    <t>2010301</t>
  </si>
  <si>
    <t>行政运行</t>
  </si>
  <si>
    <t>2010302</t>
  </si>
  <si>
    <t>一般行政管理事务</t>
  </si>
  <si>
    <t>2010350</t>
  </si>
  <si>
    <t>事业运行</t>
  </si>
  <si>
    <t>20106</t>
  </si>
  <si>
    <t>财政事务</t>
  </si>
  <si>
    <t>2010602</t>
  </si>
  <si>
    <t>20111</t>
  </si>
  <si>
    <t>纪检监察事务</t>
  </si>
  <si>
    <t>2011101</t>
  </si>
  <si>
    <t>20129</t>
  </si>
  <si>
    <t>群众团体事务</t>
  </si>
  <si>
    <t>2012902</t>
  </si>
  <si>
    <t>2012999</t>
  </si>
  <si>
    <t>其他群众团体事务支出</t>
  </si>
  <si>
    <t>20132</t>
  </si>
  <si>
    <t>组织事务</t>
  </si>
  <si>
    <t>2013299</t>
  </si>
  <si>
    <t>其他组织事务支出</t>
  </si>
  <si>
    <t>20133</t>
  </si>
  <si>
    <t>宣传事务</t>
  </si>
  <si>
    <t>2013399</t>
  </si>
  <si>
    <t>其他宣传事务支出</t>
  </si>
  <si>
    <t>20136</t>
  </si>
  <si>
    <t>其他共产党事务支出</t>
  </si>
  <si>
    <t>2013699</t>
  </si>
  <si>
    <t>20199</t>
  </si>
  <si>
    <t>其他一般公共服务支出</t>
  </si>
  <si>
    <t>2019999</t>
  </si>
  <si>
    <t>204</t>
  </si>
  <si>
    <t>公共安全支出</t>
  </si>
  <si>
    <t>20499</t>
  </si>
  <si>
    <t>其他公共安全支出</t>
  </si>
  <si>
    <t>2049999</t>
  </si>
  <si>
    <t>208</t>
  </si>
  <si>
    <t>社会保障和就业支出</t>
  </si>
  <si>
    <t>20801</t>
  </si>
  <si>
    <t>人力资源和社会保障管理事务</t>
  </si>
  <si>
    <t>2080199</t>
  </si>
  <si>
    <t>其他人力资源和社会保障管理事务支出</t>
  </si>
  <si>
    <t>20805</t>
  </si>
  <si>
    <t>行政事业单位养老支出</t>
  </si>
  <si>
    <t>2080501</t>
  </si>
  <si>
    <t>行政单位离退休</t>
  </si>
  <si>
    <t>2080502</t>
  </si>
  <si>
    <t>事业单位离退休</t>
  </si>
  <si>
    <t>2080505</t>
  </si>
  <si>
    <t>机关事业单位基本养老保险缴费支出</t>
  </si>
  <si>
    <t>20808</t>
  </si>
  <si>
    <t>抚恤</t>
  </si>
  <si>
    <t>2080801</t>
  </si>
  <si>
    <t>死亡抚恤</t>
  </si>
  <si>
    <t>2080899</t>
  </si>
  <si>
    <t>其他优抚支出</t>
  </si>
  <si>
    <t>20825</t>
  </si>
  <si>
    <t>其他生活救助</t>
  </si>
  <si>
    <t>2082502</t>
  </si>
  <si>
    <t>其他农村生活救助</t>
  </si>
  <si>
    <t>20899</t>
  </si>
  <si>
    <t>其他社会保障和就业支出</t>
  </si>
  <si>
    <t>2089999</t>
  </si>
  <si>
    <t>210</t>
  </si>
  <si>
    <t>卫生健康支出</t>
  </si>
  <si>
    <t>21001</t>
  </si>
  <si>
    <t>卫生健康管理事务</t>
  </si>
  <si>
    <t>2100199</t>
  </si>
  <si>
    <t>其他卫生健康管理事务支出</t>
  </si>
  <si>
    <t>21011</t>
  </si>
  <si>
    <t>行政事业单位医疗</t>
  </si>
  <si>
    <t>2101101</t>
  </si>
  <si>
    <t>行政单位医疗</t>
  </si>
  <si>
    <t>2101102</t>
  </si>
  <si>
    <t>事业单位医疗</t>
  </si>
  <si>
    <t>2101199</t>
  </si>
  <si>
    <t>其他行政事业单位医疗支出</t>
  </si>
  <si>
    <t>21099</t>
  </si>
  <si>
    <t>其他卫生健康支出</t>
  </si>
  <si>
    <t>2109999</t>
  </si>
  <si>
    <t>212</t>
  </si>
  <si>
    <t>城乡社区支出</t>
  </si>
  <si>
    <t>21299</t>
  </si>
  <si>
    <t>其他城乡社区支出</t>
  </si>
  <si>
    <t>2129999</t>
  </si>
  <si>
    <t>213</t>
  </si>
  <si>
    <t>农林水支出</t>
  </si>
  <si>
    <t>21301</t>
  </si>
  <si>
    <t>农业农村</t>
  </si>
  <si>
    <t>2130104</t>
  </si>
  <si>
    <t>2130126</t>
  </si>
  <si>
    <t>农村社会事业</t>
  </si>
  <si>
    <t>2130199</t>
  </si>
  <si>
    <t>其他农业农村支出</t>
  </si>
  <si>
    <t>21302</t>
  </si>
  <si>
    <t>林业和草原</t>
  </si>
  <si>
    <t>2130299</t>
  </si>
  <si>
    <t>其他林业和草原支出</t>
  </si>
  <si>
    <t>21305</t>
  </si>
  <si>
    <t>巩固脱贫攻坚成果衔接乡村振兴</t>
  </si>
  <si>
    <t>2130505</t>
  </si>
  <si>
    <t>生产发展</t>
  </si>
  <si>
    <t>2130599</t>
  </si>
  <si>
    <t>其他巩固脱贫攻坚成果衔接乡村振兴支出</t>
  </si>
  <si>
    <t>21307</t>
  </si>
  <si>
    <t>农村综合改革</t>
  </si>
  <si>
    <t>2130701</t>
  </si>
  <si>
    <t>对村级公益事业建设的补助</t>
  </si>
  <si>
    <t>214</t>
  </si>
  <si>
    <t>交通运输支出</t>
  </si>
  <si>
    <t>21401</t>
  </si>
  <si>
    <t>公路水路运输</t>
  </si>
  <si>
    <t>2140106</t>
  </si>
  <si>
    <t>公路养护</t>
  </si>
  <si>
    <t>221</t>
  </si>
  <si>
    <t>住房保障支出</t>
  </si>
  <si>
    <t>22102</t>
  </si>
  <si>
    <t>住房改革支出</t>
  </si>
  <si>
    <t>2210201</t>
  </si>
  <si>
    <t>住房公积金</t>
  </si>
  <si>
    <t>预算02-1表</t>
  </si>
  <si>
    <t>收        入</t>
  </si>
  <si>
    <t>支        出</t>
  </si>
  <si>
    <t>项      目</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</si>
  <si>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</si>
  <si>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</si>
  <si>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</si>
  <si>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</si>
  <si>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</si>
  <si>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</si>
  <si>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</si>
  <si>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</si>
  <si>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</si>
  <si>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</si>
  <si>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</si>
  <si>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</si>
  <si>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</si>
  <si>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</si>
  <si>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</si>
  <si>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 xml:space="preserve"> (九)卫生健康支出</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</si>
  <si>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</si>
  <si>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</si>
  <si>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</si>
  <si>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</si>
  <si>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</si>
  <si>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</si>
  <si>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</si>
  <si>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</si>
  <si>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</si>
  <si>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</si>
  <si>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</si>
  <si>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</si>
  <si>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</si>
  <si>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</si>
  <si>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</si>
  <si>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</si>
  <si>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</si>
  <si>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（二十七）债务发行费用支出</t>
  </si>
  <si>
    <t>二、年终结余结转</t>
  </si>
  <si>
    <t>预算02-2表</t>
  </si>
  <si>
    <t>部门预算支出功能分类科目</t>
  </si>
  <si>
    <t>人员经费</t>
  </si>
  <si>
    <t>公用经费</t>
  </si>
  <si>
    <t>预算03表</t>
  </si>
  <si>
    <t>“三公”经费合计</t>
  </si>
  <si>
    <t>因公出国（境）费</t>
  </si>
  <si>
    <t>公务用车购置及运行费</t>
  </si>
  <si>
    <t>公务接待费</t>
  </si>
  <si>
    <t>公务用车购置费</t>
  </si>
  <si>
    <t>公务用车运行费</t>
  </si>
  <si>
    <t>预算04表</t>
  </si>
  <si>
    <t>2025年部门基本支出预算表</t>
  </si>
  <si>
    <t>单位名称</t>
  </si>
  <si>
    <t>项目代码</t>
  </si>
  <si>
    <t>项目名称</t>
  </si>
  <si>
    <t>功能科目编码</t>
  </si>
  <si>
    <t>功能科目名称</t>
  </si>
  <si>
    <t>部门经济科目编码</t>
  </si>
  <si>
    <t>部门经济科目名称</t>
  </si>
  <si>
    <t>资金来源</t>
  </si>
  <si>
    <t>总计</t>
  </si>
  <si>
    <t>已提前安排</t>
  </si>
  <si>
    <t>抵扣上年垫付资金</t>
  </si>
  <si>
    <t>本次下达</t>
  </si>
  <si>
    <t>另文下达</t>
  </si>
  <si>
    <t>财政拨款结转结余</t>
  </si>
  <si>
    <t>全年数</t>
  </si>
  <si>
    <t>16</t>
  </si>
  <si>
    <t>17</t>
  </si>
  <si>
    <t>18</t>
  </si>
  <si>
    <t>19</t>
  </si>
  <si>
    <t>20</t>
  </si>
  <si>
    <t>21</t>
  </si>
  <si>
    <t>22</t>
  </si>
  <si>
    <t>23</t>
  </si>
  <si>
    <t>533122210000000011430</t>
  </si>
  <si>
    <t>行政人员支出工资</t>
  </si>
  <si>
    <t>30101</t>
  </si>
  <si>
    <t>基本工资</t>
  </si>
  <si>
    <t>30102</t>
  </si>
  <si>
    <t>津贴补贴</t>
  </si>
  <si>
    <t>30103</t>
  </si>
  <si>
    <t>奖金</t>
  </si>
  <si>
    <t>533122231100001456253</t>
  </si>
  <si>
    <t>行政绩效奖励</t>
  </si>
  <si>
    <t>533122251100003773770</t>
  </si>
  <si>
    <t>机关事业单位基本养老保险缴费</t>
  </si>
  <si>
    <t>30108</t>
  </si>
  <si>
    <t>533122210000000011435</t>
  </si>
  <si>
    <t>职工基本医疗保险缴费</t>
  </si>
  <si>
    <t>30110</t>
  </si>
  <si>
    <t>533122241100002294809</t>
  </si>
  <si>
    <t>大病保险费</t>
  </si>
  <si>
    <t>30112</t>
  </si>
  <si>
    <t>其他社会保障缴费</t>
  </si>
  <si>
    <t>533122210000000014107</t>
  </si>
  <si>
    <t>残疾人就业保障金财政分担部分</t>
  </si>
  <si>
    <t>533122251100003773746</t>
  </si>
  <si>
    <t>工伤保险</t>
  </si>
  <si>
    <t>533122210000000011433</t>
  </si>
  <si>
    <t>生育保险</t>
  </si>
  <si>
    <t>533122210000000011434</t>
  </si>
  <si>
    <t>失业保险</t>
  </si>
  <si>
    <t>533122210000000011437</t>
  </si>
  <si>
    <t>30113</t>
  </si>
  <si>
    <t>533122210000000014648</t>
  </si>
  <si>
    <t>党报党刊</t>
  </si>
  <si>
    <t>30201</t>
  </si>
  <si>
    <t>办公费</t>
  </si>
  <si>
    <t>533122210000000014121</t>
  </si>
  <si>
    <t>关工委工作经费</t>
  </si>
  <si>
    <t>30216</t>
  </si>
  <si>
    <t>培训费</t>
  </si>
  <si>
    <t>30215</t>
  </si>
  <si>
    <t>会议费</t>
  </si>
  <si>
    <t>533122210000000014117</t>
  </si>
  <si>
    <t>村（居）民小组党支部工作经费</t>
  </si>
  <si>
    <t>533122221100000278461</t>
  </si>
  <si>
    <t>公用经费安排的公车购置及运维费</t>
  </si>
  <si>
    <t>30231</t>
  </si>
  <si>
    <t>公务用车运行维护费</t>
  </si>
  <si>
    <t>533122221100000278434</t>
  </si>
  <si>
    <t>公用经费安排的公务接待费</t>
  </si>
  <si>
    <t>30217</t>
  </si>
  <si>
    <t>533122210000000011458</t>
  </si>
  <si>
    <t>一般公用经费</t>
  </si>
  <si>
    <t>30299</t>
  </si>
  <si>
    <t>其他商品和服务支出</t>
  </si>
  <si>
    <t>31002</t>
  </si>
  <si>
    <t>办公设备购置</t>
  </si>
  <si>
    <t>533122210000000011457</t>
  </si>
  <si>
    <t>退休公用经费</t>
  </si>
  <si>
    <t>533122210000000011456</t>
  </si>
  <si>
    <t>离休公用经费</t>
  </si>
  <si>
    <t>533122210000000011455</t>
  </si>
  <si>
    <t>工会经费</t>
  </si>
  <si>
    <t>30228</t>
  </si>
  <si>
    <t>533122210000000011454</t>
  </si>
  <si>
    <t>公务交通补贴</t>
  </si>
  <si>
    <t>30239</t>
  </si>
  <si>
    <t>其他交通费用</t>
  </si>
  <si>
    <t>533122210000000011451</t>
  </si>
  <si>
    <t>离休费</t>
  </si>
  <si>
    <t>30301</t>
  </si>
  <si>
    <t>533122210000000011447</t>
  </si>
  <si>
    <t>大学生公益性岗位工资及社会保险缴费县级配套</t>
  </si>
  <si>
    <t>30305</t>
  </si>
  <si>
    <t>生活补助</t>
  </si>
  <si>
    <t>533122251100003773747</t>
  </si>
  <si>
    <t>辞聘村干部补贴（小乡干部）</t>
  </si>
  <si>
    <t>533122210000000014110</t>
  </si>
  <si>
    <t>村（居）民村组妇女小组长的待遇</t>
  </si>
  <si>
    <t>533122210000000014454</t>
  </si>
  <si>
    <t>村（社区）干部考核绩效</t>
  </si>
  <si>
    <t>30309</t>
  </si>
  <si>
    <t>奖励金</t>
  </si>
  <si>
    <t>533122210000000014124</t>
  </si>
  <si>
    <t>青年人才党员培训费</t>
  </si>
  <si>
    <t>533122210000000014125</t>
  </si>
  <si>
    <t>青年人才党支部工作经费</t>
  </si>
  <si>
    <t>533122210000000014126</t>
  </si>
  <si>
    <t>乡镇老年大学办学经费</t>
  </si>
  <si>
    <t>533122210000000014119</t>
  </si>
  <si>
    <t>村级党组织工作经费</t>
  </si>
  <si>
    <t>533122221100000432031</t>
  </si>
  <si>
    <t>村（社区）党组织考核绩效</t>
  </si>
  <si>
    <t>533122221100000432032</t>
  </si>
  <si>
    <t>老党员补助经费</t>
  </si>
  <si>
    <t>30399</t>
  </si>
  <si>
    <t>其他对个人和家庭的补助</t>
  </si>
  <si>
    <t>533122221100000278433</t>
  </si>
  <si>
    <t>机关事业单位职工遗属生活补助</t>
  </si>
  <si>
    <t>30304</t>
  </si>
  <si>
    <t>抚恤金</t>
  </si>
  <si>
    <t>533122221100000595581</t>
  </si>
  <si>
    <t>村（居）民小组长补贴</t>
  </si>
  <si>
    <t>533122210000000014109</t>
  </si>
  <si>
    <t>被征地农民生活保障金</t>
  </si>
  <si>
    <t>533122251100003773748</t>
  </si>
  <si>
    <t>村（社区）干部参加养老保险定额补助</t>
  </si>
  <si>
    <t>533122210000000011438</t>
  </si>
  <si>
    <t>村（居）民小组党支部书记</t>
  </si>
  <si>
    <t>533122251100003773749</t>
  </si>
  <si>
    <t>村干部补助</t>
  </si>
  <si>
    <t>533122210000000014113</t>
  </si>
  <si>
    <t>村级纪检监督员</t>
  </si>
  <si>
    <t>533122210000000011449</t>
  </si>
  <si>
    <t>计划生育信息员</t>
  </si>
  <si>
    <t>533122210000000011453</t>
  </si>
  <si>
    <t>原村公所（办事处）干部</t>
  </si>
  <si>
    <t>533122210000000014128</t>
  </si>
  <si>
    <t>事业人员支出工资</t>
  </si>
  <si>
    <t>30107</t>
  </si>
  <si>
    <t>绩效工资</t>
  </si>
  <si>
    <t>533122231100001456200</t>
  </si>
  <si>
    <t>事业绩效奖励</t>
  </si>
  <si>
    <t>533122251100003773819</t>
  </si>
  <si>
    <t>533122210000000014134</t>
  </si>
  <si>
    <t>533122241100002294812</t>
  </si>
  <si>
    <t>533122251100003773837</t>
  </si>
  <si>
    <t>533122210000000014132</t>
  </si>
  <si>
    <t>533122210000000014136</t>
  </si>
  <si>
    <t>533122210000000014139</t>
  </si>
  <si>
    <t>30206</t>
  </si>
  <si>
    <t>电费</t>
  </si>
  <si>
    <t>30229</t>
  </si>
  <si>
    <t>福利费</t>
  </si>
  <si>
    <t>533122210000000014138</t>
  </si>
  <si>
    <t>533122210000000014137</t>
  </si>
  <si>
    <t>533122251100003773993</t>
  </si>
  <si>
    <t>533122251100003773983</t>
  </si>
  <si>
    <t>533122251100003773838</t>
  </si>
  <si>
    <t>533122221100000340079</t>
  </si>
  <si>
    <t>533122241100002294839</t>
  </si>
  <si>
    <t>533122251100003773820</t>
  </si>
  <si>
    <t>533122210000000014142</t>
  </si>
  <si>
    <t>533122210000000014145</t>
  </si>
  <si>
    <t>533122251100003773986</t>
  </si>
  <si>
    <t>30211</t>
  </si>
  <si>
    <t>差旅费</t>
  </si>
  <si>
    <t>533122210000000014146</t>
  </si>
  <si>
    <t>533122251100003773985</t>
  </si>
  <si>
    <t>533122251100003773994</t>
  </si>
  <si>
    <t>533122251100003773997</t>
  </si>
  <si>
    <t>533122251100003773996</t>
  </si>
  <si>
    <t>533122251100003773839</t>
  </si>
  <si>
    <t>533122210000000014153</t>
  </si>
  <si>
    <t>533122241100002294841</t>
  </si>
  <si>
    <t>533122251100003773822</t>
  </si>
  <si>
    <t>533122210000000014151</t>
  </si>
  <si>
    <t>533122210000000014155</t>
  </si>
  <si>
    <t>533122210000000014157</t>
  </si>
  <si>
    <t>533122210000000014156</t>
  </si>
  <si>
    <t>533122251100003773990</t>
  </si>
  <si>
    <t>533122210000000014158</t>
  </si>
  <si>
    <t>533122231100001456119</t>
  </si>
  <si>
    <t>533122251100003773824</t>
  </si>
  <si>
    <t>533122210000000014164</t>
  </si>
  <si>
    <t>533122241100002294832</t>
  </si>
  <si>
    <t>533122251100003773823</t>
  </si>
  <si>
    <t>533122210000000014162</t>
  </si>
  <si>
    <t>533122210000000014166</t>
  </si>
  <si>
    <t>533122210000000014169</t>
  </si>
  <si>
    <t>533122210000000014168</t>
  </si>
  <si>
    <t>533122210000000014167</t>
  </si>
  <si>
    <t>533122251100003774012</t>
  </si>
  <si>
    <t>533122251100003773991</t>
  </si>
  <si>
    <t>533122251100003773843</t>
  </si>
  <si>
    <t>533122231100001206449</t>
  </si>
  <si>
    <t>533122241100002294853</t>
  </si>
  <si>
    <t>533122251100003773842</t>
  </si>
  <si>
    <t>533122210000000014322</t>
  </si>
  <si>
    <t>533122210000000014325</t>
  </si>
  <si>
    <t>533122251100003774014</t>
  </si>
  <si>
    <t>533122251100003773999</t>
  </si>
  <si>
    <t>533122251100003773998</t>
  </si>
  <si>
    <t>533122251100003774016</t>
  </si>
  <si>
    <t>533122251100003774015</t>
  </si>
  <si>
    <t>533122251100003773828</t>
  </si>
  <si>
    <t>533122210000000014176</t>
  </si>
  <si>
    <t>533122241100002294856</t>
  </si>
  <si>
    <t>533122251100003773845</t>
  </si>
  <si>
    <t>533122210000000014174</t>
  </si>
  <si>
    <t>533122210000000014178</t>
  </si>
  <si>
    <t>533122210000000014180</t>
  </si>
  <si>
    <t>533122210000000014179</t>
  </si>
  <si>
    <t>533122251100003774017</t>
  </si>
  <si>
    <t>533122221100000340157</t>
  </si>
  <si>
    <t>533122231100001456038</t>
  </si>
  <si>
    <t>533122251100003773846</t>
  </si>
  <si>
    <t>533122210000000014187</t>
  </si>
  <si>
    <t>533122241100002294859</t>
  </si>
  <si>
    <t>533122251100003773829</t>
  </si>
  <si>
    <t>533122210000000014185</t>
  </si>
  <si>
    <t>533122210000000014189</t>
  </si>
  <si>
    <t>533122210000000014192</t>
  </si>
  <si>
    <t>533122210000000014191</t>
  </si>
  <si>
    <t>533122251100003773830</t>
  </si>
  <si>
    <t>533122251100003773847</t>
  </si>
  <si>
    <t>533122251100003773853</t>
  </si>
  <si>
    <t>533122241100002294893</t>
  </si>
  <si>
    <t>533122241100002294873</t>
  </si>
  <si>
    <t>533122251100003773852</t>
  </si>
  <si>
    <t>533122241100002294874</t>
  </si>
  <si>
    <t>533122241100002294876</t>
  </si>
  <si>
    <t>533122251100003773850</t>
  </si>
  <si>
    <t>533122251100003773848</t>
  </si>
  <si>
    <t>预算05-1表</t>
  </si>
  <si>
    <t>2025年部门项目支出预算表</t>
  </si>
  <si>
    <t>项目分类</t>
  </si>
  <si>
    <t>项目单位</t>
  </si>
  <si>
    <t>经济科目编码</t>
  </si>
  <si>
    <t>经济科目名称</t>
  </si>
  <si>
    <t>本年拨款</t>
  </si>
  <si>
    <t>其中：本次下达</t>
  </si>
  <si>
    <t>2021年农村“厕所革命”县级配套专项资金</t>
  </si>
  <si>
    <t>专项业务类</t>
  </si>
  <si>
    <t>533122241100002286628</t>
  </si>
  <si>
    <t>31005</t>
  </si>
  <si>
    <t>基础设施建设</t>
  </si>
  <si>
    <t>2023年农村综合险（意外险）工作经费</t>
  </si>
  <si>
    <t>事业发展类</t>
  </si>
  <si>
    <t>533122241100003068285</t>
  </si>
  <si>
    <t>2023年森林火灾保险工作经费</t>
  </si>
  <si>
    <t>533122241100003068312</t>
  </si>
  <si>
    <t>2025年全省驻村第一书记和乡镇工作队长工作专项经费</t>
  </si>
  <si>
    <t>533122251100003986204</t>
  </si>
  <si>
    <t>其他巩固拓展脱贫攻坚成果衔接乡村振兴支出</t>
  </si>
  <si>
    <t>财保公司给2022年农村综合保险工作经费</t>
  </si>
  <si>
    <t>533122231100001961650</t>
  </si>
  <si>
    <t>采茶节捐款及竞拍收入专项经费</t>
  </si>
  <si>
    <t>533122241100003068304</t>
  </si>
  <si>
    <t>创建活动工作经费</t>
  </si>
  <si>
    <t>533122221100000598239</t>
  </si>
  <si>
    <t>妇联工作经费</t>
  </si>
  <si>
    <t>533122210000000011647</t>
  </si>
  <si>
    <t>国家金库梁河县支库退税资金</t>
  </si>
  <si>
    <t>533122231100001961659</t>
  </si>
  <si>
    <t>30207</t>
  </si>
  <si>
    <t>邮电费</t>
  </si>
  <si>
    <t>农村公路日常养护和养护工程县级配套资金</t>
  </si>
  <si>
    <t>533122221100000274827</t>
  </si>
  <si>
    <t>30226</t>
  </si>
  <si>
    <t>劳务费</t>
  </si>
  <si>
    <t>人代会经费</t>
  </si>
  <si>
    <t>533122210000000010973</t>
  </si>
  <si>
    <t>团委工作经费</t>
  </si>
  <si>
    <t>533122210000000011643</t>
  </si>
  <si>
    <t>退役军人服务专项经费</t>
  </si>
  <si>
    <t>533122210000000011634</t>
  </si>
  <si>
    <t>乡镇党校建设经费</t>
  </si>
  <si>
    <t>533122210000000011650</t>
  </si>
  <si>
    <t>30202</t>
  </si>
  <si>
    <t>印刷费</t>
  </si>
  <si>
    <t>乡镇工作专项经费</t>
  </si>
  <si>
    <t>533122210000000012107</t>
  </si>
  <si>
    <t>乡镇基层党建工作经费</t>
  </si>
  <si>
    <t>533122210000000011636</t>
  </si>
  <si>
    <t>乡镇人大专项经费</t>
  </si>
  <si>
    <t>533122210000000011638</t>
  </si>
  <si>
    <t>乡镇宣传、宗教、综治维稳工作经费</t>
  </si>
  <si>
    <t>533122210000000011637</t>
  </si>
  <si>
    <t>乡镇依法治乡工作经费</t>
  </si>
  <si>
    <t>533122210000000014273</t>
  </si>
  <si>
    <t>云南送变电工程有限公司给大厂乡协调工作经费</t>
  </si>
  <si>
    <t>533122231100001961660</t>
  </si>
  <si>
    <t>政协委员视察经费</t>
  </si>
  <si>
    <t>533122210000000011639</t>
  </si>
  <si>
    <t>鑫河公司异地扶贫搬迁工作经费</t>
  </si>
  <si>
    <t>533122231100001961648</t>
  </si>
  <si>
    <t>预算05-2表</t>
  </si>
  <si>
    <t>单位名称、项目名称</t>
  </si>
  <si>
    <t>项目年度绩效目标</t>
  </si>
  <si>
    <t>一级指标</t>
  </si>
  <si>
    <t>二级指标</t>
  </si>
  <si>
    <t>三级指标</t>
  </si>
  <si>
    <t>指标性质</t>
  </si>
  <si>
    <t>指标值</t>
  </si>
  <si>
    <t>指标属性</t>
  </si>
  <si>
    <t>度量单位</t>
  </si>
  <si>
    <t>指标内容</t>
  </si>
  <si>
    <t>2025年鑫河公司异地扶贫搬迁工作经费29385元</t>
  </si>
  <si>
    <t>产出指标</t>
  </si>
  <si>
    <t>数量指标</t>
  </si>
  <si>
    <t>涉及通信费的商家</t>
  </si>
  <si>
    <t>&gt;=</t>
  </si>
  <si>
    <t>定量指标</t>
  </si>
  <si>
    <t>家</t>
  </si>
  <si>
    <t>涉及通信费的商家2家：移动、电信</t>
  </si>
  <si>
    <t>时效指标</t>
  </si>
  <si>
    <t>项目完成时限</t>
  </si>
  <si>
    <t>=</t>
  </si>
  <si>
    <t>2025年12月</t>
  </si>
  <si>
    <t>年-月-日</t>
  </si>
  <si>
    <t>成本指标</t>
  </si>
  <si>
    <t>投入成本</t>
  </si>
  <si>
    <t>29385</t>
  </si>
  <si>
    <t>元</t>
  </si>
  <si>
    <t>投入成本29385元</t>
  </si>
  <si>
    <t>效益指标</t>
  </si>
  <si>
    <t>社会效益</t>
  </si>
  <si>
    <t>促进和谐社会发展</t>
  </si>
  <si>
    <t>大幅推进和谐社会</t>
  </si>
  <si>
    <t>定性指标</t>
  </si>
  <si>
    <t>满意度指标</t>
  </si>
  <si>
    <t>服务对象满意度</t>
  </si>
  <si>
    <t>95</t>
  </si>
  <si>
    <t>%</t>
  </si>
  <si>
    <t>满意度较高</t>
  </si>
  <si>
    <t>计划投入人代会经费50000元</t>
  </si>
  <si>
    <t>召开会议次数</t>
  </si>
  <si>
    <t>次</t>
  </si>
  <si>
    <t>召开会议2次，会期4天，参会人数200多人</t>
  </si>
  <si>
    <t>会议天数</t>
  </si>
  <si>
    <t>天</t>
  </si>
  <si>
    <t>参会人数</t>
  </si>
  <si>
    <t>200</t>
  </si>
  <si>
    <t>人次</t>
  </si>
  <si>
    <t>召开会议2次，会期4天，参会人数200多人空</t>
  </si>
  <si>
    <t>质量指标</t>
  </si>
  <si>
    <t>人数参会率</t>
  </si>
  <si>
    <t>80</t>
  </si>
  <si>
    <t>项目实施目标内容</t>
  </si>
  <si>
    <t>完成时间</t>
  </si>
  <si>
    <t>&lt;=</t>
  </si>
  <si>
    <t>扩大人大会议内容知晓度</t>
  </si>
  <si>
    <t>90</t>
  </si>
  <si>
    <t>参会人员满意度</t>
  </si>
  <si>
    <t>森林火灾防范培训</t>
  </si>
  <si>
    <t>1.0</t>
  </si>
  <si>
    <t>森林火灾防范培训不少于1次</t>
  </si>
  <si>
    <t>经济效益</t>
  </si>
  <si>
    <t>提供经济补偿</t>
  </si>
  <si>
    <t>快速</t>
  </si>
  <si>
    <t>提供快速经济补偿</t>
  </si>
  <si>
    <t>生态效益</t>
  </si>
  <si>
    <t>保护生态环境</t>
  </si>
  <si>
    <t>群众满意度</t>
  </si>
  <si>
    <t>群众满意度较高</t>
  </si>
  <si>
    <t>项目名称：妇联工作经费，项目资金5000元，保障大厂乡妇联正常开展乡妇联工作开支费用，用于差旅费3000元，培训费2000元。</t>
  </si>
  <si>
    <t>召开妇干培训会</t>
  </si>
  <si>
    <t>外出培训</t>
  </si>
  <si>
    <t>批次</t>
  </si>
  <si>
    <t>项目完工时限</t>
  </si>
  <si>
    <t>满足日常办公需求、提高培训技术技能</t>
  </si>
  <si>
    <t>技能明显提高</t>
  </si>
  <si>
    <t>项目目标内容</t>
  </si>
  <si>
    <t>建强农村基层党组织，巩固脱贫攻坚成果，有效接续乡村振兴。</t>
  </si>
  <si>
    <t>全覆盖选派驻村第一书记人数</t>
  </si>
  <si>
    <t>人</t>
  </si>
  <si>
    <t>乡镇选派乡镇队长人数</t>
  </si>
  <si>
    <t>1.00</t>
  </si>
  <si>
    <t>乡镇选派乡镇队长人数1人</t>
  </si>
  <si>
    <t>驻村工作队员和乡镇队长开展工作质量</t>
  </si>
  <si>
    <t>明显提高</t>
  </si>
  <si>
    <t>驻村工作队员和乡镇队长开展工作质量明显提高</t>
  </si>
  <si>
    <t>推动所驻村抓好“云南省2024年度国家巩固拓展脱贫攻坚成果考核评估发现问题”的整改</t>
  </si>
  <si>
    <t>基本完成</t>
  </si>
  <si>
    <t>推动所驻村抓好“云南省2024年度国家巩固拓展脱贫攻坚成果考核评估发现问题”的整改基本完成</t>
  </si>
  <si>
    <t>截至2025年底，驻村工作队员和乡镇队长经费执行率</t>
  </si>
  <si>
    <t>截至2025年底，驻村工作队员和乡镇队长经费执行率90%</t>
  </si>
  <si>
    <t>年度驻村工作任务</t>
  </si>
  <si>
    <t>年度驻村工作任务基本完成</t>
  </si>
  <si>
    <t>有驻村工作队员的行政村集体经济收入</t>
  </si>
  <si>
    <t>有所增加</t>
  </si>
  <si>
    <t>有驻村工作队员的行政村集体经济收入有所增加</t>
  </si>
  <si>
    <t>有驻村工作队员的行政村基层党组织的组织力凝聚力战斗力</t>
  </si>
  <si>
    <t>有所增强</t>
  </si>
  <si>
    <t>有驻村工作队员的行政村基层党组织的组织力凝聚力战斗力有所增强</t>
  </si>
  <si>
    <t>农村人居环境</t>
  </si>
  <si>
    <t>有所改善</t>
  </si>
  <si>
    <t>农村人居环境有所改善</t>
  </si>
  <si>
    <t>可持续影响</t>
  </si>
  <si>
    <t>驻村第一书记和驻村工作队员、乡镇队长长效选派机制</t>
  </si>
  <si>
    <t>进一步完善</t>
  </si>
  <si>
    <t>驻村第一书记和驻村工作队员、乡镇队长长效选派机制进一步完善</t>
  </si>
  <si>
    <t>有驻村工作队员的行政村群众满意度</t>
  </si>
  <si>
    <t>有驻村工作队员的行政村群众满意度90%</t>
  </si>
  <si>
    <t>召开综合险会议</t>
  </si>
  <si>
    <t>召开综合险会议不少于1次</t>
  </si>
  <si>
    <t>购买办公用品</t>
  </si>
  <si>
    <t>购买办公用品不少于5次</t>
  </si>
  <si>
    <t>会议质量</t>
  </si>
  <si>
    <t>达到宣传综合险的作用</t>
  </si>
  <si>
    <t>办公用品质量</t>
  </si>
  <si>
    <t>100</t>
  </si>
  <si>
    <t>办公用品质量100%</t>
  </si>
  <si>
    <t>农民工作生活中可能出现的经济负担</t>
  </si>
  <si>
    <t>减轻</t>
  </si>
  <si>
    <t>减轻农民工作生活中可能出现的经济负担</t>
  </si>
  <si>
    <t>农民安全保障</t>
  </si>
  <si>
    <t>提高</t>
  </si>
  <si>
    <t>提高农民安全保障</t>
  </si>
  <si>
    <t>购买工程材料</t>
  </si>
  <si>
    <t>购买材料不少于2批次</t>
  </si>
  <si>
    <t>购买采茶节用品</t>
  </si>
  <si>
    <t>购买商品不少于2批次</t>
  </si>
  <si>
    <t>工程材料质量达标率</t>
  </si>
  <si>
    <t>工程材料质量达标率90%</t>
  </si>
  <si>
    <t>商品质量达标率</t>
  </si>
  <si>
    <t>采茶节用品质量达标率95%</t>
  </si>
  <si>
    <t>拉动茶农的经济收入</t>
  </si>
  <si>
    <t>大幅提升</t>
  </si>
  <si>
    <t>茶农的经济收入大幅提升</t>
  </si>
  <si>
    <t>茶农满意度</t>
  </si>
  <si>
    <t>98</t>
  </si>
  <si>
    <t>茶农满意度较高</t>
  </si>
  <si>
    <t>项目名称：乡镇依法治乡工作经费，项目资金20000元，用于保障大厂乡依法治乡工作所需开支，用于办公10000元、差旅10000元。</t>
  </si>
  <si>
    <t>召开普法培训会议</t>
  </si>
  <si>
    <t>次（期）</t>
  </si>
  <si>
    <t>群众普法率</t>
  </si>
  <si>
    <t>项目完成时间</t>
  </si>
  <si>
    <t>全民遵法守法用法，保障我市经济社会平稳较快发展</t>
  </si>
  <si>
    <t>明显提升</t>
  </si>
  <si>
    <t>有效维护</t>
  </si>
  <si>
    <t>受益对象满意度</t>
  </si>
  <si>
    <t>项目名称：乡镇党校建设经费，项目资金50000元，用于大厂乡开展万名党员进党校办学及农村党员培训支出经费。开支办公15000元；印刷15000；会议10000元；培训10000元。</t>
  </si>
  <si>
    <t>培训党员涉及行政村</t>
  </si>
  <si>
    <t>个</t>
  </si>
  <si>
    <t>党员培训班</t>
  </si>
  <si>
    <t>班次</t>
  </si>
  <si>
    <t>参训党员人数</t>
  </si>
  <si>
    <t>453</t>
  </si>
  <si>
    <t>培训天数</t>
  </si>
  <si>
    <t>办公用品</t>
  </si>
  <si>
    <t>会议次数</t>
  </si>
  <si>
    <t>参会次数</t>
  </si>
  <si>
    <t>培训质量要求</t>
  </si>
  <si>
    <t>按照上级党员培训方案安置按量完成培训</t>
  </si>
  <si>
    <t>期</t>
  </si>
  <si>
    <t>培训完成时间</t>
  </si>
  <si>
    <t>培训取得效益</t>
  </si>
  <si>
    <t>培训国家党政方针政策、以及党规党纪知识，使党员知国策、守党纪</t>
  </si>
  <si>
    <t>接受培训党员满意度</t>
  </si>
  <si>
    <t>完成2025年的基层党建工作计划，推进党员教育，巩固主题教育成果。党员教育培训工作经费45600元，主要用于党员培训；基层（乡镇）党建工作经费200000元，用于办公费：35000元；印刷费：30000元；设备购置费65000元；培训费：20000元；会议费：20000。</t>
  </si>
  <si>
    <t>制作展板等宣传资料</t>
  </si>
  <si>
    <t>批</t>
  </si>
  <si>
    <t>制作宣传展板</t>
  </si>
  <si>
    <t>召开会议</t>
  </si>
  <si>
    <t>培训人数</t>
  </si>
  <si>
    <t>400</t>
  </si>
  <si>
    <t>参会人次</t>
  </si>
  <si>
    <t>办公设备</t>
  </si>
  <si>
    <t>采购办公设备质量标准</t>
  </si>
  <si>
    <t>按照国家合格产品质量</t>
  </si>
  <si>
    <t>扩大党员会议知晓度</t>
  </si>
  <si>
    <t>受益党员满意度</t>
  </si>
  <si>
    <t>主要用于大厂乡改造提升常住户数自然村卫生公厕建设，基础设施建设40000元。</t>
  </si>
  <si>
    <t>自然村公厕（座)</t>
  </si>
  <si>
    <t>座</t>
  </si>
  <si>
    <t>验收合格率</t>
  </si>
  <si>
    <t>使用年限</t>
  </si>
  <si>
    <t>年</t>
  </si>
  <si>
    <t>解决农村粪污处理问题（座)</t>
  </si>
  <si>
    <t>财保公司给2022年农村综合保险工作经费5426.9元</t>
  </si>
  <si>
    <t>涉及村落</t>
  </si>
  <si>
    <t>涉及我乡五个行政村</t>
  </si>
  <si>
    <t>促进社会和谐稳定</t>
  </si>
  <si>
    <t>促进社会和谐稳</t>
  </si>
  <si>
    <t>2025年农村公路日常养护和养护工程县级配套资金，共计22550元，大厂乡乡道8.796公里，村道4.13公里，共计发放劳务费22550元。</t>
  </si>
  <si>
    <t>乡道公里数</t>
  </si>
  <si>
    <t>8.796</t>
  </si>
  <si>
    <t>公里</t>
  </si>
  <si>
    <t>大厂乡乡道总长</t>
  </si>
  <si>
    <t>村道公里数</t>
  </si>
  <si>
    <t>4.13</t>
  </si>
  <si>
    <t>大厂乡村道总长</t>
  </si>
  <si>
    <t>延长公路使用寿命</t>
  </si>
  <si>
    <t>明显延长</t>
  </si>
  <si>
    <t>交通出行安全系数提高</t>
  </si>
  <si>
    <t>2025年德宏州梁河县大厂乡大生基村委会张家寨农村公益事业财政奖补项目（普惠）专项资金</t>
  </si>
  <si>
    <t>该项目覆盖目标：项目建成后，将改善大厂乡大生基村张家寨自然村的文化活动室，受益群众142户，536人，从而为创造良好的社会环境，为大厂乡平稳快速发展创造良好的外部大环境；加快山区贫困群众脱贫致富步伐，有利于推进农村经济、社会的繁荣与稳定，促进社会主义新农村建设。</t>
  </si>
  <si>
    <t>建设钢架瓷瓦房</t>
  </si>
  <si>
    <t>299.52</t>
  </si>
  <si>
    <t>平方米</t>
  </si>
  <si>
    <t>建设钢架瓷瓦房大于等于299.52平方米</t>
  </si>
  <si>
    <t>建设钢架铝皮房</t>
  </si>
  <si>
    <t>311.51</t>
  </si>
  <si>
    <t>建设钢架铝皮房大于等于311.51平方米</t>
  </si>
  <si>
    <t>建立健全农村公益事业财政奖补项目台账</t>
  </si>
  <si>
    <t>基本建立</t>
  </si>
  <si>
    <t>农村公益事业项目工程验收合格率</t>
  </si>
  <si>
    <t>农村公益事业项目工程验收合格率100%</t>
  </si>
  <si>
    <t>农村公益事业财政奖补项目材料报送及时性</t>
  </si>
  <si>
    <t>按建设情况及时报送</t>
  </si>
  <si>
    <t>农村公益事业财政奖补项目材料按建设情况及时报送</t>
  </si>
  <si>
    <t>农村公益事业财政奖补项目任务</t>
  </si>
  <si>
    <t>农村公益事业财政奖补项目任务基本完成</t>
  </si>
  <si>
    <t>建设时限</t>
  </si>
  <si>
    <t>2025年1月1日-5月31日</t>
  </si>
  <si>
    <t>年月日</t>
  </si>
  <si>
    <t>建设时限2025年1月1日-5月31日</t>
  </si>
  <si>
    <t>农村基础设施水平</t>
  </si>
  <si>
    <t>农村基础设施水平大幅提升</t>
  </si>
  <si>
    <t>有效改善</t>
  </si>
  <si>
    <t>农村人居环境有效改善</t>
  </si>
  <si>
    <t>农村公益事业项目村内房屋设计年限</t>
  </si>
  <si>
    <t>农村公益事业项目村内房屋设计年限15年</t>
  </si>
  <si>
    <t>农民满意度</t>
  </si>
  <si>
    <t>基层干部满意度</t>
  </si>
  <si>
    <t>基层干部满意度较高</t>
  </si>
  <si>
    <t>梁河县大厂乡宜居宜业和美示范村建设项目专项资金</t>
  </si>
  <si>
    <t xml:space="preserve">梁河县大厂乡宜居宜业和美示范村建设项目共完成投资330万元，项目实施后，将进一步完善大厂乡茶叶交易市场基础设施，改善交易环境，吸引商家入市进行买卖，增加农民经济收入,项目受益群众817户，3550人，其中脱贫户及监测对象376户，1614人。    </t>
  </si>
  <si>
    <t>新建回龙茶交易市场</t>
  </si>
  <si>
    <t>540</t>
  </si>
  <si>
    <t>新建回龙茶交易市场大于等于540平方米</t>
  </si>
  <si>
    <t>新建茶园配套道路</t>
  </si>
  <si>
    <t>2.1</t>
  </si>
  <si>
    <t>新建茶园配套道路大于等于2.1公里</t>
  </si>
  <si>
    <t>项目（工程）验收合格率</t>
  </si>
  <si>
    <t>项目（工程）验收合格率100%</t>
  </si>
  <si>
    <t>计划开工时间</t>
  </si>
  <si>
    <t>2025年3月</t>
  </si>
  <si>
    <t>年月</t>
  </si>
  <si>
    <t>计划开工时间2025年3月</t>
  </si>
  <si>
    <t>计划完工时间</t>
  </si>
  <si>
    <t>计划完工时间2025年12月</t>
  </si>
  <si>
    <t>经济成本指标</t>
  </si>
  <si>
    <t>330</t>
  </si>
  <si>
    <t>万元</t>
  </si>
  <si>
    <t>项目总投资小于等于330万元</t>
  </si>
  <si>
    <t>增加村集体收入</t>
  </si>
  <si>
    <t>增加村集体收入2万元</t>
  </si>
  <si>
    <t>项目受益农户户数</t>
  </si>
  <si>
    <t>817</t>
  </si>
  <si>
    <t>户</t>
  </si>
  <si>
    <t>项目受益农户户数大于等于817户</t>
  </si>
  <si>
    <t>项目受益农户人口数</t>
  </si>
  <si>
    <t>3550</t>
  </si>
  <si>
    <t>项目受益农户人口数大于等于3550人</t>
  </si>
  <si>
    <t>项目受益脱贫人口及监测对象户数</t>
  </si>
  <si>
    <t>376</t>
  </si>
  <si>
    <t>项目受益脱贫人口及监测对象户数大于等于376户</t>
  </si>
  <si>
    <t>项目受益脱贫人口及监测对象人口数</t>
  </si>
  <si>
    <t>1614</t>
  </si>
  <si>
    <t>项目受益脱贫人口及监测对象人口数大于等于1614人</t>
  </si>
  <si>
    <t>工程使用年限</t>
  </si>
  <si>
    <t>工程使用年限大于等于10年</t>
  </si>
  <si>
    <t>项目收益人口满意度</t>
  </si>
  <si>
    <t>项目收益人口满意度大于等于90%</t>
  </si>
  <si>
    <t>收益脱贫人口及检测对象满意度</t>
  </si>
  <si>
    <t>收益脱贫人口及检测对象满意度大于等于90%</t>
  </si>
  <si>
    <t xml:space="preserve">加强领导，强化责任，将工作落到实处，按时按质完成乡镇各项工作指标。促进经济发展、增加农民收入，强化公共服务、着力改善民生，加强社会管理、维护农村和社区稳定，推进基层民主、促进农村、社区和谐全面履行职能。						
</t>
  </si>
  <si>
    <t>开展宅基地检查（核查）次数</t>
  </si>
  <si>
    <t>开展宅基地检查（核查）</t>
  </si>
  <si>
    <t>林长制工作培训</t>
  </si>
  <si>
    <t>临时人员</t>
  </si>
  <si>
    <t>临时人员多于3人</t>
  </si>
  <si>
    <t>保障部门运转情况</t>
  </si>
  <si>
    <t>有效保障</t>
  </si>
  <si>
    <t>耕地地力保护补贴入户核实率</t>
  </si>
  <si>
    <t>满足日常办公需求，积极兑付临时工工资</t>
  </si>
  <si>
    <t>提高乡镇工作人员服务水平</t>
  </si>
  <si>
    <t>乡镇工作人员服务水平明显提高</t>
  </si>
  <si>
    <t>推进爱国卫生“7个专项行动”与精神文明建设、基层治理、基层党建相结合，巩固提升爱国卫生“7个专项行动”集中整治成效。推进乡镇民族团结进步事业创新发展，谱写好新时代民族团结进步新篇章，努力把梁河建设成民族团结进步示范乡镇。用于其他商品和服务支出2300元；办公2000元。</t>
  </si>
  <si>
    <t>制作标语布标</t>
  </si>
  <si>
    <t>办公用品质量达标率</t>
  </si>
  <si>
    <t>办公用品质量达标率100%</t>
  </si>
  <si>
    <t>广大群众养成爱护环境卫生的好习惯</t>
  </si>
  <si>
    <t>明显改善卫生环境</t>
  </si>
  <si>
    <t>推进乡镇民族团结进步事业创新发展</t>
  </si>
  <si>
    <t>明显有效推进</t>
  </si>
  <si>
    <t>乡镇民族团结进步事业创新发展明显提高</t>
  </si>
  <si>
    <t>乡人大开展人大代表活动、召开人大代表述职述职活动，召开人代会，组织人大代表外出参观考察等事宜。</t>
  </si>
  <si>
    <t>购买办公用品批次</t>
  </si>
  <si>
    <t>代表外出考察学习</t>
  </si>
  <si>
    <t>办公用品验收合格率</t>
  </si>
  <si>
    <t>外出考察学习率</t>
  </si>
  <si>
    <t>通过外出考察，借鉴相关人大代表工作经验及办法</t>
  </si>
  <si>
    <t>提高自身学习能力，增加工作阅历。</t>
  </si>
  <si>
    <t>人大代表满意度</t>
  </si>
  <si>
    <t>开展好本乡团委工作，对全乡青少年社团组织进行指导和管理。协助党组织管理、选拔和培训团干部、组织开展双推进工作、负责全乡团员青少年的思想理论教育和文化活动规划，组织实施青年自愿者活动规划，用于培训费2000元，差旅3000元。</t>
  </si>
  <si>
    <t>团干部培训会</t>
  </si>
  <si>
    <t>对全乡青少年社团组织进行指导和管理</t>
  </si>
  <si>
    <t>使青少年健康成长</t>
  </si>
  <si>
    <t>政协委员视察经费，项目资金10000元，用于差旅10000元。</t>
  </si>
  <si>
    <t>300</t>
  </si>
  <si>
    <t>委员外出视察</t>
  </si>
  <si>
    <t>会议参会率</t>
  </si>
  <si>
    <t>项目目标内容及实施方案</t>
  </si>
  <si>
    <t>扩大会议知晓度</t>
  </si>
  <si>
    <t>乡镇宣传工作经费，用于保证我乡宣传工作顺利开展，日常宣传经费及办公室采购、书籍购买等方面；乡镇宗教工作经费，项目资金1万元，用于保障大厂乡开展大厂乡宗教工作开支费用；乡镇综治维稳工作经费，用于保障乡党委、政府开展综治维稳工作。</t>
  </si>
  <si>
    <t>制作展板</t>
  </si>
  <si>
    <t>重点人员外出维稳</t>
  </si>
  <si>
    <t xml:space="preserve">重点人员外出维稳5次
</t>
  </si>
  <si>
    <t>购买国产电脑</t>
  </si>
  <si>
    <t>台</t>
  </si>
  <si>
    <t>展板质量</t>
  </si>
  <si>
    <t>展板长、宽，厚度符合上级要求</t>
  </si>
  <si>
    <t>重点人员外出维稳率</t>
  </si>
  <si>
    <t xml:space="preserve">重点人员外出维稳率95%
</t>
  </si>
  <si>
    <t>维护乡镇治安稳定</t>
  </si>
  <si>
    <t>减少村民纠纷，维护社会治安。</t>
  </si>
  <si>
    <t xml:space="preserve">减少村民纠纷，维护社会治安。
</t>
  </si>
  <si>
    <t>扩大宣传乡镇中心工作力度（党建、乡村振兴等）</t>
  </si>
  <si>
    <t>提高群众的知晓度</t>
  </si>
  <si>
    <t>积极有效推进民族宗教工作，促进社会健康发展、群众认可</t>
  </si>
  <si>
    <t>显著提升</t>
  </si>
  <si>
    <t>主要用于承当我乡退役军人、军属春节八一慰问开支，改善办公条件，提高办公效率，更好、更快的为退役军人、军属提供经费保障。</t>
  </si>
  <si>
    <t>慰问人数</t>
  </si>
  <si>
    <t>办公用品活合格率</t>
  </si>
  <si>
    <t>慰问对象生活质量</t>
  </si>
  <si>
    <t>提升</t>
  </si>
  <si>
    <t>提高服务效率，提升服务水平</t>
  </si>
  <si>
    <t>提高办公效率，提升服务能力</t>
  </si>
  <si>
    <t>国家金库梁河县支库退税专项经费966.75元</t>
  </si>
  <si>
    <t>两年的金库退税额</t>
  </si>
  <si>
    <t>966.75</t>
  </si>
  <si>
    <t>两年的金库退税额966.75元</t>
  </si>
  <si>
    <t>涉及通信费用的商家</t>
  </si>
  <si>
    <t>移动、电信</t>
  </si>
  <si>
    <t>保障乡政府的日常运行</t>
  </si>
  <si>
    <t>2025年云南送变电工程有限公司给大厂乡协调工作经费2000元</t>
  </si>
  <si>
    <t>涉及行政村</t>
  </si>
  <si>
    <t>涉及大生基村</t>
  </si>
  <si>
    <t>涉及乡镇</t>
  </si>
  <si>
    <t>乡政府</t>
  </si>
  <si>
    <t>促进村集体经济发展</t>
  </si>
  <si>
    <t>预算06表</t>
  </si>
  <si>
    <t>政府性基金预算支出预算表</t>
  </si>
  <si>
    <t>单位名称：德宏傣族景颇族自治州残疾人联合会</t>
  </si>
  <si>
    <t>本年政府性基金预算支出</t>
  </si>
  <si>
    <t>合  计</t>
  </si>
  <si>
    <t>说明:本单位无政府性基金预算支出。</t>
  </si>
  <si>
    <t>预算07表</t>
  </si>
  <si>
    <t>预算项目</t>
  </si>
  <si>
    <t>采购项目</t>
  </si>
  <si>
    <t>采购目录</t>
  </si>
  <si>
    <t>计量
单位</t>
  </si>
  <si>
    <t>数量</t>
  </si>
  <si>
    <t>面向中小企业预留资金</t>
  </si>
  <si>
    <t>政府性
基金</t>
  </si>
  <si>
    <t>国有资本经营收益</t>
  </si>
  <si>
    <t>财政专户管理的收入</t>
  </si>
  <si>
    <t>单位自筹</t>
  </si>
  <si>
    <t>事业单位
经营收入</t>
  </si>
  <si>
    <t>大厂乡政府</t>
  </si>
  <si>
    <t>一体化打印机</t>
  </si>
  <si>
    <t>多功能一体机</t>
  </si>
  <si>
    <t>复印纸</t>
  </si>
  <si>
    <t>件</t>
  </si>
  <si>
    <t>台式计算机</t>
  </si>
  <si>
    <t>加油</t>
  </si>
  <si>
    <t>车辆加油、添加燃料服务</t>
  </si>
  <si>
    <t>份</t>
  </si>
  <si>
    <t>修车</t>
  </si>
  <si>
    <t>车辆维修和保养服务</t>
  </si>
  <si>
    <t>保险</t>
  </si>
  <si>
    <t>机动车保险服务</t>
  </si>
  <si>
    <t>打印机</t>
  </si>
  <si>
    <t>A4彩色打印机</t>
  </si>
  <si>
    <t>预算08表</t>
  </si>
  <si>
    <t>政府购买服务项目</t>
  </si>
  <si>
    <t>政府购买服务目录</t>
  </si>
  <si>
    <r>
      <rPr>
        <sz val="11"/>
        <color rgb="FF000000"/>
        <rFont val="宋体"/>
        <charset val="134"/>
      </rPr>
      <t>说明</t>
    </r>
    <r>
      <rPr>
        <sz val="11"/>
        <color rgb="FF000000"/>
        <rFont val="Calibri"/>
        <charset val="134"/>
      </rPr>
      <t>:</t>
    </r>
    <r>
      <rPr>
        <sz val="11"/>
        <color rgb="FF000000"/>
        <rFont val="宋体"/>
        <charset val="134"/>
      </rPr>
      <t>本单位无政府购买服务预算。</t>
    </r>
  </si>
  <si>
    <t>预算09-1表</t>
  </si>
  <si>
    <t>单位名称（项目）</t>
  </si>
  <si>
    <t>地区</t>
  </si>
  <si>
    <t>政府性基金</t>
  </si>
  <si>
    <t>遮岛镇</t>
  </si>
  <si>
    <t>九保乡</t>
  </si>
  <si>
    <t>河西乡</t>
  </si>
  <si>
    <t>曩宋乡</t>
  </si>
  <si>
    <t>平山乡</t>
  </si>
  <si>
    <t>大厂乡</t>
  </si>
  <si>
    <t>小厂乡</t>
  </si>
  <si>
    <t>芒东镇</t>
  </si>
  <si>
    <t>勐养镇</t>
  </si>
  <si>
    <t>说明：本单位无县对下转移支付预算。</t>
  </si>
  <si>
    <t>预算09-2表</t>
  </si>
  <si>
    <t/>
  </si>
  <si>
    <t>预算10表</t>
  </si>
  <si>
    <t>资产类别</t>
  </si>
  <si>
    <t>资产分类代码.名称</t>
  </si>
  <si>
    <t>资产名称</t>
  </si>
  <si>
    <t>计量单位</t>
  </si>
  <si>
    <t>财政部门批复数（元）</t>
  </si>
  <si>
    <t>单价</t>
  </si>
  <si>
    <t>金额</t>
  </si>
  <si>
    <t>说明：本单位无新增资产配置。</t>
  </si>
  <si>
    <t>预算11表</t>
  </si>
  <si>
    <t>上级补助</t>
  </si>
  <si>
    <t>预算12表</t>
  </si>
  <si>
    <t>项目级次</t>
  </si>
  <si>
    <t>311 专项业务类</t>
  </si>
  <si>
    <t>本级</t>
  </si>
  <si>
    <t>313 事业发展类</t>
  </si>
</sst>
</file>

<file path=xl/styles.xml><?xml version="1.0" encoding="utf-8"?>
<styleSheet xmlns="http://schemas.openxmlformats.org/spreadsheetml/2006/main" xmlns:xr9="http://schemas.microsoft.com/office/spreadsheetml/2016/revision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40">
    <font>
      <sz val="11"/>
      <color rgb="FF000000"/>
      <name val="Calibri"/>
      <charset val="134"/>
    </font>
    <font>
      <sz val="9"/>
      <name val="宋体"/>
      <charset val="134"/>
    </font>
    <font>
      <sz val="10"/>
      <color rgb="FF000000"/>
      <name val="宋体"/>
      <charset val="134"/>
    </font>
    <font>
      <b/>
      <sz val="23"/>
      <color rgb="FF000000"/>
      <name val="宋体"/>
      <charset val="134"/>
    </font>
    <font>
      <sz val="9"/>
      <color rgb="FF000000"/>
      <name val="宋体"/>
      <charset val="134"/>
    </font>
    <font>
      <sz val="11"/>
      <color rgb="FF000000"/>
      <name val="宋体"/>
      <charset val="134"/>
    </font>
    <font>
      <b/>
      <sz val="22"/>
      <color rgb="FF000000"/>
      <name val="宋体"/>
      <charset val="134"/>
    </font>
    <font>
      <sz val="10"/>
      <color rgb="FFFFFFFF"/>
      <name val="宋体"/>
      <charset val="134"/>
    </font>
    <font>
      <b/>
      <sz val="21"/>
      <color rgb="FF000000"/>
      <name val="宋体"/>
      <charset val="134"/>
    </font>
    <font>
      <sz val="10.5"/>
      <color rgb="FF000000"/>
      <name val="宋体"/>
      <charset val="134"/>
    </font>
    <font>
      <sz val="10.5"/>
      <color rgb="FFFFFFFF"/>
      <name val="宋体"/>
      <charset val="134"/>
    </font>
    <font>
      <sz val="9"/>
      <color rgb="FF000000"/>
      <name val="SimSun"/>
      <charset val="134"/>
    </font>
    <font>
      <b/>
      <sz val="20"/>
      <color rgb="FF000000"/>
      <name val="SimSun"/>
      <charset val="134"/>
    </font>
    <font>
      <sz val="11"/>
      <color rgb="FF000000"/>
      <name val="SimSun"/>
      <charset val="134"/>
    </font>
    <font>
      <sz val="18"/>
      <color rgb="FF000000"/>
      <name val="Microsoft Sans Serif"/>
      <charset val="134"/>
    </font>
    <font>
      <sz val="12"/>
      <color rgb="FF000000"/>
      <name val="宋体"/>
      <charset val="134"/>
    </font>
    <font>
      <sz val="10"/>
      <color rgb="FF000000"/>
      <name val="SimSun"/>
      <charset val="134"/>
    </font>
    <font>
      <b/>
      <sz val="20"/>
      <color rgb="FF000000"/>
      <name val="宋体"/>
      <charset val="134"/>
    </font>
    <font>
      <b/>
      <sz val="11"/>
      <color rgb="FF000000"/>
      <name val="宋体"/>
      <charset val="134"/>
    </font>
    <font>
      <b/>
      <sz val="10"/>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rgb="FF000000"/>
      </top>
      <bottom style="thin">
        <color rgb="FF000000"/>
      </bottom>
      <diagonal/>
    </border>
    <border>
      <left style="thin">
        <color auto="1"/>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bottom style="thin">
        <color rgb="FF000000"/>
      </bottom>
      <diagonal/>
    </border>
    <border>
      <left/>
      <right style="thin">
        <color rgb="FF000000"/>
      </right>
      <top style="thin">
        <color rgb="FF000000"/>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top"/>
    </xf>
    <xf numFmtId="43" fontId="20" fillId="0" borderId="0" applyFont="0" applyFill="0" applyBorder="0" applyAlignment="0" applyProtection="0">
      <alignment vertical="center"/>
    </xf>
    <xf numFmtId="44" fontId="20" fillId="0" borderId="0" applyFont="0" applyFill="0" applyBorder="0" applyAlignment="0" applyProtection="0">
      <alignment vertical="center"/>
    </xf>
    <xf numFmtId="9" fontId="20" fillId="0" borderId="0" applyFont="0" applyFill="0" applyBorder="0" applyAlignment="0" applyProtection="0">
      <alignment vertical="center"/>
    </xf>
    <xf numFmtId="41" fontId="20" fillId="0" borderId="0" applyFont="0" applyFill="0" applyBorder="0" applyAlignment="0" applyProtection="0">
      <alignment vertical="center"/>
    </xf>
    <xf numFmtId="42" fontId="20"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0" fillId="2" borderId="16"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17" applyNumberFormat="0" applyFill="0" applyAlignment="0" applyProtection="0">
      <alignment vertical="center"/>
    </xf>
    <xf numFmtId="0" fontId="27" fillId="0" borderId="17" applyNumberFormat="0" applyFill="0" applyAlignment="0" applyProtection="0">
      <alignment vertical="center"/>
    </xf>
    <xf numFmtId="0" fontId="28" fillId="0" borderId="18" applyNumberFormat="0" applyFill="0" applyAlignment="0" applyProtection="0">
      <alignment vertical="center"/>
    </xf>
    <xf numFmtId="0" fontId="28" fillId="0" borderId="0" applyNumberFormat="0" applyFill="0" applyBorder="0" applyAlignment="0" applyProtection="0">
      <alignment vertical="center"/>
    </xf>
    <xf numFmtId="0" fontId="29" fillId="3" borderId="19" applyNumberFormat="0" applyAlignment="0" applyProtection="0">
      <alignment vertical="center"/>
    </xf>
    <xf numFmtId="0" fontId="30" fillId="4" borderId="20" applyNumberFormat="0" applyAlignment="0" applyProtection="0">
      <alignment vertical="center"/>
    </xf>
    <xf numFmtId="0" fontId="31" fillId="4" borderId="19" applyNumberFormat="0" applyAlignment="0" applyProtection="0">
      <alignment vertical="center"/>
    </xf>
    <xf numFmtId="0" fontId="32" fillId="5" borderId="21" applyNumberFormat="0" applyAlignment="0" applyProtection="0">
      <alignment vertical="center"/>
    </xf>
    <xf numFmtId="0" fontId="33" fillId="0" borderId="22" applyNumberFormat="0" applyFill="0" applyAlignment="0" applyProtection="0">
      <alignment vertical="center"/>
    </xf>
    <xf numFmtId="0" fontId="34" fillId="0" borderId="23" applyNumberFormat="0" applyFill="0" applyAlignment="0" applyProtection="0">
      <alignment vertical="center"/>
    </xf>
    <xf numFmtId="0" fontId="35" fillId="6" borderId="0" applyNumberFormat="0" applyBorder="0" applyAlignment="0" applyProtection="0">
      <alignment vertical="center"/>
    </xf>
    <xf numFmtId="0" fontId="36" fillId="7" borderId="0" applyNumberFormat="0" applyBorder="0" applyAlignment="0" applyProtection="0">
      <alignment vertical="center"/>
    </xf>
    <xf numFmtId="0" fontId="37" fillId="8" borderId="0" applyNumberFormat="0" applyBorder="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39" fillId="11" borderId="0" applyNumberFormat="0" applyBorder="0" applyAlignment="0" applyProtection="0">
      <alignment vertical="center"/>
    </xf>
    <xf numFmtId="0" fontId="38" fillId="12" borderId="0" applyNumberFormat="0" applyBorder="0" applyAlignment="0" applyProtection="0">
      <alignment vertical="center"/>
    </xf>
    <xf numFmtId="0" fontId="38" fillId="13" borderId="0" applyNumberFormat="0" applyBorder="0" applyAlignment="0" applyProtection="0">
      <alignment vertical="center"/>
    </xf>
    <xf numFmtId="0" fontId="39" fillId="14" borderId="0" applyNumberFormat="0" applyBorder="0" applyAlignment="0" applyProtection="0">
      <alignment vertical="center"/>
    </xf>
    <xf numFmtId="0" fontId="39" fillId="15" borderId="0" applyNumberFormat="0" applyBorder="0" applyAlignment="0" applyProtection="0">
      <alignment vertical="center"/>
    </xf>
    <xf numFmtId="0" fontId="38" fillId="16" borderId="0" applyNumberFormat="0" applyBorder="0" applyAlignment="0" applyProtection="0">
      <alignment vertical="center"/>
    </xf>
    <xf numFmtId="0" fontId="38" fillId="17" borderId="0" applyNumberFormat="0" applyBorder="0" applyAlignment="0" applyProtection="0">
      <alignment vertical="center"/>
    </xf>
    <xf numFmtId="0" fontId="39" fillId="18" borderId="0" applyNumberFormat="0" applyBorder="0" applyAlignment="0" applyProtection="0">
      <alignment vertical="center"/>
    </xf>
    <xf numFmtId="0" fontId="39" fillId="19" borderId="0" applyNumberFormat="0" applyBorder="0" applyAlignment="0" applyProtection="0">
      <alignment vertical="center"/>
    </xf>
    <xf numFmtId="0" fontId="38" fillId="20" borderId="0" applyNumberFormat="0" applyBorder="0" applyAlignment="0" applyProtection="0">
      <alignment vertical="center"/>
    </xf>
    <xf numFmtId="0" fontId="38" fillId="21" borderId="0" applyNumberFormat="0" applyBorder="0" applyAlignment="0" applyProtection="0">
      <alignment vertical="center"/>
    </xf>
    <xf numFmtId="0" fontId="39" fillId="22" borderId="0" applyNumberFormat="0" applyBorder="0" applyAlignment="0" applyProtection="0">
      <alignment vertical="center"/>
    </xf>
    <xf numFmtId="0" fontId="39" fillId="23" borderId="0" applyNumberFormat="0" applyBorder="0" applyAlignment="0" applyProtection="0">
      <alignment vertical="center"/>
    </xf>
    <xf numFmtId="0" fontId="38" fillId="24" borderId="0" applyNumberFormat="0" applyBorder="0" applyAlignment="0" applyProtection="0">
      <alignment vertical="center"/>
    </xf>
    <xf numFmtId="0" fontId="38" fillId="25" borderId="0" applyNumberFormat="0" applyBorder="0" applyAlignment="0" applyProtection="0">
      <alignment vertical="center"/>
    </xf>
    <xf numFmtId="0" fontId="39" fillId="26" borderId="0" applyNumberFormat="0" applyBorder="0" applyAlignment="0" applyProtection="0">
      <alignment vertical="center"/>
    </xf>
    <xf numFmtId="0" fontId="39" fillId="27" borderId="0" applyNumberFormat="0" applyBorder="0" applyAlignment="0" applyProtection="0">
      <alignment vertical="center"/>
    </xf>
    <xf numFmtId="0" fontId="38" fillId="28" borderId="0" applyNumberFormat="0" applyBorder="0" applyAlignment="0" applyProtection="0">
      <alignment vertical="center"/>
    </xf>
    <xf numFmtId="0" fontId="38" fillId="29" borderId="0" applyNumberFormat="0" applyBorder="0" applyAlignment="0" applyProtection="0">
      <alignment vertical="center"/>
    </xf>
    <xf numFmtId="0" fontId="39" fillId="30" borderId="0" applyNumberFormat="0" applyBorder="0" applyAlignment="0" applyProtection="0">
      <alignment vertical="center"/>
    </xf>
    <xf numFmtId="0" fontId="39" fillId="31" borderId="0" applyNumberFormat="0" applyBorder="0" applyAlignment="0" applyProtection="0">
      <alignment vertical="center"/>
    </xf>
    <xf numFmtId="0" fontId="38" fillId="32" borderId="0" applyNumberFormat="0" applyBorder="0" applyAlignment="0" applyProtection="0">
      <alignment vertical="center"/>
    </xf>
    <xf numFmtId="176" fontId="1" fillId="0" borderId="7">
      <alignment horizontal="right" vertical="center"/>
    </xf>
    <xf numFmtId="177" fontId="1" fillId="0" borderId="7">
      <alignment horizontal="right" vertical="center"/>
    </xf>
    <xf numFmtId="10" fontId="1" fillId="0" borderId="7">
      <alignment horizontal="right" vertical="center"/>
    </xf>
    <xf numFmtId="178" fontId="1" fillId="0" borderId="7">
      <alignment horizontal="right" vertical="center"/>
    </xf>
    <xf numFmtId="49" fontId="1" fillId="0" borderId="7">
      <alignment horizontal="left" vertical="center" wrapText="1"/>
    </xf>
    <xf numFmtId="178" fontId="1" fillId="0" borderId="7">
      <alignment horizontal="right" vertical="center"/>
    </xf>
    <xf numFmtId="179" fontId="1" fillId="0" borderId="7">
      <alignment horizontal="right" vertical="center"/>
    </xf>
    <xf numFmtId="180" fontId="1" fillId="0" borderId="7">
      <alignment horizontal="right" vertical="center"/>
    </xf>
  </cellStyleXfs>
  <cellXfs count="207">
    <xf numFmtId="0" fontId="0" fillId="0" borderId="0" xfId="0" applyBorder="1">
      <alignment vertical="top"/>
    </xf>
    <xf numFmtId="0" fontId="1" fillId="0" borderId="0" xfId="0" applyFont="1" applyBorder="1" applyProtection="1">
      <alignment vertical="top"/>
      <protection locked="0"/>
    </xf>
    <xf numFmtId="49" fontId="2" fillId="0" borderId="0" xfId="0" applyNumberFormat="1" applyFont="1" applyBorder="1" applyAlignment="1"/>
    <xf numFmtId="0" fontId="2" fillId="0" borderId="0" xfId="0" applyFont="1" applyBorder="1" applyAlignment="1"/>
    <xf numFmtId="0" fontId="2" fillId="0" borderId="0" xfId="0" applyFont="1" applyBorder="1" applyAlignment="1" applyProtection="1">
      <alignment horizontal="right" vertical="center"/>
      <protection locked="0"/>
    </xf>
    <xf numFmtId="0" fontId="3" fillId="0" borderId="0" xfId="0" applyFont="1" applyAlignment="1">
      <alignment horizontal="center" vertical="center"/>
    </xf>
    <xf numFmtId="0" fontId="4" fillId="0" borderId="0" xfId="0" applyFont="1" applyAlignment="1" applyProtection="1">
      <alignment horizontal="left" vertical="center"/>
      <protection locked="0"/>
    </xf>
    <xf numFmtId="0" fontId="5" fillId="0" borderId="0" xfId="0" applyAlignment="1">
      <alignment horizontal="left" vertical="center"/>
    </xf>
    <xf numFmtId="0" fontId="5" fillId="0" borderId="0" xfId="0" applyAlignment="1"/>
    <xf numFmtId="0" fontId="2" fillId="0" borderId="0" xfId="0" applyFont="1" applyAlignment="1" applyProtection="1">
      <alignment horizontal="right"/>
      <protection locked="0"/>
    </xf>
    <xf numFmtId="0" fontId="5" fillId="0" borderId="1" xfId="0" applyBorder="1" applyAlignment="1" applyProtection="1">
      <alignment horizontal="center" vertical="center" wrapText="1"/>
      <protection locked="0"/>
    </xf>
    <xf numFmtId="0" fontId="5" fillId="0" borderId="1" xfId="0" applyBorder="1" applyAlignment="1">
      <alignment horizontal="center" vertical="center" wrapText="1"/>
    </xf>
    <xf numFmtId="0" fontId="5" fillId="0" borderId="2" xfId="0" applyBorder="1" applyAlignment="1">
      <alignment horizontal="center" vertical="center"/>
    </xf>
    <xf numFmtId="0" fontId="5" fillId="0" borderId="3" xfId="0" applyBorder="1" applyAlignment="1">
      <alignment horizontal="center" vertical="center"/>
    </xf>
    <xf numFmtId="0" fontId="5" fillId="0" borderId="4" xfId="0" applyBorder="1" applyAlignment="1">
      <alignment horizontal="center" vertical="center"/>
    </xf>
    <xf numFmtId="0" fontId="5" fillId="0" borderId="5" xfId="0" applyBorder="1" applyAlignment="1" applyProtection="1">
      <alignment horizontal="center" vertical="center" wrapText="1"/>
      <protection locked="0"/>
    </xf>
    <xf numFmtId="0" fontId="5" fillId="0" borderId="5" xfId="0" applyBorder="1" applyAlignment="1">
      <alignment horizontal="center" vertical="center" wrapText="1"/>
    </xf>
    <xf numFmtId="0" fontId="5" fillId="0" borderId="6" xfId="0" applyBorder="1" applyAlignment="1" applyProtection="1">
      <alignment horizontal="center" vertical="center" wrapText="1"/>
      <protection locked="0"/>
    </xf>
    <xf numFmtId="0" fontId="5" fillId="0" borderId="6" xfId="0" applyBorder="1" applyAlignment="1">
      <alignment horizontal="center" vertical="center" wrapText="1"/>
    </xf>
    <xf numFmtId="0" fontId="2" fillId="0" borderId="7" xfId="0" applyFont="1" applyBorder="1" applyAlignment="1">
      <alignment horizontal="center" vertical="center"/>
    </xf>
    <xf numFmtId="0" fontId="2"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4" fillId="0" borderId="7" xfId="0" applyFont="1" applyBorder="1" applyAlignment="1" applyProtection="1">
      <alignment horizontal="left" vertical="center" wrapText="1"/>
      <protection locked="0"/>
    </xf>
    <xf numFmtId="178" fontId="1" fillId="0" borderId="7" xfId="54" applyProtection="1">
      <alignment horizontal="right" vertical="center"/>
      <protection locked="0"/>
    </xf>
    <xf numFmtId="0" fontId="2" fillId="0" borderId="7" xfId="0" applyFont="1" applyBorder="1" applyAlignment="1"/>
    <xf numFmtId="49" fontId="1" fillId="0" borderId="7" xfId="53" applyProtection="1">
      <alignment horizontal="left" vertical="center" wrapText="1"/>
      <protection locked="0"/>
    </xf>
    <xf numFmtId="0" fontId="4" fillId="0" borderId="2" xfId="0" applyFont="1" applyBorder="1" applyAlignment="1" applyProtection="1">
      <alignment horizontal="center" vertical="center" wrapText="1"/>
      <protection locked="0"/>
    </xf>
    <xf numFmtId="0" fontId="4" fillId="0" borderId="3"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3" fillId="0" borderId="0" xfId="0" applyFont="1" applyBorder="1" applyAlignment="1">
      <alignment horizontal="center" vertical="center"/>
    </xf>
    <xf numFmtId="0" fontId="4" fillId="0" borderId="0" xfId="0" applyFont="1" applyBorder="1" applyAlignment="1" applyProtection="1">
      <alignment horizontal="left" vertical="center"/>
      <protection locked="0"/>
    </xf>
    <xf numFmtId="0" fontId="5" fillId="0" borderId="0" xfId="0" applyBorder="1" applyAlignment="1">
      <alignment horizontal="left" vertical="center"/>
    </xf>
    <xf numFmtId="0" fontId="5" fillId="0" borderId="0" xfId="0" applyBorder="1" applyAlignment="1"/>
    <xf numFmtId="0" fontId="5" fillId="0" borderId="7" xfId="0" applyBorder="1" applyAlignment="1" applyProtection="1">
      <alignment horizontal="center" vertical="center" wrapText="1"/>
      <protection locked="0"/>
    </xf>
    <xf numFmtId="0" fontId="5" fillId="0" borderId="7" xfId="0" applyBorder="1" applyAlignment="1">
      <alignment horizontal="center" vertical="center" wrapText="1"/>
    </xf>
    <xf numFmtId="0" fontId="5" fillId="0" borderId="7" xfId="0" applyBorder="1" applyAlignment="1">
      <alignment horizontal="center" vertical="center"/>
    </xf>
    <xf numFmtId="0" fontId="4" fillId="0" borderId="7" xfId="0" applyFont="1" applyBorder="1" applyAlignment="1">
      <alignment horizontal="left" vertical="center" wrapText="1"/>
    </xf>
    <xf numFmtId="0" fontId="2" fillId="0" borderId="7" xfId="0" applyFont="1" applyBorder="1" applyAlignment="1" applyProtection="1">
      <alignment horizontal="center" vertical="center" wrapText="1"/>
      <protection locked="0"/>
    </xf>
    <xf numFmtId="0" fontId="4" fillId="0" borderId="7" xfId="0" applyFont="1" applyBorder="1" applyAlignment="1">
      <alignment horizontal="left" vertical="center"/>
    </xf>
    <xf numFmtId="0" fontId="2" fillId="0" borderId="0" xfId="0" applyFont="1" applyBorder="1" applyAlignment="1" applyProtection="1">
      <alignment horizontal="right"/>
      <protection locked="0"/>
    </xf>
    <xf numFmtId="0" fontId="4" fillId="0" borderId="7" xfId="0" applyFont="1" applyBorder="1" applyAlignment="1">
      <alignment horizontal="right" vertical="center" wrapText="1"/>
    </xf>
    <xf numFmtId="0" fontId="4" fillId="0" borderId="7" xfId="0" applyFont="1" applyBorder="1" applyAlignment="1" applyProtection="1">
      <alignment horizontal="right" vertical="center" wrapText="1"/>
      <protection locked="0"/>
    </xf>
    <xf numFmtId="0" fontId="4" fillId="0" borderId="0" xfId="0" applyFont="1" applyAlignment="1">
      <alignment horizontal="right" vertical="center"/>
    </xf>
    <xf numFmtId="0" fontId="6" fillId="0" borderId="0" xfId="0" applyFont="1" applyAlignment="1">
      <alignment horizontal="center" vertical="center" wrapText="1"/>
    </xf>
    <xf numFmtId="0" fontId="4" fillId="0" borderId="0" xfId="0" applyFont="1" applyAlignment="1">
      <alignment horizontal="left" vertical="center"/>
    </xf>
    <xf numFmtId="0" fontId="2" fillId="0" borderId="0" xfId="0" applyFont="1" applyAlignment="1">
      <alignment vertical="center"/>
    </xf>
    <xf numFmtId="0" fontId="5" fillId="0" borderId="2" xfId="0" applyBorder="1" applyAlignment="1">
      <alignment horizontal="center" vertical="center" wrapText="1"/>
    </xf>
    <xf numFmtId="0" fontId="5" fillId="0" borderId="3" xfId="0" applyBorder="1" applyAlignment="1">
      <alignment horizontal="center" vertical="center" wrapText="1"/>
    </xf>
    <xf numFmtId="0" fontId="5" fillId="0" borderId="4" xfId="0" applyBorder="1" applyAlignment="1">
      <alignment horizontal="center" vertical="center" wrapText="1"/>
    </xf>
    <xf numFmtId="0" fontId="4" fillId="0" borderId="7" xfId="0" applyFont="1" applyBorder="1" applyAlignment="1">
      <alignment vertical="center" wrapText="1"/>
    </xf>
    <xf numFmtId="0" fontId="4" fillId="0" borderId="7" xfId="0" applyFont="1" applyBorder="1" applyAlignment="1">
      <alignment horizontal="right" vertical="center"/>
    </xf>
    <xf numFmtId="0" fontId="4" fillId="0" borderId="7" xfId="0" applyFont="1" applyBorder="1" applyAlignment="1" applyProtection="1">
      <alignment horizontal="center" vertical="center" wrapText="1"/>
      <protection locked="0"/>
    </xf>
    <xf numFmtId="0" fontId="4" fillId="0" borderId="4" xfId="0" applyFont="1" applyBorder="1" applyAlignment="1" applyProtection="1">
      <alignment vertical="center" wrapText="1"/>
      <protection locked="0"/>
    </xf>
    <xf numFmtId="0" fontId="4" fillId="0" borderId="7" xfId="0" applyFont="1" applyBorder="1" applyAlignment="1" applyProtection="1">
      <alignment horizontal="right" vertical="center"/>
      <protection locked="0"/>
    </xf>
    <xf numFmtId="0" fontId="1" fillId="0" borderId="0" xfId="0" applyFont="1" applyAlignment="1" applyProtection="1">
      <alignment horizontal="left" vertical="center"/>
      <protection locked="0"/>
    </xf>
    <xf numFmtId="0" fontId="6" fillId="0" borderId="0" xfId="0" applyFont="1" applyAlignment="1">
      <alignment horizontal="center" vertical="center"/>
    </xf>
    <xf numFmtId="0" fontId="3" fillId="0" borderId="0" xfId="0" applyFont="1" applyAlignment="1" applyProtection="1">
      <alignment horizontal="center" vertical="center"/>
      <protection locked="0"/>
    </xf>
    <xf numFmtId="0" fontId="4" fillId="0" borderId="0" xfId="0" applyFont="1" applyProtection="1">
      <alignment vertical="top"/>
      <protection locked="0"/>
    </xf>
    <xf numFmtId="0" fontId="5" fillId="0" borderId="7" xfId="0"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4" fillId="0" borderId="8" xfId="0" applyFont="1" applyBorder="1" applyAlignment="1">
      <alignment horizontal="left" vertical="center" wrapText="1"/>
    </xf>
    <xf numFmtId="0" fontId="4" fillId="0" borderId="8" xfId="0" applyFont="1" applyBorder="1" applyAlignment="1" applyProtection="1">
      <alignment horizontal="left" vertical="center" wrapText="1"/>
      <protection locked="0"/>
    </xf>
    <xf numFmtId="0" fontId="4" fillId="0" borderId="0" xfId="0" applyFont="1" applyBorder="1" applyAlignment="1">
      <alignment horizontal="left" vertical="center" wrapText="1"/>
    </xf>
    <xf numFmtId="0" fontId="4" fillId="0" borderId="0" xfId="0" applyFont="1" applyBorder="1" applyAlignment="1" applyProtection="1">
      <alignment horizontal="left" vertical="center" wrapText="1"/>
      <protection locked="0"/>
    </xf>
    <xf numFmtId="0" fontId="4" fillId="0" borderId="0" xfId="0" applyFont="1" applyAlignment="1" applyProtection="1">
      <alignment horizontal="right" vertical="center"/>
      <protection locked="0"/>
    </xf>
    <xf numFmtId="0" fontId="4" fillId="0" borderId="9" xfId="0" applyFont="1" applyBorder="1" applyAlignment="1">
      <alignment horizontal="left" vertical="center" wrapText="1"/>
    </xf>
    <xf numFmtId="0" fontId="2" fillId="0" borderId="0" xfId="0" applyFont="1" applyAlignment="1"/>
    <xf numFmtId="0" fontId="2" fillId="0" borderId="0" xfId="0" applyFont="1" applyAlignment="1" applyProtection="1">
      <alignment horizontal="right" vertical="center"/>
      <protection locked="0"/>
    </xf>
    <xf numFmtId="0" fontId="5" fillId="0" borderId="0" xfId="0" applyAlignment="1">
      <alignment horizontal="right"/>
    </xf>
    <xf numFmtId="0" fontId="4" fillId="0" borderId="0" xfId="0" applyFont="1" applyAlignment="1">
      <alignment horizontal="left" vertical="center" wrapText="1"/>
    </xf>
    <xf numFmtId="0" fontId="5" fillId="0" borderId="0" xfId="0" applyAlignment="1">
      <alignment wrapText="1"/>
    </xf>
    <xf numFmtId="0" fontId="5" fillId="0" borderId="1" xfId="0" applyBorder="1" applyAlignment="1">
      <alignment horizontal="center" vertical="center"/>
    </xf>
    <xf numFmtId="0" fontId="5" fillId="0" borderId="4" xfId="0" applyBorder="1" applyAlignment="1" applyProtection="1">
      <alignment horizontal="center" vertical="center"/>
      <protection locked="0"/>
    </xf>
    <xf numFmtId="0" fontId="5" fillId="0" borderId="2" xfId="0" applyBorder="1" applyAlignment="1" applyProtection="1">
      <alignment horizontal="center" vertical="center"/>
      <protection locked="0"/>
    </xf>
    <xf numFmtId="0" fontId="5" fillId="0" borderId="3" xfId="0" applyBorder="1" applyAlignment="1" applyProtection="1">
      <alignment horizontal="center" vertical="center"/>
      <protection locked="0"/>
    </xf>
    <xf numFmtId="0" fontId="5" fillId="0" borderId="6" xfId="0" applyBorder="1" applyAlignment="1">
      <alignment horizontal="center" vertical="center"/>
    </xf>
    <xf numFmtId="0" fontId="5" fillId="0" borderId="5" xfId="0" applyBorder="1" applyAlignment="1">
      <alignment horizontal="center" vertical="center"/>
    </xf>
    <xf numFmtId="0" fontId="5" fillId="0" borderId="10" xfId="0" applyBorder="1" applyAlignment="1" applyProtection="1">
      <alignment horizontal="center" vertical="center" wrapText="1"/>
      <protection locked="0"/>
    </xf>
    <xf numFmtId="0" fontId="5" fillId="0" borderId="6" xfId="0" applyBorder="1" applyAlignment="1" applyProtection="1">
      <alignment horizontal="center" vertical="center"/>
      <protection locked="0"/>
    </xf>
    <xf numFmtId="0" fontId="5" fillId="0" borderId="11" xfId="0" applyBorder="1" applyAlignment="1" applyProtection="1">
      <alignment horizontal="center" vertical="center"/>
      <protection locked="0"/>
    </xf>
    <xf numFmtId="3" fontId="5" fillId="0" borderId="7" xfId="0" applyNumberFormat="1" applyBorder="1" applyAlignment="1">
      <alignment horizontal="center" vertical="center"/>
    </xf>
    <xf numFmtId="3" fontId="5" fillId="0" borderId="2" xfId="0" applyNumberFormat="1" applyBorder="1" applyAlignment="1" applyProtection="1">
      <alignment horizontal="center" vertical="center"/>
      <protection locked="0"/>
    </xf>
    <xf numFmtId="3" fontId="5" fillId="0" borderId="6" xfId="0" applyNumberFormat="1" applyBorder="1" applyAlignment="1">
      <alignment horizontal="center" vertical="center"/>
    </xf>
    <xf numFmtId="3" fontId="5" fillId="0" borderId="11" xfId="0" applyNumberFormat="1" applyBorder="1" applyAlignment="1" applyProtection="1">
      <alignment horizontal="center" vertical="center"/>
      <protection locked="0"/>
    </xf>
    <xf numFmtId="3" fontId="5" fillId="0" borderId="11" xfId="0" applyNumberFormat="1" applyBorder="1" applyAlignment="1">
      <alignment horizontal="center" vertical="center"/>
    </xf>
    <xf numFmtId="4" fontId="4" fillId="0" borderId="7" xfId="0" applyNumberFormat="1" applyFont="1" applyBorder="1" applyAlignment="1" applyProtection="1">
      <alignment horizontal="right" vertical="center"/>
      <protection locked="0"/>
    </xf>
    <xf numFmtId="4" fontId="4" fillId="0" borderId="2" xfId="0" applyNumberFormat="1" applyFont="1" applyBorder="1" applyAlignment="1" applyProtection="1">
      <alignment horizontal="right" vertical="center"/>
      <protection locked="0"/>
    </xf>
    <xf numFmtId="0" fontId="4" fillId="0" borderId="6" xfId="0" applyFont="1" applyBorder="1" applyAlignment="1" applyProtection="1">
      <alignment horizontal="right" vertical="center"/>
      <protection locked="0"/>
    </xf>
    <xf numFmtId="0" fontId="4" fillId="0" borderId="11" xfId="0" applyFont="1" applyBorder="1" applyAlignment="1" applyProtection="1">
      <alignment horizontal="right" vertical="center"/>
      <protection locked="0"/>
    </xf>
    <xf numFmtId="0" fontId="4" fillId="0" borderId="7" xfId="0" applyFont="1" applyBorder="1" applyProtection="1">
      <alignment vertical="top"/>
      <protection locked="0"/>
    </xf>
    <xf numFmtId="0" fontId="2" fillId="0" borderId="0" xfId="0" applyFont="1" applyAlignment="1">
      <alignment horizontal="right" vertical="center"/>
    </xf>
    <xf numFmtId="0" fontId="2" fillId="0" borderId="0" xfId="0" applyFont="1" applyAlignment="1">
      <alignment horizontal="right"/>
    </xf>
    <xf numFmtId="0" fontId="2" fillId="0" borderId="0" xfId="0" applyFont="1" applyAlignment="1">
      <alignment horizontal="right" wrapText="1"/>
    </xf>
    <xf numFmtId="0" fontId="2" fillId="0" borderId="0" xfId="0" applyFont="1" applyBorder="1">
      <alignment vertical="top"/>
    </xf>
    <xf numFmtId="0" fontId="5" fillId="0" borderId="7" xfId="0" applyBorder="1" applyAlignment="1">
      <alignment vertical="center"/>
    </xf>
    <xf numFmtId="0" fontId="5" fillId="0" borderId="7" xfId="0" applyBorder="1" applyAlignment="1">
      <alignment vertical="center" wrapText="1"/>
    </xf>
    <xf numFmtId="0" fontId="5" fillId="0" borderId="3" xfId="0" applyBorder="1" applyAlignment="1">
      <alignment vertical="center"/>
    </xf>
    <xf numFmtId="0" fontId="5" fillId="0" borderId="0" xfId="0" applyFont="1" applyBorder="1">
      <alignment vertical="top"/>
    </xf>
    <xf numFmtId="0" fontId="2" fillId="0" borderId="0" xfId="0" applyFont="1" applyBorder="1" applyAlignment="1">
      <alignment horizontal="right" vertical="center"/>
    </xf>
    <xf numFmtId="0" fontId="2" fillId="0" borderId="0" xfId="0" applyFont="1" applyBorder="1" applyAlignment="1">
      <alignment horizontal="right"/>
    </xf>
    <xf numFmtId="0" fontId="4" fillId="0" borderId="0" xfId="0" applyFont="1" applyBorder="1" applyAlignment="1">
      <alignment horizontal="right" vertical="center"/>
    </xf>
    <xf numFmtId="0" fontId="6" fillId="0" borderId="0" xfId="0" applyFont="1" applyBorder="1" applyAlignment="1">
      <alignment horizontal="center" vertical="center" wrapText="1"/>
    </xf>
    <xf numFmtId="0" fontId="4" fillId="0" borderId="0" xfId="0" applyFont="1" applyBorder="1" applyAlignment="1">
      <alignment horizontal="left" vertical="center"/>
    </xf>
    <xf numFmtId="0" fontId="5" fillId="0" borderId="12" xfId="0" applyBorder="1" applyAlignment="1">
      <alignment horizontal="center" vertical="center" wrapText="1"/>
    </xf>
    <xf numFmtId="0" fontId="5" fillId="0" borderId="13" xfId="0" applyBorder="1" applyAlignment="1">
      <alignment horizontal="center" vertical="center" wrapText="1"/>
    </xf>
    <xf numFmtId="0" fontId="5" fillId="0" borderId="11" xfId="0" applyBorder="1" applyAlignment="1">
      <alignment horizontal="center" vertical="center" wrapText="1"/>
    </xf>
    <xf numFmtId="0" fontId="5" fillId="0" borderId="11" xfId="0" applyBorder="1" applyAlignment="1">
      <alignment horizontal="center" vertical="center"/>
    </xf>
    <xf numFmtId="0" fontId="4" fillId="0" borderId="6" xfId="0" applyFont="1" applyBorder="1" applyAlignment="1">
      <alignment horizontal="left" vertical="center" wrapText="1"/>
    </xf>
    <xf numFmtId="0" fontId="4" fillId="0" borderId="11" xfId="0" applyFont="1" applyBorder="1" applyAlignment="1">
      <alignment horizontal="left" vertical="center" wrapText="1"/>
    </xf>
    <xf numFmtId="0" fontId="4" fillId="0" borderId="11" xfId="0" applyFont="1" applyBorder="1" applyAlignment="1">
      <alignment horizontal="left" vertical="center"/>
    </xf>
    <xf numFmtId="0" fontId="4" fillId="0" borderId="11" xfId="0" applyFont="1" applyBorder="1" applyAlignment="1">
      <alignment horizontal="right" vertical="center"/>
    </xf>
    <xf numFmtId="0" fontId="4" fillId="0" borderId="6" xfId="0" applyFont="1" applyBorder="1" applyAlignment="1">
      <alignment horizontal="left" vertical="center" wrapText="1" indent="2"/>
    </xf>
    <xf numFmtId="0" fontId="4" fillId="0" borderId="14" xfId="0" applyFont="1" applyBorder="1" applyAlignment="1">
      <alignment horizontal="center" vertical="center"/>
    </xf>
    <xf numFmtId="0" fontId="4" fillId="0" borderId="15" xfId="0" applyFont="1" applyBorder="1" applyAlignment="1">
      <alignment horizontal="left" vertical="center"/>
    </xf>
    <xf numFmtId="0" fontId="4" fillId="0" borderId="0" xfId="0" applyFont="1" applyBorder="1" applyAlignment="1" applyProtection="1">
      <alignment horizontal="right" vertical="center"/>
      <protection locked="0"/>
    </xf>
    <xf numFmtId="0" fontId="3" fillId="0" borderId="0" xfId="0" applyFont="1" applyBorder="1" applyAlignment="1" applyProtection="1">
      <alignment horizontal="center" vertical="center"/>
      <protection locked="0"/>
    </xf>
    <xf numFmtId="0" fontId="4" fillId="0" borderId="0" xfId="0" applyFont="1" applyBorder="1" applyAlignment="1" applyProtection="1">
      <alignment horizontal="right"/>
      <protection locked="0"/>
    </xf>
    <xf numFmtId="0" fontId="5" fillId="0" borderId="3" xfId="0" applyBorder="1" applyAlignment="1" applyProtection="1">
      <alignment horizontal="center" vertical="center" wrapText="1"/>
      <protection locked="0"/>
    </xf>
    <xf numFmtId="0" fontId="5" fillId="0" borderId="13" xfId="0" applyBorder="1" applyAlignment="1" applyProtection="1">
      <alignment horizontal="center" vertical="center" wrapText="1"/>
      <protection locked="0"/>
    </xf>
    <xf numFmtId="0" fontId="5" fillId="0" borderId="15" xfId="0" applyBorder="1" applyAlignment="1">
      <alignment horizontal="center" vertical="center" wrapText="1"/>
    </xf>
    <xf numFmtId="0" fontId="5" fillId="0" borderId="15" xfId="0" applyBorder="1" applyAlignment="1" applyProtection="1">
      <alignment horizontal="center" vertical="center"/>
      <protection locked="0"/>
    </xf>
    <xf numFmtId="0" fontId="5" fillId="0" borderId="15" xfId="0" applyBorder="1" applyAlignment="1" applyProtection="1">
      <alignment horizontal="center" vertical="center" wrapText="1"/>
      <protection locked="0"/>
    </xf>
    <xf numFmtId="0" fontId="5" fillId="0" borderId="11" xfId="0" applyBorder="1" applyAlignment="1" applyProtection="1">
      <alignment horizontal="center" vertical="center" wrapText="1"/>
      <protection locked="0"/>
    </xf>
    <xf numFmtId="0" fontId="4" fillId="0" borderId="0" xfId="0" applyFont="1" applyBorder="1" applyAlignment="1">
      <alignment horizontal="right"/>
    </xf>
    <xf numFmtId="0" fontId="7" fillId="0" borderId="0" xfId="0" applyFont="1" applyAlignment="1" applyProtection="1">
      <alignment horizontal="right"/>
      <protection locked="0"/>
    </xf>
    <xf numFmtId="49" fontId="7" fillId="0" borderId="0" xfId="0" applyNumberFormat="1" applyFont="1" applyAlignment="1" applyProtection="1">
      <protection locked="0"/>
    </xf>
    <xf numFmtId="0" fontId="4" fillId="0" borderId="0" xfId="0" applyFont="1" applyAlignment="1">
      <alignment horizontal="right"/>
    </xf>
    <xf numFmtId="0" fontId="8" fillId="0" borderId="0" xfId="0" applyFont="1" applyAlignment="1" applyProtection="1">
      <alignment horizontal="center" vertical="center" wrapText="1"/>
      <protection locked="0"/>
    </xf>
    <xf numFmtId="0" fontId="8" fillId="0" borderId="0" xfId="0" applyFont="1" applyAlignment="1" applyProtection="1">
      <alignment horizontal="center" vertical="center"/>
      <protection locked="0"/>
    </xf>
    <xf numFmtId="0" fontId="8" fillId="0" borderId="0" xfId="0" applyFont="1" applyAlignment="1">
      <alignment horizontal="center" vertical="center"/>
    </xf>
    <xf numFmtId="0" fontId="9" fillId="0" borderId="0" xfId="0" applyFont="1" applyAlignment="1" applyProtection="1">
      <alignment horizontal="left" vertical="center"/>
      <protection locked="0"/>
    </xf>
    <xf numFmtId="0" fontId="10" fillId="0" borderId="0" xfId="0" applyFont="1" applyAlignment="1" applyProtection="1">
      <alignment horizontal="right"/>
      <protection locked="0"/>
    </xf>
    <xf numFmtId="0" fontId="5" fillId="0" borderId="1" xfId="0" applyBorder="1" applyAlignment="1" applyProtection="1">
      <alignment horizontal="center" vertical="center"/>
      <protection locked="0"/>
    </xf>
    <xf numFmtId="49" fontId="5" fillId="0" borderId="1" xfId="0" applyNumberFormat="1" applyBorder="1" applyAlignment="1" applyProtection="1">
      <alignment horizontal="center" vertical="center" wrapText="1"/>
      <protection locked="0"/>
    </xf>
    <xf numFmtId="0" fontId="5" fillId="0" borderId="5" xfId="0" applyBorder="1" applyAlignment="1" applyProtection="1">
      <alignment horizontal="center" vertical="center"/>
      <protection locked="0"/>
    </xf>
    <xf numFmtId="49" fontId="5" fillId="0" borderId="5" xfId="0" applyNumberFormat="1" applyBorder="1" applyAlignment="1" applyProtection="1">
      <alignment horizontal="center" vertical="center" wrapText="1"/>
      <protection locked="0"/>
    </xf>
    <xf numFmtId="49"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wrapText="1"/>
      <protection locked="0"/>
    </xf>
    <xf numFmtId="4" fontId="4" fillId="0" borderId="7" xfId="0" applyNumberFormat="1" applyFont="1" applyBorder="1" applyAlignment="1">
      <alignment horizontal="right" vertical="center"/>
    </xf>
    <xf numFmtId="4" fontId="4" fillId="0" borderId="7" xfId="0" applyNumberFormat="1" applyFont="1" applyBorder="1" applyAlignment="1">
      <alignment horizontal="right" vertical="center" wrapText="1"/>
    </xf>
    <xf numFmtId="0" fontId="2" fillId="0" borderId="3" xfId="0" applyFont="1" applyBorder="1" applyAlignment="1" applyProtection="1">
      <alignment horizontal="center" vertical="center"/>
      <protection locked="0"/>
    </xf>
    <xf numFmtId="0" fontId="2" fillId="0" borderId="4" xfId="0" applyFont="1" applyBorder="1" applyAlignment="1" applyProtection="1">
      <alignment horizontal="center" vertical="center"/>
      <protection locked="0"/>
    </xf>
    <xf numFmtId="0" fontId="9" fillId="0" borderId="0" xfId="0" applyFont="1" applyBorder="1" applyAlignment="1" applyProtection="1">
      <alignment horizontal="left" vertical="center"/>
      <protection locked="0"/>
    </xf>
    <xf numFmtId="4" fontId="9" fillId="0" borderId="0" xfId="0" applyNumberFormat="1" applyFont="1" applyBorder="1" applyAlignment="1" applyProtection="1">
      <alignment horizontal="left" vertical="center"/>
      <protection locked="0"/>
    </xf>
    <xf numFmtId="4" fontId="9" fillId="0" borderId="0" xfId="0" applyNumberFormat="1" applyFont="1" applyBorder="1" applyAlignment="1" applyProtection="1">
      <alignment horizontal="left" vertical="center" wrapText="1"/>
      <protection locked="0"/>
    </xf>
    <xf numFmtId="49" fontId="11" fillId="0" borderId="0" xfId="53" applyFont="1" applyBorder="1">
      <alignment horizontal="left" vertical="center" wrapText="1"/>
    </xf>
    <xf numFmtId="49" fontId="12" fillId="0" borderId="0" xfId="53" applyFont="1" applyBorder="1" applyAlignment="1">
      <alignment horizontal="center" vertical="center" wrapText="1"/>
    </xf>
    <xf numFmtId="49" fontId="11" fillId="0" borderId="7" xfId="53" applyFont="1" applyAlignment="1">
      <alignment horizontal="center" vertical="center" wrapText="1"/>
    </xf>
    <xf numFmtId="49" fontId="11" fillId="0" borderId="7" xfId="53" applyFont="1">
      <alignment horizontal="left" vertical="center" wrapText="1"/>
    </xf>
    <xf numFmtId="49" fontId="11" fillId="0" borderId="0" xfId="53" applyFont="1" applyBorder="1" applyAlignment="1">
      <alignment horizontal="right" vertical="center" wrapText="1"/>
    </xf>
    <xf numFmtId="0" fontId="0" fillId="0" borderId="0" xfId="0" applyFill="1" applyBorder="1">
      <alignment vertical="top"/>
    </xf>
    <xf numFmtId="49" fontId="11" fillId="0" borderId="0" xfId="0" applyNumberFormat="1" applyFont="1" applyBorder="1" applyAlignment="1">
      <alignment horizontal="right" vertical="center" wrapText="1"/>
    </xf>
    <xf numFmtId="49" fontId="11" fillId="0" borderId="0" xfId="0" applyNumberFormat="1" applyFont="1" applyBorder="1" applyAlignment="1">
      <alignment horizontal="left" vertical="center" wrapText="1"/>
    </xf>
    <xf numFmtId="49" fontId="11" fillId="0" borderId="0" xfId="0" applyNumberFormat="1" applyFont="1" applyBorder="1" applyAlignment="1">
      <alignment horizontal="center" vertical="center" wrapText="1"/>
    </xf>
    <xf numFmtId="49" fontId="11" fillId="0" borderId="7" xfId="0" applyNumberFormat="1" applyFont="1" applyBorder="1" applyAlignment="1">
      <alignment horizontal="center" vertical="center" wrapText="1"/>
    </xf>
    <xf numFmtId="49" fontId="4" fillId="0" borderId="7" xfId="53" applyFont="1">
      <alignment horizontal="left" vertical="center" wrapText="1"/>
    </xf>
    <xf numFmtId="49" fontId="4" fillId="0" borderId="7" xfId="53" applyFont="1" applyFill="1">
      <alignment horizontal="left" vertical="center" wrapText="1"/>
    </xf>
    <xf numFmtId="178" fontId="4" fillId="0" borderId="7" xfId="54" applyFont="1">
      <alignment horizontal="right" vertical="center"/>
    </xf>
    <xf numFmtId="178" fontId="4" fillId="0" borderId="7" xfId="54" applyFont="1" applyFill="1">
      <alignment horizontal="right" vertical="center"/>
    </xf>
    <xf numFmtId="49" fontId="4" fillId="0" borderId="7" xfId="53" applyFont="1" applyFill="1" applyAlignment="1">
      <alignment horizontal="center" vertical="center" wrapText="1"/>
    </xf>
    <xf numFmtId="0" fontId="13" fillId="0" borderId="0" xfId="0" applyBorder="1">
      <alignment vertical="top"/>
    </xf>
    <xf numFmtId="0" fontId="12" fillId="0" borderId="0" xfId="0" applyFont="1" applyBorder="1" applyAlignment="1">
      <alignment horizontal="center" vertical="center"/>
    </xf>
    <xf numFmtId="0" fontId="13" fillId="0" borderId="7" xfId="0" applyBorder="1" applyAlignment="1">
      <alignment horizontal="center" vertical="center" wrapText="1"/>
    </xf>
    <xf numFmtId="0" fontId="13" fillId="0" borderId="0" xfId="0" applyBorder="1" applyAlignment="1">
      <alignment horizontal="right" vertical="center"/>
    </xf>
    <xf numFmtId="0" fontId="13" fillId="0" borderId="7" xfId="0" applyFill="1" applyBorder="1" applyAlignment="1">
      <alignment horizontal="center" vertical="center"/>
    </xf>
    <xf numFmtId="0" fontId="2" fillId="0" borderId="0" xfId="0" applyFont="1" applyBorder="1" applyAlignment="1">
      <alignment horizontal="center" wrapText="1"/>
    </xf>
    <xf numFmtId="0" fontId="2" fillId="0" borderId="0" xfId="0" applyFont="1" applyBorder="1" applyAlignment="1">
      <alignment wrapText="1"/>
    </xf>
    <xf numFmtId="0" fontId="2" fillId="0" borderId="0" xfId="0" applyFont="1" applyBorder="1" applyAlignment="1">
      <alignment horizontal="right" wrapText="1"/>
    </xf>
    <xf numFmtId="0" fontId="14" fillId="0" borderId="0" xfId="0" applyFont="1" applyBorder="1" applyAlignment="1">
      <alignment horizontal="center" vertical="center" wrapText="1"/>
    </xf>
    <xf numFmtId="0" fontId="5" fillId="0" borderId="0" xfId="0" applyBorder="1" applyAlignment="1">
      <alignment horizontal="left" wrapText="1"/>
    </xf>
    <xf numFmtId="0" fontId="15" fillId="0" borderId="7" xfId="0" applyFont="1" applyBorder="1" applyAlignment="1">
      <alignment horizontal="center" vertical="center" wrapText="1"/>
    </xf>
    <xf numFmtId="0" fontId="15" fillId="0" borderId="2" xfId="0" applyFont="1" applyBorder="1" applyAlignment="1">
      <alignment horizontal="center" vertical="center" wrapText="1"/>
    </xf>
    <xf numFmtId="4" fontId="15" fillId="0" borderId="7" xfId="0" applyNumberFormat="1" applyFont="1" applyBorder="1" applyAlignment="1">
      <alignment vertical="center"/>
    </xf>
    <xf numFmtId="4" fontId="15" fillId="0" borderId="2" xfId="0" applyNumberFormat="1" applyFont="1" applyBorder="1" applyAlignment="1">
      <alignment vertical="center"/>
    </xf>
    <xf numFmtId="49" fontId="12" fillId="0" borderId="0" xfId="0" applyNumberFormat="1" applyFont="1" applyBorder="1" applyAlignment="1">
      <alignment horizontal="center" vertical="center" wrapText="1"/>
    </xf>
    <xf numFmtId="49" fontId="13" fillId="0" borderId="0" xfId="0" applyNumberFormat="1" applyBorder="1" applyAlignment="1">
      <alignment horizontal="left" vertical="center" wrapText="1"/>
    </xf>
    <xf numFmtId="49" fontId="16" fillId="0" borderId="7" xfId="53" applyFont="1" applyAlignment="1">
      <alignment horizontal="center" vertical="center" wrapText="1"/>
    </xf>
    <xf numFmtId="49" fontId="16" fillId="0" borderId="7" xfId="53" applyFont="1">
      <alignment horizontal="left" vertical="center" wrapText="1"/>
    </xf>
    <xf numFmtId="178" fontId="16" fillId="0" borderId="7" xfId="54" applyFont="1">
      <alignment horizontal="right" vertical="center"/>
    </xf>
    <xf numFmtId="49" fontId="16" fillId="0" borderId="7" xfId="53" applyFont="1" applyAlignment="1">
      <alignment horizontal="left" vertical="center" wrapText="1" indent="1"/>
    </xf>
    <xf numFmtId="49" fontId="16" fillId="0" borderId="7" xfId="53" applyFont="1" applyAlignment="1">
      <alignment horizontal="left" vertical="center" wrapText="1" indent="2"/>
    </xf>
    <xf numFmtId="0" fontId="2" fillId="0" borderId="0" xfId="0" applyFont="1" applyBorder="1" applyAlignment="1">
      <alignment vertical="center"/>
    </xf>
    <xf numFmtId="0" fontId="17" fillId="0" borderId="0" xfId="0" applyFont="1" applyBorder="1" applyAlignment="1">
      <alignment horizontal="center" vertical="center"/>
    </xf>
    <xf numFmtId="0" fontId="18" fillId="0" borderId="0" xfId="0" applyFont="1" applyBorder="1" applyAlignment="1">
      <alignment horizontal="center" vertical="center"/>
    </xf>
    <xf numFmtId="0" fontId="5" fillId="0" borderId="7" xfId="0" applyBorder="1" applyAlignment="1">
      <alignment horizontal="left" vertical="center"/>
    </xf>
    <xf numFmtId="0" fontId="5" fillId="0" borderId="7" xfId="0" applyBorder="1" applyAlignment="1" applyProtection="1">
      <alignment vertical="center"/>
      <protection locked="0"/>
    </xf>
    <xf numFmtId="0" fontId="2" fillId="0" borderId="6" xfId="0" applyFont="1" applyBorder="1" applyAlignment="1">
      <alignment vertical="center"/>
    </xf>
    <xf numFmtId="178" fontId="1" fillId="0" borderId="7" xfId="0" applyNumberFormat="1" applyFont="1" applyBorder="1" applyAlignment="1" applyProtection="1">
      <alignment horizontal="right" vertical="center"/>
      <protection locked="0"/>
    </xf>
    <xf numFmtId="0" fontId="19" fillId="0" borderId="7" xfId="0" applyFont="1" applyBorder="1" applyAlignment="1">
      <alignment horizontal="center" vertical="center"/>
    </xf>
    <xf numFmtId="0" fontId="4" fillId="0" borderId="0" xfId="53" applyNumberFormat="1" applyFont="1" applyBorder="1" applyAlignment="1">
      <alignment horizontal="left" vertical="center"/>
    </xf>
    <xf numFmtId="0" fontId="3" fillId="0" borderId="0" xfId="53" applyNumberFormat="1" applyFont="1" applyBorder="1" applyAlignment="1">
      <alignment horizontal="center" vertical="center"/>
    </xf>
    <xf numFmtId="0" fontId="4" fillId="0" borderId="7" xfId="53" applyNumberFormat="1" applyFont="1" applyAlignment="1">
      <alignment horizontal="center" vertical="center" wrapText="1"/>
    </xf>
    <xf numFmtId="0" fontId="4" fillId="0" borderId="7" xfId="0" applyFont="1" applyBorder="1" applyAlignment="1">
      <alignment horizontal="center" vertical="center"/>
    </xf>
    <xf numFmtId="0" fontId="4" fillId="0" borderId="7" xfId="53" applyNumberFormat="1" applyFont="1">
      <alignment horizontal="left" vertical="center" wrapText="1"/>
    </xf>
    <xf numFmtId="0" fontId="4" fillId="0" borderId="7" xfId="53" applyNumberFormat="1" applyFont="1" applyAlignment="1">
      <alignment horizontal="left" vertical="center" wrapText="1" indent="1"/>
    </xf>
    <xf numFmtId="0" fontId="4" fillId="0" borderId="7" xfId="53" applyNumberFormat="1" applyFont="1" applyAlignment="1">
      <alignment horizontal="left" vertical="center" wrapText="1" indent="2"/>
    </xf>
    <xf numFmtId="0" fontId="5" fillId="0" borderId="0" xfId="0" applyBorder="1" applyAlignment="1">
      <alignment vertical="center"/>
    </xf>
    <xf numFmtId="0" fontId="1" fillId="0" borderId="7" xfId="0" applyFont="1" applyBorder="1" applyAlignment="1">
      <alignment vertical="center" wrapText="1"/>
    </xf>
    <xf numFmtId="0" fontId="5" fillId="0" borderId="4" xfId="0" applyBorder="1" applyAlignment="1">
      <alignment vertical="center"/>
    </xf>
    <xf numFmtId="0" fontId="2" fillId="0" borderId="0" xfId="0" applyFont="1" applyAlignment="1">
      <alignment horizontal="center" vertical="center"/>
    </xf>
    <xf numFmtId="49" fontId="4" fillId="0" borderId="0" xfId="53" applyFont="1" applyBorder="1">
      <alignment horizontal="left" vertical="center" wrapText="1"/>
    </xf>
    <xf numFmtId="49" fontId="4" fillId="0" borderId="0" xfId="53" applyFont="1" applyBorder="1" applyAlignment="1">
      <alignment horizontal="right" vertical="center" wrapText="1"/>
    </xf>
    <xf numFmtId="49" fontId="3" fillId="0" borderId="0" xfId="0" applyNumberFormat="1" applyFont="1" applyBorder="1" applyAlignment="1">
      <alignment horizontal="center" vertical="center" wrapText="1"/>
    </xf>
    <xf numFmtId="49" fontId="4" fillId="0" borderId="0" xfId="53" applyFont="1" applyBorder="1" applyAlignment="1">
      <alignment horizontal="center" vertical="center" wrapText="1"/>
    </xf>
    <xf numFmtId="49" fontId="4" fillId="0" borderId="8" xfId="53" applyFont="1" applyBorder="1" applyAlignment="1">
      <alignment horizontal="center" vertical="center" wrapText="1"/>
    </xf>
    <xf numFmtId="49" fontId="4" fillId="0" borderId="7" xfId="53" applyFont="1" applyAlignment="1">
      <alignment horizontal="center" vertical="center" wrapText="1"/>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topLeftCell="A2" workbookViewId="0">
      <selection activeCell="D10" sqref="D10"/>
    </sheetView>
  </sheetViews>
  <sheetFormatPr defaultColWidth="10.2761904761905" defaultRowHeight="15" customHeight="1" outlineLevelCol="3"/>
  <cols>
    <col min="1" max="4" width="33.2761904761905" customWidth="1"/>
  </cols>
  <sheetData>
    <row r="1" ht="18.75" customHeight="1" spans="1:4">
      <c r="A1" s="201"/>
      <c r="B1" s="201"/>
      <c r="C1" s="201"/>
      <c r="D1" s="202" t="s">
        <v>0</v>
      </c>
    </row>
    <row r="2" ht="42" customHeight="1" spans="1:4">
      <c r="A2" s="203" t="str">
        <f>"2025"&amp;"年财务收支预算总表"</f>
        <v>2025年财务收支预算总表</v>
      </c>
      <c r="B2" s="203"/>
      <c r="C2" s="203"/>
      <c r="D2" s="203"/>
    </row>
    <row r="3" ht="18.75" customHeight="1" spans="1:4">
      <c r="A3" s="201" t="str">
        <f>"单位名称："&amp;"大厂乡政府"</f>
        <v>单位名称：大厂乡政府</v>
      </c>
      <c r="B3" s="201"/>
      <c r="C3" s="204"/>
      <c r="D3" s="202" t="s">
        <v>1</v>
      </c>
    </row>
    <row r="4" ht="18.75" customHeight="1" spans="1:4">
      <c r="A4" s="205" t="s">
        <v>2</v>
      </c>
      <c r="B4" s="205"/>
      <c r="C4" s="205" t="s">
        <v>3</v>
      </c>
      <c r="D4" s="205"/>
    </row>
    <row r="5" ht="18.75" customHeight="1" spans="1:4">
      <c r="A5" s="206" t="s">
        <v>4</v>
      </c>
      <c r="B5" s="206" t="s">
        <v>5</v>
      </c>
      <c r="C5" s="206" t="s">
        <v>6</v>
      </c>
      <c r="D5" s="206" t="s">
        <v>5</v>
      </c>
    </row>
    <row r="6" ht="18.75" customHeight="1" spans="1:4">
      <c r="A6" s="156" t="s">
        <v>7</v>
      </c>
      <c r="B6" s="158">
        <v>11479846.14</v>
      </c>
      <c r="C6" s="156" t="str">
        <f>"一"&amp;"、"&amp;"一般公共服务支出"</f>
        <v>一、一般公共服务支出</v>
      </c>
      <c r="D6" s="158">
        <v>6937190.48</v>
      </c>
    </row>
    <row r="7" ht="18.75" customHeight="1" spans="1:4">
      <c r="A7" s="156" t="s">
        <v>8</v>
      </c>
      <c r="B7" s="158"/>
      <c r="C7" s="156" t="str">
        <f>"二"&amp;"、"&amp;"公共安全支出"</f>
        <v>二、公共安全支出</v>
      </c>
      <c r="D7" s="158">
        <v>10000</v>
      </c>
    </row>
    <row r="8" ht="18.75" customHeight="1" spans="1:4">
      <c r="A8" s="156" t="s">
        <v>9</v>
      </c>
      <c r="B8" s="158"/>
      <c r="C8" s="156" t="str">
        <f>"三"&amp;"、"&amp;"社会保障和就业支出"</f>
        <v>三、社会保障和就业支出</v>
      </c>
      <c r="D8" s="158">
        <v>1273471.36</v>
      </c>
    </row>
    <row r="9" ht="18.75" customHeight="1" spans="1:4">
      <c r="A9" s="156" t="s">
        <v>10</v>
      </c>
      <c r="B9" s="158"/>
      <c r="C9" s="156" t="str">
        <f>"四"&amp;"、"&amp;"卫生健康支出"</f>
        <v>四、卫生健康支出</v>
      </c>
      <c r="D9" s="158">
        <v>423696.81</v>
      </c>
    </row>
    <row r="10" ht="18.75" customHeight="1" spans="1:4">
      <c r="A10" s="156" t="s">
        <v>11</v>
      </c>
      <c r="B10" s="158">
        <v>105447.6</v>
      </c>
      <c r="C10" s="156" t="str">
        <f>"五"&amp;"、"&amp;"城乡社区支出"</f>
        <v>五、城乡社区支出</v>
      </c>
      <c r="D10" s="158">
        <v>31385</v>
      </c>
    </row>
    <row r="11" ht="18.75" customHeight="1" spans="1:4">
      <c r="A11" s="156" t="s">
        <v>12</v>
      </c>
      <c r="B11" s="158"/>
      <c r="C11" s="156" t="str">
        <f>"六"&amp;"、"&amp;"农林水支出"</f>
        <v>六、农林水支出</v>
      </c>
      <c r="D11" s="158">
        <v>2314486.33</v>
      </c>
    </row>
    <row r="12" ht="18.75" customHeight="1" spans="1:4">
      <c r="A12" s="156" t="s">
        <v>13</v>
      </c>
      <c r="B12" s="158"/>
      <c r="C12" s="156" t="str">
        <f>"七"&amp;"、"&amp;"交通运输支出"</f>
        <v>七、交通运输支出</v>
      </c>
      <c r="D12" s="158">
        <v>22550</v>
      </c>
    </row>
    <row r="13" ht="18.75" customHeight="1" spans="1:4">
      <c r="A13" s="156" t="s">
        <v>14</v>
      </c>
      <c r="B13" s="158"/>
      <c r="C13" s="156" t="str">
        <f>"八"&amp;"、"&amp;"住房保障支出"</f>
        <v>八、住房保障支出</v>
      </c>
      <c r="D13" s="158">
        <v>572513.76</v>
      </c>
    </row>
    <row r="14" ht="18.75" customHeight="1" spans="1:4">
      <c r="A14" s="156" t="s">
        <v>15</v>
      </c>
      <c r="B14" s="158"/>
      <c r="C14" s="156"/>
      <c r="D14" s="158"/>
    </row>
    <row r="15" ht="18.75" customHeight="1" spans="1:4">
      <c r="A15" s="156" t="s">
        <v>16</v>
      </c>
      <c r="B15" s="158">
        <v>105447.6</v>
      </c>
      <c r="C15" s="156"/>
      <c r="D15" s="158"/>
    </row>
    <row r="16" ht="18.75" customHeight="1" spans="1:4">
      <c r="A16" s="156"/>
      <c r="B16" s="158"/>
      <c r="C16" s="156"/>
      <c r="D16" s="158"/>
    </row>
    <row r="17" ht="18.75" customHeight="1" spans="1:4">
      <c r="A17" s="156"/>
      <c r="B17" s="158"/>
      <c r="C17" s="156"/>
      <c r="D17" s="158"/>
    </row>
    <row r="18" ht="18.75" customHeight="1" spans="1:4">
      <c r="A18" s="156"/>
      <c r="B18" s="158"/>
      <c r="C18" s="156"/>
      <c r="D18" s="158"/>
    </row>
    <row r="19" ht="18.75" customHeight="1" spans="1:4">
      <c r="A19" s="156"/>
      <c r="B19" s="158"/>
      <c r="C19" s="156"/>
      <c r="D19" s="158"/>
    </row>
    <row r="20" ht="18.75" customHeight="1" spans="1:4">
      <c r="A20" s="156"/>
      <c r="B20" s="158"/>
      <c r="C20" s="156"/>
      <c r="D20" s="158"/>
    </row>
    <row r="21" ht="18.75" customHeight="1" spans="1:4">
      <c r="A21" s="156"/>
      <c r="B21" s="158"/>
      <c r="C21" s="156"/>
      <c r="D21" s="158"/>
    </row>
    <row r="22" ht="18.75" customHeight="1" spans="1:4">
      <c r="A22" s="156"/>
      <c r="B22" s="158"/>
      <c r="C22" s="156"/>
      <c r="D22" s="158"/>
    </row>
    <row r="23" ht="18.75" customHeight="1" spans="1:4">
      <c r="A23" s="156"/>
      <c r="B23" s="158"/>
      <c r="C23" s="156"/>
      <c r="D23" s="158"/>
    </row>
    <row r="24" ht="18.75" customHeight="1" spans="1:4">
      <c r="A24" s="156"/>
      <c r="B24" s="158"/>
      <c r="C24" s="156"/>
      <c r="D24" s="158"/>
    </row>
    <row r="25" ht="18.75" customHeight="1" spans="1:4">
      <c r="A25" s="156"/>
      <c r="B25" s="158"/>
      <c r="C25" s="156"/>
      <c r="D25" s="158"/>
    </row>
    <row r="26" ht="18.75" customHeight="1" spans="1:4">
      <c r="A26" s="156"/>
      <c r="B26" s="158"/>
      <c r="C26" s="156"/>
      <c r="D26" s="158"/>
    </row>
    <row r="27" ht="18.75" customHeight="1" spans="1:4">
      <c r="A27" s="156"/>
      <c r="B27" s="158"/>
      <c r="C27" s="156"/>
      <c r="D27" s="158"/>
    </row>
    <row r="28" ht="18.75" customHeight="1" spans="1:4">
      <c r="A28" s="156"/>
      <c r="B28" s="158"/>
      <c r="C28" s="156"/>
      <c r="D28" s="158"/>
    </row>
    <row r="29" ht="18.75" customHeight="1" spans="1:4">
      <c r="A29" s="156"/>
      <c r="B29" s="158"/>
      <c r="C29" s="156"/>
      <c r="D29" s="158"/>
    </row>
    <row r="30" ht="18.75" customHeight="1" spans="1:4">
      <c r="A30" s="156"/>
      <c r="B30" s="158"/>
      <c r="C30" s="156"/>
      <c r="D30" s="158"/>
    </row>
    <row r="31" ht="18.75" customHeight="1" spans="1:4">
      <c r="A31" s="156"/>
      <c r="B31" s="158"/>
      <c r="C31" s="156"/>
      <c r="D31" s="158"/>
    </row>
    <row r="32" ht="18.75" customHeight="1" spans="1:4">
      <c r="A32" s="156" t="s">
        <v>17</v>
      </c>
      <c r="B32" s="158">
        <v>11585293.74</v>
      </c>
      <c r="C32" s="156" t="s">
        <v>18</v>
      </c>
      <c r="D32" s="158">
        <v>11585293.74</v>
      </c>
    </row>
    <row r="33" ht="18.75" customHeight="1" spans="1:4">
      <c r="A33" s="156" t="s">
        <v>19</v>
      </c>
      <c r="B33" s="158"/>
      <c r="C33" s="156" t="s">
        <v>20</v>
      </c>
      <c r="D33" s="158"/>
    </row>
    <row r="34" ht="18.75" customHeight="1" spans="1:4">
      <c r="A34" s="156" t="s">
        <v>21</v>
      </c>
      <c r="B34" s="158"/>
      <c r="C34" s="156" t="s">
        <v>21</v>
      </c>
      <c r="D34" s="158"/>
    </row>
    <row r="35" ht="18.75" customHeight="1" spans="1:4">
      <c r="A35" s="156" t="s">
        <v>22</v>
      </c>
      <c r="B35" s="158"/>
      <c r="C35" s="156" t="s">
        <v>23</v>
      </c>
      <c r="D35" s="158"/>
    </row>
    <row r="36" ht="18.75" customHeight="1" spans="1:4">
      <c r="A36" s="156" t="s">
        <v>24</v>
      </c>
      <c r="B36" s="158">
        <v>11585293.74</v>
      </c>
      <c r="C36" s="156" t="s">
        <v>25</v>
      </c>
      <c r="D36" s="158">
        <v>11585293.74</v>
      </c>
    </row>
  </sheetData>
  <mergeCells count="4">
    <mergeCell ref="A2:D2"/>
    <mergeCell ref="A3:B3"/>
    <mergeCell ref="A4:B4"/>
    <mergeCell ref="C4:D4"/>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10"/>
  <sheetViews>
    <sheetView showZeros="0" workbookViewId="0">
      <selection activeCell="A10" sqref="A10:F10"/>
    </sheetView>
  </sheetViews>
  <sheetFormatPr defaultColWidth="9.15238095238095" defaultRowHeight="14.25" customHeight="1" outlineLevelCol="5"/>
  <cols>
    <col min="1" max="6" width="23.047619047619" customWidth="1"/>
  </cols>
  <sheetData>
    <row r="1" ht="12" customHeight="1" spans="1:6">
      <c r="A1" s="125">
        <v>1</v>
      </c>
      <c r="B1" s="126">
        <v>0</v>
      </c>
      <c r="C1" s="125">
        <v>1</v>
      </c>
      <c r="D1" s="92"/>
      <c r="E1" s="92"/>
      <c r="F1" s="127" t="s">
        <v>922</v>
      </c>
    </row>
    <row r="2" ht="26.25" customHeight="1" spans="1:6">
      <c r="A2" s="128" t="str">
        <f>"2025"&amp;"年政府性基金预算支出预算表"</f>
        <v>2025年政府性基金预算支出预算表</v>
      </c>
      <c r="B2" s="128" t="s">
        <v>923</v>
      </c>
      <c r="C2" s="129"/>
      <c r="D2" s="130"/>
      <c r="E2" s="130"/>
      <c r="F2" s="130"/>
    </row>
    <row r="3" ht="13.5" customHeight="1" spans="1:6">
      <c r="A3" s="131" t="str">
        <f>"单位名称："&amp;"大厂乡政府"</f>
        <v>单位名称：大厂乡政府</v>
      </c>
      <c r="B3" s="131" t="s">
        <v>924</v>
      </c>
      <c r="C3" s="132"/>
      <c r="D3" s="92"/>
      <c r="E3" s="92"/>
      <c r="F3" s="127" t="s">
        <v>1</v>
      </c>
    </row>
    <row r="4" ht="19.5" customHeight="1" spans="1:6">
      <c r="A4" s="133" t="s">
        <v>276</v>
      </c>
      <c r="B4" s="134" t="s">
        <v>64</v>
      </c>
      <c r="C4" s="133" t="s">
        <v>65</v>
      </c>
      <c r="D4" s="12" t="s">
        <v>925</v>
      </c>
      <c r="E4" s="13"/>
      <c r="F4" s="14"/>
    </row>
    <row r="5" ht="18.75" customHeight="1" spans="1:6">
      <c r="A5" s="135"/>
      <c r="B5" s="136"/>
      <c r="C5" s="135"/>
      <c r="D5" s="72" t="s">
        <v>30</v>
      </c>
      <c r="E5" s="12" t="s">
        <v>68</v>
      </c>
      <c r="F5" s="72" t="s">
        <v>69</v>
      </c>
    </row>
    <row r="6" ht="18.75" customHeight="1" spans="1:6">
      <c r="A6" s="58"/>
      <c r="B6" s="137"/>
      <c r="C6" s="58"/>
      <c r="D6" s="35"/>
      <c r="E6" s="35"/>
      <c r="F6" s="35"/>
    </row>
    <row r="7" ht="21" customHeight="1" spans="1:6">
      <c r="A7" s="22"/>
      <c r="B7" s="22"/>
      <c r="C7" s="22"/>
      <c r="D7" s="86"/>
      <c r="E7" s="138"/>
      <c r="F7" s="138"/>
    </row>
    <row r="8" ht="21" customHeight="1" spans="1:6">
      <c r="A8" s="22"/>
      <c r="B8" s="22"/>
      <c r="C8" s="22"/>
      <c r="D8" s="139"/>
      <c r="E8" s="140"/>
      <c r="F8" s="140"/>
    </row>
    <row r="9" ht="18.75" customHeight="1" spans="1:6">
      <c r="A9" s="141" t="s">
        <v>926</v>
      </c>
      <c r="B9" s="141" t="s">
        <v>926</v>
      </c>
      <c r="C9" s="142" t="s">
        <v>926</v>
      </c>
      <c r="D9" s="86"/>
      <c r="E9" s="138"/>
      <c r="F9" s="138"/>
    </row>
    <row r="10" ht="18.75" customHeight="1" spans="1:6">
      <c r="A10" s="143" t="s">
        <v>927</v>
      </c>
      <c r="B10" s="143"/>
      <c r="C10" s="143"/>
      <c r="D10" s="144"/>
      <c r="E10" s="145"/>
      <c r="F10" s="145"/>
    </row>
  </sheetData>
  <mergeCells count="8">
    <mergeCell ref="A2:F2"/>
    <mergeCell ref="A3:C3"/>
    <mergeCell ref="D4:F4"/>
    <mergeCell ref="A9:C9"/>
    <mergeCell ref="A10:F10"/>
    <mergeCell ref="A4:A5"/>
    <mergeCell ref="B4:B5"/>
    <mergeCell ref="C4:C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Q22"/>
  <sheetViews>
    <sheetView showZeros="0" workbookViewId="0">
      <selection activeCell="A1" sqref="A1"/>
    </sheetView>
  </sheetViews>
  <sheetFormatPr defaultColWidth="9.15238095238095" defaultRowHeight="14.25" customHeight="1"/>
  <cols>
    <col min="1" max="1" width="16.3428571428571" customWidth="1"/>
    <col min="2" max="3" width="9.62857142857143" customWidth="1"/>
    <col min="4" max="5" width="3.62857142857143" customWidth="1"/>
    <col min="6" max="6" width="11.2761904761905" customWidth="1"/>
    <col min="7" max="8" width="11.8380952380952" customWidth="1"/>
    <col min="9" max="9" width="10.2" customWidth="1"/>
    <col min="10" max="10" width="6.04761904761905" customWidth="1"/>
    <col min="11" max="11" width="9.77142857142857" customWidth="1"/>
    <col min="12" max="12" width="10.7714285714286" customWidth="1"/>
    <col min="13" max="15" width="10.7238095238095" customWidth="1"/>
    <col min="16" max="16" width="6.62857142857143" customWidth="1"/>
    <col min="17" max="17" width="11.4190476190476" customWidth="1"/>
  </cols>
  <sheetData>
    <row r="1" ht="13.5" customHeight="1" spans="1:17">
      <c r="A1" s="3"/>
      <c r="B1" s="3"/>
      <c r="C1" s="3"/>
      <c r="D1" s="3"/>
      <c r="E1" s="3"/>
      <c r="F1" s="3"/>
      <c r="G1" s="3"/>
      <c r="H1" s="3"/>
      <c r="I1" s="3"/>
      <c r="J1" s="3"/>
      <c r="K1" s="1"/>
      <c r="L1" s="1"/>
      <c r="M1" s="1"/>
      <c r="N1" s="1"/>
      <c r="O1" s="115"/>
      <c r="P1" s="115"/>
      <c r="Q1" s="101" t="s">
        <v>928</v>
      </c>
    </row>
    <row r="2" ht="27.75" customHeight="1" spans="1:17">
      <c r="A2" s="102" t="str">
        <f>"2025"&amp;"年部门政府采购预算表"</f>
        <v>2025年部门政府采购预算表</v>
      </c>
      <c r="B2" s="29"/>
      <c r="C2" s="29"/>
      <c r="D2" s="29"/>
      <c r="E2" s="29"/>
      <c r="F2" s="29"/>
      <c r="G2" s="29"/>
      <c r="H2" s="29"/>
      <c r="I2" s="29"/>
      <c r="J2" s="29"/>
      <c r="K2" s="116"/>
      <c r="L2" s="29"/>
      <c r="M2" s="29"/>
      <c r="N2" s="29"/>
      <c r="O2" s="116"/>
      <c r="P2" s="116"/>
      <c r="Q2" s="29"/>
    </row>
    <row r="3" ht="18.75" customHeight="1" spans="1:17">
      <c r="A3" s="103" t="str">
        <f>"单位名称："&amp;"大厂乡政府"</f>
        <v>单位名称：大厂乡政府</v>
      </c>
      <c r="B3" s="32"/>
      <c r="C3" s="32"/>
      <c r="D3" s="32"/>
      <c r="E3" s="32"/>
      <c r="F3" s="32"/>
      <c r="G3" s="32"/>
      <c r="H3" s="32"/>
      <c r="I3" s="32"/>
      <c r="J3" s="32"/>
      <c r="K3" s="1"/>
      <c r="L3" s="1"/>
      <c r="M3" s="1"/>
      <c r="N3" s="1"/>
      <c r="O3" s="117"/>
      <c r="P3" s="117"/>
      <c r="Q3" s="124" t="s">
        <v>27</v>
      </c>
    </row>
    <row r="4" ht="15.75" customHeight="1" spans="1:17">
      <c r="A4" s="11" t="s">
        <v>929</v>
      </c>
      <c r="B4" s="104" t="s">
        <v>930</v>
      </c>
      <c r="C4" s="104" t="s">
        <v>931</v>
      </c>
      <c r="D4" s="104" t="s">
        <v>932</v>
      </c>
      <c r="E4" s="104" t="s">
        <v>933</v>
      </c>
      <c r="F4" s="104" t="s">
        <v>934</v>
      </c>
      <c r="G4" s="47" t="s">
        <v>283</v>
      </c>
      <c r="H4" s="47"/>
      <c r="I4" s="47"/>
      <c r="J4" s="47"/>
      <c r="K4" s="118"/>
      <c r="L4" s="47"/>
      <c r="M4" s="47"/>
      <c r="N4" s="47"/>
      <c r="O4" s="75"/>
      <c r="P4" s="118"/>
      <c r="Q4" s="48"/>
    </row>
    <row r="5" ht="17.25" customHeight="1" spans="1:17">
      <c r="A5" s="16"/>
      <c r="B5" s="105"/>
      <c r="C5" s="105"/>
      <c r="D5" s="105"/>
      <c r="E5" s="105"/>
      <c r="F5" s="105"/>
      <c r="G5" s="105" t="s">
        <v>30</v>
      </c>
      <c r="H5" s="105" t="s">
        <v>34</v>
      </c>
      <c r="I5" s="105" t="s">
        <v>935</v>
      </c>
      <c r="J5" s="105" t="s">
        <v>936</v>
      </c>
      <c r="K5" s="119" t="s">
        <v>937</v>
      </c>
      <c r="L5" s="120" t="s">
        <v>938</v>
      </c>
      <c r="M5" s="120"/>
      <c r="N5" s="120"/>
      <c r="O5" s="121"/>
      <c r="P5" s="122"/>
      <c r="Q5" s="106"/>
    </row>
    <row r="6" ht="54" customHeight="1" spans="1:17">
      <c r="A6" s="18"/>
      <c r="B6" s="106"/>
      <c r="C6" s="106"/>
      <c r="D6" s="106"/>
      <c r="E6" s="106"/>
      <c r="F6" s="106"/>
      <c r="G6" s="106"/>
      <c r="H6" s="106" t="s">
        <v>33</v>
      </c>
      <c r="I6" s="106"/>
      <c r="J6" s="106"/>
      <c r="K6" s="123"/>
      <c r="L6" s="106" t="s">
        <v>33</v>
      </c>
      <c r="M6" s="106" t="s">
        <v>40</v>
      </c>
      <c r="N6" s="106" t="s">
        <v>939</v>
      </c>
      <c r="O6" s="33" t="s">
        <v>42</v>
      </c>
      <c r="P6" s="123" t="s">
        <v>43</v>
      </c>
      <c r="Q6" s="106" t="s">
        <v>44</v>
      </c>
    </row>
    <row r="7" ht="15" customHeight="1" spans="1:17">
      <c r="A7" s="76">
        <v>1</v>
      </c>
      <c r="B7" s="107">
        <v>2</v>
      </c>
      <c r="C7" s="107">
        <v>3</v>
      </c>
      <c r="D7" s="107">
        <v>4</v>
      </c>
      <c r="E7" s="107">
        <v>5</v>
      </c>
      <c r="F7" s="107">
        <v>6</v>
      </c>
      <c r="G7" s="80">
        <v>7</v>
      </c>
      <c r="H7" s="80">
        <v>8</v>
      </c>
      <c r="I7" s="80">
        <v>9</v>
      </c>
      <c r="J7" s="80">
        <v>10</v>
      </c>
      <c r="K7" s="80">
        <v>11</v>
      </c>
      <c r="L7" s="80">
        <v>12</v>
      </c>
      <c r="M7" s="80">
        <v>13</v>
      </c>
      <c r="N7" s="80">
        <v>14</v>
      </c>
      <c r="O7" s="80">
        <v>15</v>
      </c>
      <c r="P7" s="80">
        <v>16</v>
      </c>
      <c r="Q7" s="80">
        <v>17</v>
      </c>
    </row>
    <row r="8" ht="52.5" customHeight="1" spans="1:17">
      <c r="A8" s="108" t="s">
        <v>940</v>
      </c>
      <c r="B8" s="109"/>
      <c r="C8" s="109"/>
      <c r="D8" s="110"/>
      <c r="E8" s="111"/>
      <c r="F8" s="23"/>
      <c r="G8" s="23">
        <v>178470</v>
      </c>
      <c r="H8" s="23">
        <v>178470</v>
      </c>
      <c r="I8" s="23"/>
      <c r="J8" s="23"/>
      <c r="K8" s="23"/>
      <c r="L8" s="23"/>
      <c r="M8" s="23"/>
      <c r="N8" s="23"/>
      <c r="O8" s="23"/>
      <c r="P8" s="23"/>
      <c r="Q8" s="23"/>
    </row>
    <row r="9" ht="52.5" customHeight="1" spans="1:17">
      <c r="A9" s="112" t="s">
        <v>46</v>
      </c>
      <c r="B9" s="109"/>
      <c r="C9" s="109"/>
      <c r="D9" s="110"/>
      <c r="E9" s="111"/>
      <c r="F9" s="23"/>
      <c r="G9" s="23">
        <v>165470</v>
      </c>
      <c r="H9" s="23">
        <v>165470</v>
      </c>
      <c r="I9" s="23"/>
      <c r="J9" s="23"/>
      <c r="K9" s="23"/>
      <c r="L9" s="23"/>
      <c r="M9" s="23"/>
      <c r="N9" s="23"/>
      <c r="O9" s="23"/>
      <c r="P9" s="23"/>
      <c r="Q9" s="23"/>
    </row>
    <row r="10" ht="52.5" customHeight="1" spans="1:17">
      <c r="A10" s="108" t="str">
        <f t="shared" ref="A10:A21" si="0">"     "&amp;"一般公用经费"</f>
        <v>     一般公用经费</v>
      </c>
      <c r="B10" s="109" t="s">
        <v>941</v>
      </c>
      <c r="C10" s="109" t="s">
        <v>942</v>
      </c>
      <c r="D10" s="110" t="s">
        <v>890</v>
      </c>
      <c r="E10" s="111">
        <v>3</v>
      </c>
      <c r="F10" s="23"/>
      <c r="G10" s="23">
        <v>28800</v>
      </c>
      <c r="H10" s="23">
        <v>28800</v>
      </c>
      <c r="I10" s="23"/>
      <c r="J10" s="23"/>
      <c r="K10" s="23"/>
      <c r="L10" s="23"/>
      <c r="M10" s="23"/>
      <c r="N10" s="23"/>
      <c r="O10" s="23"/>
      <c r="P10" s="23"/>
      <c r="Q10" s="23"/>
    </row>
    <row r="11" ht="52.5" customHeight="1" spans="1:17">
      <c r="A11" s="108" t="str">
        <f t="shared" ref="A11:A12" si="1">"     "&amp;"乡镇基层党建工作经费"</f>
        <v>     乡镇基层党建工作经费</v>
      </c>
      <c r="B11" s="109" t="s">
        <v>943</v>
      </c>
      <c r="C11" s="109" t="s">
        <v>943</v>
      </c>
      <c r="D11" s="110" t="s">
        <v>944</v>
      </c>
      <c r="E11" s="111">
        <v>100</v>
      </c>
      <c r="F11" s="23"/>
      <c r="G11" s="23">
        <v>17000</v>
      </c>
      <c r="H11" s="23">
        <v>17000</v>
      </c>
      <c r="I11" s="23"/>
      <c r="J11" s="23"/>
      <c r="K11" s="23"/>
      <c r="L11" s="23"/>
      <c r="M11" s="23"/>
      <c r="N11" s="23"/>
      <c r="O11" s="23"/>
      <c r="P11" s="23"/>
      <c r="Q11" s="23"/>
    </row>
    <row r="12" ht="52.5" customHeight="1" spans="1:17">
      <c r="A12" s="108" t="str">
        <f t="shared" si="1"/>
        <v>     乡镇基层党建工作经费</v>
      </c>
      <c r="B12" s="109" t="s">
        <v>945</v>
      </c>
      <c r="C12" s="109" t="s">
        <v>945</v>
      </c>
      <c r="D12" s="110" t="s">
        <v>890</v>
      </c>
      <c r="E12" s="111">
        <v>10</v>
      </c>
      <c r="F12" s="23"/>
      <c r="G12" s="23">
        <v>65000</v>
      </c>
      <c r="H12" s="23">
        <v>65000</v>
      </c>
      <c r="I12" s="23"/>
      <c r="J12" s="23"/>
      <c r="K12" s="23"/>
      <c r="L12" s="23"/>
      <c r="M12" s="23"/>
      <c r="N12" s="23"/>
      <c r="O12" s="23"/>
      <c r="P12" s="23"/>
      <c r="Q12" s="23"/>
    </row>
    <row r="13" ht="52.5" customHeight="1" spans="1:17">
      <c r="A13" s="108" t="str">
        <f>"     "&amp;"乡镇宣传、宗教、综治维稳工作经费"</f>
        <v>     乡镇宣传、宗教、综治维稳工作经费</v>
      </c>
      <c r="B13" s="109" t="s">
        <v>945</v>
      </c>
      <c r="C13" s="109" t="s">
        <v>945</v>
      </c>
      <c r="D13" s="110" t="s">
        <v>890</v>
      </c>
      <c r="E13" s="111">
        <v>2</v>
      </c>
      <c r="F13" s="23"/>
      <c r="G13" s="23">
        <v>13000</v>
      </c>
      <c r="H13" s="23">
        <v>13000</v>
      </c>
      <c r="I13" s="23"/>
      <c r="J13" s="23"/>
      <c r="K13" s="23"/>
      <c r="L13" s="23"/>
      <c r="M13" s="23"/>
      <c r="N13" s="23"/>
      <c r="O13" s="23"/>
      <c r="P13" s="23"/>
      <c r="Q13" s="23"/>
    </row>
    <row r="14" ht="52.5" customHeight="1" spans="1:17">
      <c r="A14" s="108" t="str">
        <f>"     "&amp;"乡镇工作专项经费"</f>
        <v>     乡镇工作专项经费</v>
      </c>
      <c r="B14" s="109" t="s">
        <v>945</v>
      </c>
      <c r="C14" s="109" t="s">
        <v>945</v>
      </c>
      <c r="D14" s="110" t="s">
        <v>890</v>
      </c>
      <c r="E14" s="111">
        <v>2</v>
      </c>
      <c r="F14" s="23"/>
      <c r="G14" s="23">
        <v>13000</v>
      </c>
      <c r="H14" s="23">
        <v>13000</v>
      </c>
      <c r="I14" s="23"/>
      <c r="J14" s="23"/>
      <c r="K14" s="23"/>
      <c r="L14" s="23"/>
      <c r="M14" s="23"/>
      <c r="N14" s="23"/>
      <c r="O14" s="23"/>
      <c r="P14" s="23"/>
      <c r="Q14" s="23"/>
    </row>
    <row r="15" ht="52.5" customHeight="1" spans="1:17">
      <c r="A15" s="108" t="str">
        <f t="shared" ref="A15:A17" si="2">"     "&amp;"公用经费安排的公车购置及运维费"</f>
        <v>     公用经费安排的公车购置及运维费</v>
      </c>
      <c r="B15" s="109" t="s">
        <v>946</v>
      </c>
      <c r="C15" s="109" t="s">
        <v>947</v>
      </c>
      <c r="D15" s="110" t="s">
        <v>948</v>
      </c>
      <c r="E15" s="111">
        <v>1</v>
      </c>
      <c r="F15" s="23"/>
      <c r="G15" s="23">
        <v>14670</v>
      </c>
      <c r="H15" s="23">
        <v>14670</v>
      </c>
      <c r="I15" s="23"/>
      <c r="J15" s="23"/>
      <c r="K15" s="23"/>
      <c r="L15" s="23"/>
      <c r="M15" s="23"/>
      <c r="N15" s="23"/>
      <c r="O15" s="23"/>
      <c r="P15" s="23"/>
      <c r="Q15" s="23"/>
    </row>
    <row r="16" ht="52.5" customHeight="1" spans="1:17">
      <c r="A16" s="108" t="str">
        <f t="shared" si="2"/>
        <v>     公用经费安排的公车购置及运维费</v>
      </c>
      <c r="B16" s="109" t="s">
        <v>949</v>
      </c>
      <c r="C16" s="109" t="s">
        <v>950</v>
      </c>
      <c r="D16" s="110" t="s">
        <v>615</v>
      </c>
      <c r="E16" s="111">
        <v>1</v>
      </c>
      <c r="F16" s="23"/>
      <c r="G16" s="23">
        <v>10000</v>
      </c>
      <c r="H16" s="23">
        <v>10000</v>
      </c>
      <c r="I16" s="23"/>
      <c r="J16" s="23"/>
      <c r="K16" s="23"/>
      <c r="L16" s="23"/>
      <c r="M16" s="23"/>
      <c r="N16" s="23"/>
      <c r="O16" s="23"/>
      <c r="P16" s="23"/>
      <c r="Q16" s="23"/>
    </row>
    <row r="17" ht="52.5" customHeight="1" spans="1:17">
      <c r="A17" s="108" t="str">
        <f t="shared" si="2"/>
        <v>     公用经费安排的公车购置及运维费</v>
      </c>
      <c r="B17" s="109" t="s">
        <v>951</v>
      </c>
      <c r="C17" s="109" t="s">
        <v>952</v>
      </c>
      <c r="D17" s="110" t="s">
        <v>948</v>
      </c>
      <c r="E17" s="111">
        <v>1</v>
      </c>
      <c r="F17" s="23"/>
      <c r="G17" s="23">
        <v>4000</v>
      </c>
      <c r="H17" s="23">
        <v>4000</v>
      </c>
      <c r="I17" s="23"/>
      <c r="J17" s="23"/>
      <c r="K17" s="23"/>
      <c r="L17" s="23"/>
      <c r="M17" s="23"/>
      <c r="N17" s="23"/>
      <c r="O17" s="23"/>
      <c r="P17" s="23"/>
      <c r="Q17" s="23"/>
    </row>
    <row r="18" ht="52.5" customHeight="1" spans="1:17">
      <c r="A18" s="112" t="s">
        <v>52</v>
      </c>
      <c r="B18" s="25"/>
      <c r="C18" s="25"/>
      <c r="D18" s="25"/>
      <c r="E18" s="25"/>
      <c r="F18" s="23"/>
      <c r="G18" s="23">
        <v>5200</v>
      </c>
      <c r="H18" s="23">
        <v>5200</v>
      </c>
      <c r="I18" s="23"/>
      <c r="J18" s="23"/>
      <c r="K18" s="23"/>
      <c r="L18" s="23"/>
      <c r="M18" s="23"/>
      <c r="N18" s="23"/>
      <c r="O18" s="23"/>
      <c r="P18" s="23"/>
      <c r="Q18" s="23"/>
    </row>
    <row r="19" ht="52.5" customHeight="1" spans="1:17">
      <c r="A19" s="108" t="str">
        <f t="shared" si="0"/>
        <v>     一般公用经费</v>
      </c>
      <c r="B19" s="109" t="s">
        <v>953</v>
      </c>
      <c r="C19" s="109" t="s">
        <v>954</v>
      </c>
      <c r="D19" s="110" t="s">
        <v>890</v>
      </c>
      <c r="E19" s="111">
        <v>2</v>
      </c>
      <c r="F19" s="23"/>
      <c r="G19" s="23">
        <v>5200</v>
      </c>
      <c r="H19" s="23">
        <v>5200</v>
      </c>
      <c r="I19" s="23"/>
      <c r="J19" s="23"/>
      <c r="K19" s="23"/>
      <c r="L19" s="23"/>
      <c r="M19" s="23"/>
      <c r="N19" s="23"/>
      <c r="O19" s="23"/>
      <c r="P19" s="23"/>
      <c r="Q19" s="23"/>
    </row>
    <row r="20" ht="52.5" customHeight="1" spans="1:17">
      <c r="A20" s="112" t="s">
        <v>58</v>
      </c>
      <c r="B20" s="25"/>
      <c r="C20" s="25"/>
      <c r="D20" s="25"/>
      <c r="E20" s="25"/>
      <c r="F20" s="23"/>
      <c r="G20" s="23">
        <v>7800</v>
      </c>
      <c r="H20" s="23">
        <v>7800</v>
      </c>
      <c r="I20" s="23"/>
      <c r="J20" s="23"/>
      <c r="K20" s="23"/>
      <c r="L20" s="23"/>
      <c r="M20" s="23"/>
      <c r="N20" s="23"/>
      <c r="O20" s="23"/>
      <c r="P20" s="23"/>
      <c r="Q20" s="23"/>
    </row>
    <row r="21" ht="52.5" customHeight="1" spans="1:17">
      <c r="A21" s="108" t="str">
        <f t="shared" si="0"/>
        <v>     一般公用经费</v>
      </c>
      <c r="B21" s="109" t="s">
        <v>953</v>
      </c>
      <c r="C21" s="109" t="s">
        <v>954</v>
      </c>
      <c r="D21" s="110" t="s">
        <v>890</v>
      </c>
      <c r="E21" s="111">
        <v>3</v>
      </c>
      <c r="F21" s="23"/>
      <c r="G21" s="23">
        <v>7800</v>
      </c>
      <c r="H21" s="23">
        <v>7800</v>
      </c>
      <c r="I21" s="23"/>
      <c r="J21" s="23"/>
      <c r="K21" s="23"/>
      <c r="L21" s="23"/>
      <c r="M21" s="23"/>
      <c r="N21" s="23"/>
      <c r="O21" s="23"/>
      <c r="P21" s="23"/>
      <c r="Q21" s="23"/>
    </row>
    <row r="22" ht="30" customHeight="1" spans="1:17">
      <c r="A22" s="113" t="s">
        <v>926</v>
      </c>
      <c r="B22" s="114"/>
      <c r="C22" s="114"/>
      <c r="D22" s="114"/>
      <c r="E22" s="111"/>
      <c r="F22" s="23"/>
      <c r="G22" s="23">
        <v>178470</v>
      </c>
      <c r="H22" s="23">
        <v>178470</v>
      </c>
      <c r="I22" s="23"/>
      <c r="J22" s="23"/>
      <c r="K22" s="23"/>
      <c r="L22" s="23"/>
      <c r="M22" s="23"/>
      <c r="N22" s="23"/>
      <c r="O22" s="23"/>
      <c r="P22" s="23"/>
      <c r="Q22" s="23"/>
    </row>
  </sheetData>
  <mergeCells count="16">
    <mergeCell ref="A2:Q2"/>
    <mergeCell ref="A3:F3"/>
    <mergeCell ref="G4:Q4"/>
    <mergeCell ref="L5:Q5"/>
    <mergeCell ref="A22:E22"/>
    <mergeCell ref="A4:A6"/>
    <mergeCell ref="B4:B6"/>
    <mergeCell ref="C4:C6"/>
    <mergeCell ref="D4:D6"/>
    <mergeCell ref="E4:E6"/>
    <mergeCell ref="F4:F6"/>
    <mergeCell ref="G5:G6"/>
    <mergeCell ref="H5:H6"/>
    <mergeCell ref="I5:I6"/>
    <mergeCell ref="J5:J6"/>
    <mergeCell ref="K5:K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N11"/>
  <sheetViews>
    <sheetView showZeros="0" workbookViewId="0">
      <selection activeCell="A11" sqref="A11"/>
    </sheetView>
  </sheetViews>
  <sheetFormatPr defaultColWidth="9.15238095238095" defaultRowHeight="14.25" customHeight="1"/>
  <cols>
    <col min="1" max="1" width="21.4761904761905" customWidth="1"/>
    <col min="2" max="2" width="9.77142857142857" customWidth="1"/>
    <col min="3" max="3" width="19.2" customWidth="1"/>
    <col min="4" max="5" width="12.047619047619" customWidth="1"/>
    <col min="6" max="6" width="5.77142857142857" customWidth="1"/>
    <col min="7" max="7" width="6.47619047619048" customWidth="1"/>
    <col min="8" max="8" width="9.91428571428571" customWidth="1"/>
    <col min="9" max="14" width="11.3428571428571" customWidth="1"/>
  </cols>
  <sheetData>
    <row r="1" ht="17.25" customHeight="1" spans="1:14">
      <c r="A1" s="3"/>
      <c r="B1" s="3"/>
      <c r="C1" s="3"/>
      <c r="D1" s="3"/>
      <c r="E1" s="3"/>
      <c r="F1" s="3"/>
      <c r="G1" s="3"/>
      <c r="H1" s="94"/>
      <c r="I1" s="1"/>
      <c r="J1" s="1"/>
      <c r="K1" s="94"/>
      <c r="L1" s="1"/>
      <c r="M1" s="99"/>
      <c r="N1" s="99" t="s">
        <v>955</v>
      </c>
    </row>
    <row r="2" ht="36" customHeight="1" spans="1:14">
      <c r="A2" s="29" t="str">
        <f>"2025"&amp;"年政府购买服务预算表"</f>
        <v>2025年政府购买服务预算表</v>
      </c>
      <c r="B2" s="29"/>
      <c r="C2" s="29"/>
      <c r="D2" s="29"/>
      <c r="E2" s="29"/>
      <c r="F2" s="29"/>
      <c r="G2" s="29"/>
      <c r="H2" s="29"/>
      <c r="I2" s="29"/>
      <c r="J2" s="29"/>
      <c r="K2" s="29"/>
      <c r="L2" s="29"/>
      <c r="M2" s="29"/>
      <c r="N2" s="29"/>
    </row>
    <row r="3" ht="21.75" customHeight="1" spans="1:14">
      <c r="A3" s="31" t="str">
        <f>"单位名称："&amp;"大厂乡政府"</f>
        <v>单位名称：大厂乡政府</v>
      </c>
      <c r="B3" s="32"/>
      <c r="C3" s="32"/>
      <c r="D3" s="32"/>
      <c r="E3" s="32"/>
      <c r="F3" s="32"/>
      <c r="G3" s="32"/>
      <c r="H3" s="94"/>
      <c r="I3" s="1"/>
      <c r="J3" s="1"/>
      <c r="K3" s="94"/>
      <c r="L3" s="1"/>
      <c r="M3" s="100"/>
      <c r="N3" s="101" t="s">
        <v>27</v>
      </c>
    </row>
    <row r="4" ht="15.75" customHeight="1" spans="1:14">
      <c r="A4" s="11" t="s">
        <v>929</v>
      </c>
      <c r="B4" s="11" t="s">
        <v>956</v>
      </c>
      <c r="C4" s="11" t="s">
        <v>957</v>
      </c>
      <c r="D4" s="12" t="s">
        <v>283</v>
      </c>
      <c r="E4" s="13"/>
      <c r="F4" s="13"/>
      <c r="G4" s="13"/>
      <c r="H4" s="13"/>
      <c r="I4" s="13"/>
      <c r="J4" s="13"/>
      <c r="K4" s="13"/>
      <c r="L4" s="13"/>
      <c r="M4" s="13"/>
      <c r="N4" s="14"/>
    </row>
    <row r="5" ht="17.25" customHeight="1" spans="1:14">
      <c r="A5" s="16"/>
      <c r="B5" s="16"/>
      <c r="C5" s="16"/>
      <c r="D5" s="77" t="s">
        <v>30</v>
      </c>
      <c r="E5" s="11" t="s">
        <v>34</v>
      </c>
      <c r="F5" s="11" t="s">
        <v>935</v>
      </c>
      <c r="G5" s="11" t="s">
        <v>936</v>
      </c>
      <c r="H5" s="11" t="s">
        <v>937</v>
      </c>
      <c r="I5" s="12" t="s">
        <v>938</v>
      </c>
      <c r="J5" s="13"/>
      <c r="K5" s="13"/>
      <c r="L5" s="13"/>
      <c r="M5" s="13"/>
      <c r="N5" s="14"/>
    </row>
    <row r="6" ht="40.5" customHeight="1" spans="1:14">
      <c r="A6" s="18"/>
      <c r="B6" s="18"/>
      <c r="C6" s="18"/>
      <c r="D6" s="76"/>
      <c r="E6" s="16" t="s">
        <v>33</v>
      </c>
      <c r="F6" s="18"/>
      <c r="G6" s="18"/>
      <c r="H6" s="76"/>
      <c r="I6" s="16" t="s">
        <v>33</v>
      </c>
      <c r="J6" s="16" t="s">
        <v>40</v>
      </c>
      <c r="K6" s="16" t="s">
        <v>41</v>
      </c>
      <c r="L6" s="16" t="s">
        <v>42</v>
      </c>
      <c r="M6" s="16" t="s">
        <v>43</v>
      </c>
      <c r="N6" s="16" t="s">
        <v>44</v>
      </c>
    </row>
    <row r="7" ht="15" customHeight="1" spans="1:14">
      <c r="A7" s="35">
        <v>1</v>
      </c>
      <c r="B7" s="35">
        <v>2</v>
      </c>
      <c r="C7" s="35">
        <v>3</v>
      </c>
      <c r="D7" s="35">
        <v>7</v>
      </c>
      <c r="E7" s="35">
        <v>8</v>
      </c>
      <c r="F7" s="35">
        <v>9</v>
      </c>
      <c r="G7" s="35">
        <v>10</v>
      </c>
      <c r="H7" s="35">
        <v>11</v>
      </c>
      <c r="I7" s="35">
        <v>12</v>
      </c>
      <c r="J7" s="35">
        <v>13</v>
      </c>
      <c r="K7" s="35">
        <v>14</v>
      </c>
      <c r="L7" s="35">
        <v>15</v>
      </c>
      <c r="M7" s="35">
        <v>16</v>
      </c>
      <c r="N7" s="35">
        <v>17</v>
      </c>
    </row>
    <row r="8" ht="52.5" customHeight="1" spans="1:14">
      <c r="A8" s="95"/>
      <c r="B8" s="95"/>
      <c r="C8" s="95"/>
      <c r="D8" s="23"/>
      <c r="E8" s="23"/>
      <c r="F8" s="23"/>
      <c r="G8" s="23"/>
      <c r="H8" s="23"/>
      <c r="I8" s="23"/>
      <c r="J8" s="23"/>
      <c r="K8" s="23"/>
      <c r="L8" s="23"/>
      <c r="M8" s="23"/>
      <c r="N8" s="23"/>
    </row>
    <row r="9" ht="52.5" customHeight="1" spans="1:14">
      <c r="A9" s="96"/>
      <c r="B9" s="96"/>
      <c r="C9" s="96"/>
      <c r="D9" s="23"/>
      <c r="E9" s="23"/>
      <c r="F9" s="23"/>
      <c r="G9" s="23"/>
      <c r="H9" s="23"/>
      <c r="I9" s="23"/>
      <c r="J9" s="23"/>
      <c r="K9" s="23"/>
      <c r="L9" s="23"/>
      <c r="M9" s="23"/>
      <c r="N9" s="23"/>
    </row>
    <row r="10" ht="30" customHeight="1" spans="1:14">
      <c r="A10" s="12" t="s">
        <v>30</v>
      </c>
      <c r="B10" s="97"/>
      <c r="C10" s="97"/>
      <c r="D10" s="23"/>
      <c r="E10" s="23"/>
      <c r="F10" s="23"/>
      <c r="G10" s="23"/>
      <c r="H10" s="23"/>
      <c r="I10" s="23"/>
      <c r="J10" s="23"/>
      <c r="K10" s="23"/>
      <c r="L10" s="23"/>
      <c r="M10" s="23"/>
      <c r="N10" s="23"/>
    </row>
    <row r="11" customHeight="1" spans="1:1">
      <c r="A11" s="98" t="s">
        <v>958</v>
      </c>
    </row>
  </sheetData>
  <mergeCells count="13">
    <mergeCell ref="A2:N2"/>
    <mergeCell ref="A3:H3"/>
    <mergeCell ref="D4:N4"/>
    <mergeCell ref="I5:N5"/>
    <mergeCell ref="A10:C10"/>
    <mergeCell ref="A4:A6"/>
    <mergeCell ref="B4:B6"/>
    <mergeCell ref="C4:C6"/>
    <mergeCell ref="D5:D6"/>
    <mergeCell ref="E5:E6"/>
    <mergeCell ref="F5:F6"/>
    <mergeCell ref="G5:G6"/>
    <mergeCell ref="H5:H6"/>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M11"/>
  <sheetViews>
    <sheetView showZeros="0" workbookViewId="0">
      <selection activeCell="A11" sqref="A11:M11"/>
    </sheetView>
  </sheetViews>
  <sheetFormatPr defaultColWidth="9.15238095238095" defaultRowHeight="14.25" customHeight="1"/>
  <cols>
    <col min="1" max="1" width="37.7238095238095" customWidth="1"/>
    <col min="2" max="13" width="8.62857142857143" customWidth="1"/>
  </cols>
  <sheetData>
    <row r="1" ht="13.5" customHeight="1" spans="1:13">
      <c r="A1" s="67"/>
      <c r="B1" s="67"/>
      <c r="C1" s="67"/>
      <c r="D1" s="68"/>
      <c r="E1" s="68"/>
      <c r="F1" s="68"/>
      <c r="G1" s="68"/>
      <c r="H1" s="68"/>
      <c r="I1" s="68"/>
      <c r="J1" s="68"/>
      <c r="K1" s="68"/>
      <c r="L1" s="68"/>
      <c r="M1" s="91" t="s">
        <v>959</v>
      </c>
    </row>
    <row r="2" ht="27.75" customHeight="1" spans="1:13">
      <c r="A2" s="43" t="str">
        <f>"2025"&amp;"年县对下转移支付预算表"</f>
        <v>2025年县对下转移支付预算表</v>
      </c>
      <c r="B2" s="5"/>
      <c r="C2" s="5"/>
      <c r="D2" s="56"/>
      <c r="E2" s="56"/>
      <c r="F2" s="56"/>
      <c r="G2" s="56"/>
      <c r="H2" s="56"/>
      <c r="I2" s="56"/>
      <c r="J2" s="56"/>
      <c r="K2" s="56"/>
      <c r="L2" s="56"/>
      <c r="M2" s="5"/>
    </row>
    <row r="3" customHeight="1" spans="1:13">
      <c r="A3" s="42" t="s">
        <v>1</v>
      </c>
      <c r="B3" s="69"/>
      <c r="C3" s="69"/>
      <c r="D3" s="9"/>
      <c r="E3" s="9"/>
      <c r="F3" s="9"/>
      <c r="G3" s="9"/>
      <c r="H3" s="9"/>
      <c r="I3" s="9"/>
      <c r="J3" s="9"/>
      <c r="K3" s="9"/>
      <c r="L3" s="9"/>
      <c r="M3" s="92"/>
    </row>
    <row r="4" ht="18" customHeight="1" spans="1:13">
      <c r="A4" s="70" t="str">
        <f>"单位名称："&amp;"大厂乡政府"</f>
        <v>单位名称：大厂乡政府</v>
      </c>
      <c r="B4" s="71"/>
      <c r="C4" s="71"/>
      <c r="D4" s="9"/>
      <c r="E4" s="9"/>
      <c r="F4" s="9"/>
      <c r="G4" s="9"/>
      <c r="H4" s="9"/>
      <c r="I4" s="9"/>
      <c r="J4" s="9"/>
      <c r="K4" s="9"/>
      <c r="L4" s="9"/>
      <c r="M4" s="93"/>
    </row>
    <row r="5" ht="19.5" customHeight="1" spans="1:13">
      <c r="A5" s="72" t="s">
        <v>960</v>
      </c>
      <c r="B5" s="12" t="s">
        <v>283</v>
      </c>
      <c r="C5" s="13"/>
      <c r="D5" s="73"/>
      <c r="E5" s="74" t="s">
        <v>961</v>
      </c>
      <c r="F5" s="75"/>
      <c r="G5" s="75"/>
      <c r="H5" s="75"/>
      <c r="I5" s="75"/>
      <c r="J5" s="75"/>
      <c r="K5" s="75"/>
      <c r="L5" s="75"/>
      <c r="M5" s="14"/>
    </row>
    <row r="6" ht="40.5" customHeight="1" spans="1:13">
      <c r="A6" s="76"/>
      <c r="B6" s="77" t="s">
        <v>30</v>
      </c>
      <c r="C6" s="11" t="s">
        <v>34</v>
      </c>
      <c r="D6" s="78" t="s">
        <v>962</v>
      </c>
      <c r="E6" s="79" t="s">
        <v>963</v>
      </c>
      <c r="F6" s="80" t="s">
        <v>964</v>
      </c>
      <c r="G6" s="80" t="s">
        <v>965</v>
      </c>
      <c r="H6" s="80" t="s">
        <v>966</v>
      </c>
      <c r="I6" s="80" t="s">
        <v>967</v>
      </c>
      <c r="J6" s="80" t="s">
        <v>968</v>
      </c>
      <c r="K6" s="80" t="s">
        <v>969</v>
      </c>
      <c r="L6" s="80" t="s">
        <v>970</v>
      </c>
      <c r="M6" s="80" t="s">
        <v>971</v>
      </c>
    </row>
    <row r="7" ht="19.5" customHeight="1" spans="1:13">
      <c r="A7" s="35">
        <v>1</v>
      </c>
      <c r="B7" s="35">
        <v>2</v>
      </c>
      <c r="C7" s="81">
        <v>3</v>
      </c>
      <c r="D7" s="82">
        <v>4</v>
      </c>
      <c r="E7" s="83">
        <v>5</v>
      </c>
      <c r="F7" s="84">
        <v>6</v>
      </c>
      <c r="G7" s="85">
        <v>7</v>
      </c>
      <c r="H7" s="85">
        <v>8</v>
      </c>
      <c r="I7" s="85">
        <v>9</v>
      </c>
      <c r="J7" s="85">
        <v>10</v>
      </c>
      <c r="K7" s="85">
        <v>11</v>
      </c>
      <c r="L7" s="85">
        <v>12</v>
      </c>
      <c r="M7" s="85">
        <v>13</v>
      </c>
    </row>
    <row r="8" ht="19.5" customHeight="1" spans="1:13">
      <c r="A8" s="36"/>
      <c r="B8" s="86"/>
      <c r="C8" s="86"/>
      <c r="D8" s="87"/>
      <c r="E8" s="88"/>
      <c r="F8" s="89"/>
      <c r="G8" s="89"/>
      <c r="H8" s="89"/>
      <c r="I8" s="89"/>
      <c r="J8" s="89"/>
      <c r="K8" s="89"/>
      <c r="L8" s="89"/>
      <c r="M8" s="89"/>
    </row>
    <row r="9" ht="19.5" customHeight="1" spans="1:13">
      <c r="A9" s="36"/>
      <c r="B9" s="86"/>
      <c r="C9" s="86"/>
      <c r="D9" s="87"/>
      <c r="E9" s="90"/>
      <c r="F9" s="90"/>
      <c r="G9" s="90"/>
      <c r="H9" s="90"/>
      <c r="I9" s="90"/>
      <c r="J9" s="90"/>
      <c r="K9" s="90"/>
      <c r="L9" s="90"/>
      <c r="M9" s="24"/>
    </row>
    <row r="10" ht="19.5" customHeight="1" spans="1:13">
      <c r="A10" s="51" t="s">
        <v>30</v>
      </c>
      <c r="B10" s="86"/>
      <c r="C10" s="86"/>
      <c r="D10" s="87"/>
      <c r="E10" s="88"/>
      <c r="F10" s="89"/>
      <c r="G10" s="89"/>
      <c r="H10" s="89"/>
      <c r="I10" s="89"/>
      <c r="J10" s="89"/>
      <c r="K10" s="89"/>
      <c r="L10" s="89"/>
      <c r="M10" s="89"/>
    </row>
    <row r="11" ht="17.25" customHeight="1" spans="1:13">
      <c r="A11" s="44" t="s">
        <v>972</v>
      </c>
      <c r="B11" s="44"/>
      <c r="C11" s="44"/>
      <c r="D11" s="6"/>
      <c r="E11" s="6"/>
      <c r="F11" s="6"/>
      <c r="G11" s="6"/>
      <c r="H11" s="6"/>
      <c r="I11" s="6"/>
      <c r="J11" s="6"/>
      <c r="K11" s="6"/>
      <c r="L11" s="6"/>
      <c r="M11" s="44"/>
    </row>
  </sheetData>
  <mergeCells count="7">
    <mergeCell ref="A2:M2"/>
    <mergeCell ref="A3:M3"/>
    <mergeCell ref="A4:M4"/>
    <mergeCell ref="B5:D5"/>
    <mergeCell ref="E5:M5"/>
    <mergeCell ref="A11:M11"/>
    <mergeCell ref="A5:A6"/>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8"/>
  <sheetViews>
    <sheetView showZeros="0" workbookViewId="0">
      <selection activeCell="A1" sqref="A1"/>
    </sheetView>
  </sheetViews>
  <sheetFormatPr defaultColWidth="9.15238095238095" defaultRowHeight="12" customHeight="1" outlineLevelRow="7"/>
  <cols>
    <col min="1" max="10" width="13.9142857142857" customWidth="1"/>
  </cols>
  <sheetData>
    <row r="1" customHeight="1" spans="10:10">
      <c r="J1" s="65" t="s">
        <v>973</v>
      </c>
    </row>
    <row r="2" ht="28.5" customHeight="1" spans="1:10">
      <c r="A2" s="55" t="str">
        <f>"2025"&amp;"年县对下转移支付绩效目标表"</f>
        <v>2025年县对下转移支付绩效目标表</v>
      </c>
      <c r="B2" s="5"/>
      <c r="C2" s="5"/>
      <c r="D2" s="5"/>
      <c r="E2" s="5"/>
      <c r="F2" s="56"/>
      <c r="G2" s="5"/>
      <c r="H2" s="56"/>
      <c r="I2" s="56"/>
      <c r="J2" s="5"/>
    </row>
    <row r="3" ht="17.25" customHeight="1" spans="1:8">
      <c r="A3" s="6" t="str">
        <f>"单位名称："&amp;"大厂乡政府"</f>
        <v>单位名称：大厂乡政府</v>
      </c>
      <c r="B3" s="45"/>
      <c r="C3" s="45"/>
      <c r="D3" s="45"/>
      <c r="E3" s="45"/>
      <c r="F3" s="57"/>
      <c r="G3" s="45"/>
      <c r="H3" s="57"/>
    </row>
    <row r="4" ht="44.25" customHeight="1" spans="1:10">
      <c r="A4" s="34" t="s">
        <v>575</v>
      </c>
      <c r="B4" s="34" t="s">
        <v>576</v>
      </c>
      <c r="C4" s="34" t="s">
        <v>577</v>
      </c>
      <c r="D4" s="34" t="s">
        <v>578</v>
      </c>
      <c r="E4" s="34" t="s">
        <v>579</v>
      </c>
      <c r="F4" s="58" t="s">
        <v>580</v>
      </c>
      <c r="G4" s="34" t="s">
        <v>581</v>
      </c>
      <c r="H4" s="58" t="s">
        <v>583</v>
      </c>
      <c r="I4" s="58" t="s">
        <v>582</v>
      </c>
      <c r="J4" s="34" t="s">
        <v>584</v>
      </c>
    </row>
    <row r="5" ht="14.25" customHeight="1" spans="1:10">
      <c r="A5" s="34">
        <v>1</v>
      </c>
      <c r="B5" s="34">
        <v>2</v>
      </c>
      <c r="C5" s="34">
        <v>3</v>
      </c>
      <c r="D5" s="34">
        <v>4</v>
      </c>
      <c r="E5" s="34">
        <v>5</v>
      </c>
      <c r="F5" s="58">
        <v>6</v>
      </c>
      <c r="G5" s="34">
        <v>7</v>
      </c>
      <c r="H5" s="58">
        <v>8</v>
      </c>
      <c r="I5" s="58">
        <v>9</v>
      </c>
      <c r="J5" s="34">
        <v>10</v>
      </c>
    </row>
    <row r="6" ht="42" customHeight="1" spans="1:10">
      <c r="A6" s="36"/>
      <c r="B6" s="49"/>
      <c r="C6" s="49"/>
      <c r="D6" s="49"/>
      <c r="E6" s="59"/>
      <c r="F6" s="60"/>
      <c r="G6" s="59"/>
      <c r="H6" s="60"/>
      <c r="I6" s="60"/>
      <c r="J6" s="59"/>
    </row>
    <row r="7" ht="42" customHeight="1" spans="1:10">
      <c r="A7" s="61"/>
      <c r="B7" s="62" t="s">
        <v>974</v>
      </c>
      <c r="C7" s="62" t="s">
        <v>974</v>
      </c>
      <c r="D7" s="62" t="s">
        <v>974</v>
      </c>
      <c r="E7" s="61" t="s">
        <v>974</v>
      </c>
      <c r="F7" s="62" t="s">
        <v>974</v>
      </c>
      <c r="G7" s="61" t="s">
        <v>974</v>
      </c>
      <c r="H7" s="62" t="s">
        <v>974</v>
      </c>
      <c r="I7" s="62" t="s">
        <v>974</v>
      </c>
      <c r="J7" s="66" t="s">
        <v>974</v>
      </c>
    </row>
    <row r="8" ht="18.45" customHeight="1" spans="1:10">
      <c r="A8" s="63" t="s">
        <v>972</v>
      </c>
      <c r="B8" s="64"/>
      <c r="C8" s="64"/>
      <c r="D8" s="64"/>
      <c r="E8" s="63"/>
      <c r="F8" s="64"/>
      <c r="G8" s="63"/>
      <c r="H8" s="64"/>
      <c r="I8" s="64"/>
      <c r="J8" s="63"/>
    </row>
  </sheetData>
  <mergeCells count="3">
    <mergeCell ref="A2:J2"/>
    <mergeCell ref="A3:H3"/>
    <mergeCell ref="A8:J8"/>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9"/>
  <sheetViews>
    <sheetView showZeros="0" workbookViewId="0">
      <selection activeCell="A1" sqref="A1"/>
    </sheetView>
  </sheetViews>
  <sheetFormatPr defaultColWidth="9.15238095238095" defaultRowHeight="12" customHeight="1" outlineLevelCol="7"/>
  <cols>
    <col min="1" max="8" width="14.2" customWidth="1"/>
  </cols>
  <sheetData>
    <row r="1" ht="14.25" customHeight="1" spans="8:8">
      <c r="H1" s="42" t="s">
        <v>975</v>
      </c>
    </row>
    <row r="2" ht="28.5" customHeight="1" spans="1:8">
      <c r="A2" s="43" t="str">
        <f>"2025"&amp;"年新增资产配置表"</f>
        <v>2025年新增资产配置表</v>
      </c>
      <c r="B2" s="5"/>
      <c r="C2" s="5"/>
      <c r="D2" s="5"/>
      <c r="E2" s="5"/>
      <c r="F2" s="5"/>
      <c r="G2" s="5"/>
      <c r="H2" s="5"/>
    </row>
    <row r="3" ht="13.5" customHeight="1" spans="1:3">
      <c r="A3" s="44" t="str">
        <f>"单位名称："&amp;"大厂乡政府"</f>
        <v>单位名称：大厂乡政府</v>
      </c>
      <c r="B3" s="7"/>
      <c r="C3" s="45"/>
    </row>
    <row r="4" ht="18" customHeight="1" spans="1:8">
      <c r="A4" s="11" t="s">
        <v>276</v>
      </c>
      <c r="B4" s="11" t="s">
        <v>976</v>
      </c>
      <c r="C4" s="11" t="s">
        <v>977</v>
      </c>
      <c r="D4" s="11" t="s">
        <v>978</v>
      </c>
      <c r="E4" s="11" t="s">
        <v>979</v>
      </c>
      <c r="F4" s="46" t="s">
        <v>980</v>
      </c>
      <c r="G4" s="47"/>
      <c r="H4" s="48"/>
    </row>
    <row r="5" ht="18" customHeight="1" spans="1:8">
      <c r="A5" s="18"/>
      <c r="B5" s="18"/>
      <c r="C5" s="18"/>
      <c r="D5" s="18"/>
      <c r="E5" s="18"/>
      <c r="F5" s="34" t="s">
        <v>933</v>
      </c>
      <c r="G5" s="34" t="s">
        <v>981</v>
      </c>
      <c r="H5" s="34" t="s">
        <v>982</v>
      </c>
    </row>
    <row r="6" ht="21" customHeight="1" spans="1:8">
      <c r="A6" s="34">
        <v>1</v>
      </c>
      <c r="B6" s="34">
        <v>2</v>
      </c>
      <c r="C6" s="34">
        <v>3</v>
      </c>
      <c r="D6" s="34">
        <v>4</v>
      </c>
      <c r="E6" s="34">
        <v>5</v>
      </c>
      <c r="F6" s="34">
        <v>6</v>
      </c>
      <c r="G6" s="34">
        <v>7</v>
      </c>
      <c r="H6" s="34">
        <v>8</v>
      </c>
    </row>
    <row r="7" ht="33" customHeight="1" spans="1:8">
      <c r="A7" s="49"/>
      <c r="B7" s="49"/>
      <c r="C7" s="49"/>
      <c r="D7" s="49"/>
      <c r="E7" s="49"/>
      <c r="F7" s="40"/>
      <c r="G7" s="50"/>
      <c r="H7" s="50"/>
    </row>
    <row r="8" ht="24" customHeight="1" spans="1:8">
      <c r="A8" s="51" t="s">
        <v>30</v>
      </c>
      <c r="B8" s="52"/>
      <c r="C8" s="52"/>
      <c r="D8" s="52"/>
      <c r="E8" s="52"/>
      <c r="F8" s="41"/>
      <c r="G8" s="53"/>
      <c r="H8" s="53"/>
    </row>
    <row r="9" customHeight="1" spans="1:8">
      <c r="A9" s="54" t="s">
        <v>983</v>
      </c>
      <c r="B9" s="54"/>
      <c r="C9" s="54"/>
      <c r="D9" s="54"/>
      <c r="E9" s="54"/>
      <c r="F9" s="54"/>
      <c r="G9" s="54"/>
      <c r="H9" s="54"/>
    </row>
  </sheetData>
  <mergeCells count="9">
    <mergeCell ref="A2:H2"/>
    <mergeCell ref="A3:C3"/>
    <mergeCell ref="F4:H4"/>
    <mergeCell ref="A9:H9"/>
    <mergeCell ref="A4:A5"/>
    <mergeCell ref="B4:B5"/>
    <mergeCell ref="C4:C5"/>
    <mergeCell ref="D4:D5"/>
    <mergeCell ref="E4:E5"/>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K20"/>
  <sheetViews>
    <sheetView showZeros="0" workbookViewId="0">
      <selection activeCell="A1" sqref="A1"/>
    </sheetView>
  </sheetViews>
  <sheetFormatPr defaultColWidth="9.15238095238095" defaultRowHeight="14.25" customHeight="1"/>
  <cols>
    <col min="1" max="1" width="10.2761904761905" customWidth="1"/>
    <col min="2" max="3" width="23.8380952380952" customWidth="1"/>
    <col min="4" max="4" width="11.152380952381" customWidth="1"/>
    <col min="5" max="5" width="17.7238095238095" customWidth="1"/>
    <col min="6" max="6" width="9.83809523809524" customWidth="1"/>
    <col min="7" max="7" width="17.7238095238095" customWidth="1"/>
    <col min="8" max="11" width="15.4190476190476" customWidth="1"/>
  </cols>
  <sheetData>
    <row r="1" ht="13.5" customHeight="1" spans="1:11">
      <c r="A1" s="1"/>
      <c r="B1" s="1"/>
      <c r="C1" s="1"/>
      <c r="D1" s="2"/>
      <c r="E1" s="2"/>
      <c r="F1" s="2"/>
      <c r="G1" s="2"/>
      <c r="H1" s="3"/>
      <c r="I1" s="3"/>
      <c r="J1" s="3"/>
      <c r="K1" s="4" t="s">
        <v>984</v>
      </c>
    </row>
    <row r="2" ht="27.75" customHeight="1" spans="1:11">
      <c r="A2" s="29" t="str">
        <f>"2025"&amp;"年上级转移支付补助项目支出预算表"</f>
        <v>2025年上级转移支付补助项目支出预算表</v>
      </c>
      <c r="B2" s="29"/>
      <c r="C2" s="29"/>
      <c r="D2" s="29"/>
      <c r="E2" s="29"/>
      <c r="F2" s="29"/>
      <c r="G2" s="29"/>
      <c r="H2" s="29"/>
      <c r="I2" s="29"/>
      <c r="J2" s="29"/>
      <c r="K2" s="29"/>
    </row>
    <row r="3" ht="13.5" customHeight="1" spans="1:11">
      <c r="A3" s="30" t="str">
        <f>"单位名称："&amp;"大厂乡政府"</f>
        <v>单位名称：大厂乡政府</v>
      </c>
      <c r="B3" s="31"/>
      <c r="C3" s="31"/>
      <c r="D3" s="31"/>
      <c r="E3" s="31"/>
      <c r="F3" s="31"/>
      <c r="G3" s="31"/>
      <c r="H3" s="32"/>
      <c r="I3" s="32"/>
      <c r="J3" s="32"/>
      <c r="K3" s="39" t="s">
        <v>27</v>
      </c>
    </row>
    <row r="4" ht="21.75" customHeight="1" spans="1:11">
      <c r="A4" s="33" t="s">
        <v>513</v>
      </c>
      <c r="B4" s="33" t="s">
        <v>278</v>
      </c>
      <c r="C4" s="33" t="s">
        <v>514</v>
      </c>
      <c r="D4" s="34" t="s">
        <v>279</v>
      </c>
      <c r="E4" s="34" t="s">
        <v>280</v>
      </c>
      <c r="F4" s="34" t="s">
        <v>515</v>
      </c>
      <c r="G4" s="34" t="s">
        <v>516</v>
      </c>
      <c r="H4" s="35" t="s">
        <v>30</v>
      </c>
      <c r="I4" s="35" t="s">
        <v>985</v>
      </c>
      <c r="J4" s="35"/>
      <c r="K4" s="35"/>
    </row>
    <row r="5" ht="21.75" customHeight="1" spans="1:11">
      <c r="A5" s="33"/>
      <c r="B5" s="33"/>
      <c r="C5" s="33"/>
      <c r="D5" s="34"/>
      <c r="E5" s="34"/>
      <c r="F5" s="34"/>
      <c r="G5" s="34"/>
      <c r="H5" s="35"/>
      <c r="I5" s="34" t="s">
        <v>34</v>
      </c>
      <c r="J5" s="34" t="s">
        <v>35</v>
      </c>
      <c r="K5" s="34" t="s">
        <v>36</v>
      </c>
    </row>
    <row r="6" ht="40.5" customHeight="1" spans="1:11">
      <c r="A6" s="33"/>
      <c r="B6" s="33"/>
      <c r="C6" s="33"/>
      <c r="D6" s="34"/>
      <c r="E6" s="34"/>
      <c r="F6" s="34"/>
      <c r="G6" s="34"/>
      <c r="H6" s="35"/>
      <c r="I6" s="34" t="s">
        <v>33</v>
      </c>
      <c r="J6" s="34"/>
      <c r="K6" s="34"/>
    </row>
    <row r="7" ht="15" customHeight="1" spans="1:11">
      <c r="A7" s="19">
        <v>1</v>
      </c>
      <c r="B7" s="19">
        <v>2</v>
      </c>
      <c r="C7" s="19">
        <v>3</v>
      </c>
      <c r="D7" s="19">
        <v>4</v>
      </c>
      <c r="E7" s="19">
        <v>5</v>
      </c>
      <c r="F7" s="19">
        <v>6</v>
      </c>
      <c r="G7" s="19">
        <v>7</v>
      </c>
      <c r="H7" s="19">
        <v>8</v>
      </c>
      <c r="I7" s="19">
        <v>9</v>
      </c>
      <c r="J7" s="20">
        <v>10</v>
      </c>
      <c r="K7" s="20">
        <v>11</v>
      </c>
    </row>
    <row r="8" ht="52.5" customHeight="1" spans="1:11">
      <c r="A8" s="36"/>
      <c r="B8" s="22" t="s">
        <v>774</v>
      </c>
      <c r="C8" s="36"/>
      <c r="D8" s="36"/>
      <c r="E8" s="36"/>
      <c r="F8" s="36"/>
      <c r="G8" s="36"/>
      <c r="H8" s="23">
        <v>500000</v>
      </c>
      <c r="I8" s="23">
        <v>500000</v>
      </c>
      <c r="J8" s="23"/>
      <c r="K8" s="40"/>
    </row>
    <row r="9" ht="52.5" customHeight="1" spans="1:11">
      <c r="A9" s="22" t="s">
        <v>525</v>
      </c>
      <c r="B9" s="22" t="s">
        <v>774</v>
      </c>
      <c r="C9" s="22" t="s">
        <v>46</v>
      </c>
      <c r="D9" s="22" t="s">
        <v>210</v>
      </c>
      <c r="E9" s="22" t="s">
        <v>211</v>
      </c>
      <c r="F9" s="22" t="s">
        <v>522</v>
      </c>
      <c r="G9" s="22" t="s">
        <v>523</v>
      </c>
      <c r="H9" s="23">
        <v>500000</v>
      </c>
      <c r="I9" s="23">
        <v>500000</v>
      </c>
      <c r="J9" s="23"/>
      <c r="K9" s="41"/>
    </row>
    <row r="10" ht="52.5" customHeight="1" spans="1:11">
      <c r="A10" s="25"/>
      <c r="B10" s="22" t="s">
        <v>529</v>
      </c>
      <c r="C10" s="25"/>
      <c r="D10" s="25"/>
      <c r="E10" s="25"/>
      <c r="F10" s="25"/>
      <c r="G10" s="25"/>
      <c r="H10" s="23">
        <v>70000</v>
      </c>
      <c r="I10" s="23">
        <v>70000</v>
      </c>
      <c r="J10" s="23"/>
      <c r="K10" s="25"/>
    </row>
    <row r="11" ht="52.5" customHeight="1" spans="1:11">
      <c r="A11" s="22" t="s">
        <v>525</v>
      </c>
      <c r="B11" s="22" t="s">
        <v>529</v>
      </c>
      <c r="C11" s="22" t="s">
        <v>46</v>
      </c>
      <c r="D11" s="22" t="s">
        <v>206</v>
      </c>
      <c r="E11" s="22" t="s">
        <v>207</v>
      </c>
      <c r="F11" s="22" t="s">
        <v>331</v>
      </c>
      <c r="G11" s="22" t="s">
        <v>332</v>
      </c>
      <c r="H11" s="23">
        <v>26000</v>
      </c>
      <c r="I11" s="23">
        <v>26000</v>
      </c>
      <c r="J11" s="23"/>
      <c r="K11" s="25"/>
    </row>
    <row r="12" ht="52.5" customHeight="1" spans="1:11">
      <c r="A12" s="22" t="s">
        <v>525</v>
      </c>
      <c r="B12" s="22" t="s">
        <v>529</v>
      </c>
      <c r="C12" s="22" t="s">
        <v>46</v>
      </c>
      <c r="D12" s="22" t="s">
        <v>206</v>
      </c>
      <c r="E12" s="22" t="s">
        <v>207</v>
      </c>
      <c r="F12" s="22" t="s">
        <v>337</v>
      </c>
      <c r="G12" s="22" t="s">
        <v>338</v>
      </c>
      <c r="H12" s="23">
        <v>2500</v>
      </c>
      <c r="I12" s="23">
        <v>2500</v>
      </c>
      <c r="J12" s="23"/>
      <c r="K12" s="25"/>
    </row>
    <row r="13" ht="52.5" customHeight="1" spans="1:11">
      <c r="A13" s="22" t="s">
        <v>525</v>
      </c>
      <c r="B13" s="22" t="s">
        <v>529</v>
      </c>
      <c r="C13" s="22" t="s">
        <v>46</v>
      </c>
      <c r="D13" s="22" t="s">
        <v>206</v>
      </c>
      <c r="E13" s="22" t="s">
        <v>207</v>
      </c>
      <c r="F13" s="22" t="s">
        <v>335</v>
      </c>
      <c r="G13" s="22" t="s">
        <v>336</v>
      </c>
      <c r="H13" s="23">
        <v>14000</v>
      </c>
      <c r="I13" s="23">
        <v>14000</v>
      </c>
      <c r="J13" s="23"/>
      <c r="K13" s="25"/>
    </row>
    <row r="14" ht="52.5" customHeight="1" spans="1:11">
      <c r="A14" s="22" t="s">
        <v>525</v>
      </c>
      <c r="B14" s="22" t="s">
        <v>529</v>
      </c>
      <c r="C14" s="22" t="s">
        <v>46</v>
      </c>
      <c r="D14" s="22" t="s">
        <v>206</v>
      </c>
      <c r="E14" s="22" t="s">
        <v>207</v>
      </c>
      <c r="F14" s="22" t="s">
        <v>350</v>
      </c>
      <c r="G14" s="22" t="s">
        <v>351</v>
      </c>
      <c r="H14" s="23">
        <v>23000</v>
      </c>
      <c r="I14" s="23">
        <v>23000</v>
      </c>
      <c r="J14" s="23"/>
      <c r="K14" s="25"/>
    </row>
    <row r="15" ht="52.5" customHeight="1" spans="1:11">
      <c r="A15" s="22" t="s">
        <v>525</v>
      </c>
      <c r="B15" s="22" t="s">
        <v>529</v>
      </c>
      <c r="C15" s="22" t="s">
        <v>46</v>
      </c>
      <c r="D15" s="22" t="s">
        <v>206</v>
      </c>
      <c r="E15" s="22" t="s">
        <v>207</v>
      </c>
      <c r="F15" s="22" t="s">
        <v>392</v>
      </c>
      <c r="G15" s="22" t="s">
        <v>393</v>
      </c>
      <c r="H15" s="23">
        <v>2500</v>
      </c>
      <c r="I15" s="23">
        <v>2500</v>
      </c>
      <c r="J15" s="23"/>
      <c r="K15" s="25"/>
    </row>
    <row r="16" ht="52.5" customHeight="1" spans="1:11">
      <c r="A16" s="22" t="s">
        <v>525</v>
      </c>
      <c r="B16" s="22" t="s">
        <v>529</v>
      </c>
      <c r="C16" s="22" t="s">
        <v>46</v>
      </c>
      <c r="D16" s="22" t="s">
        <v>206</v>
      </c>
      <c r="E16" s="22" t="s">
        <v>207</v>
      </c>
      <c r="F16" s="22" t="s">
        <v>352</v>
      </c>
      <c r="G16" s="22" t="s">
        <v>353</v>
      </c>
      <c r="H16" s="23">
        <v>2000</v>
      </c>
      <c r="I16" s="23">
        <v>2000</v>
      </c>
      <c r="J16" s="23"/>
      <c r="K16" s="25"/>
    </row>
    <row r="17" ht="52.5" customHeight="1" spans="1:11">
      <c r="A17" s="25"/>
      <c r="B17" s="22" t="s">
        <v>805</v>
      </c>
      <c r="C17" s="25"/>
      <c r="D17" s="25"/>
      <c r="E17" s="25"/>
      <c r="F17" s="25"/>
      <c r="G17" s="25"/>
      <c r="H17" s="23">
        <v>3300000</v>
      </c>
      <c r="I17" s="23">
        <v>3300000</v>
      </c>
      <c r="J17" s="23"/>
      <c r="K17" s="25"/>
    </row>
    <row r="18" ht="52.5" customHeight="1" spans="1:11">
      <c r="A18" s="22" t="s">
        <v>520</v>
      </c>
      <c r="B18" s="22" t="s">
        <v>805</v>
      </c>
      <c r="C18" s="22" t="s">
        <v>46</v>
      </c>
      <c r="D18" s="22" t="s">
        <v>204</v>
      </c>
      <c r="E18" s="22" t="s">
        <v>205</v>
      </c>
      <c r="F18" s="22" t="s">
        <v>350</v>
      </c>
      <c r="G18" s="22" t="s">
        <v>351</v>
      </c>
      <c r="H18" s="23">
        <v>33000</v>
      </c>
      <c r="I18" s="23">
        <v>33000</v>
      </c>
      <c r="J18" s="23"/>
      <c r="K18" s="25"/>
    </row>
    <row r="19" ht="52.5" customHeight="1" spans="1:11">
      <c r="A19" s="22" t="s">
        <v>520</v>
      </c>
      <c r="B19" s="22" t="s">
        <v>805</v>
      </c>
      <c r="C19" s="22" t="s">
        <v>46</v>
      </c>
      <c r="D19" s="22" t="s">
        <v>204</v>
      </c>
      <c r="E19" s="22" t="s">
        <v>205</v>
      </c>
      <c r="F19" s="22" t="s">
        <v>522</v>
      </c>
      <c r="G19" s="22" t="s">
        <v>523</v>
      </c>
      <c r="H19" s="23">
        <v>3267000</v>
      </c>
      <c r="I19" s="23">
        <v>3267000</v>
      </c>
      <c r="J19" s="23"/>
      <c r="K19" s="25"/>
    </row>
    <row r="20" ht="30" customHeight="1" spans="1:11">
      <c r="A20" s="37" t="s">
        <v>926</v>
      </c>
      <c r="B20" s="38"/>
      <c r="C20" s="38"/>
      <c r="D20" s="38"/>
      <c r="E20" s="38"/>
      <c r="F20" s="38"/>
      <c r="G20" s="38"/>
      <c r="H20" s="23">
        <v>3870000</v>
      </c>
      <c r="I20" s="23">
        <v>3870000</v>
      </c>
      <c r="J20" s="23"/>
      <c r="K20" s="41"/>
    </row>
  </sheetData>
  <mergeCells count="15">
    <mergeCell ref="A2:K2"/>
    <mergeCell ref="A3:G3"/>
    <mergeCell ref="I4:K4"/>
    <mergeCell ref="A20:G20"/>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23"/>
  <sheetViews>
    <sheetView showZeros="0" topLeftCell="A17" workbookViewId="0">
      <selection activeCell="A1" sqref="A1"/>
    </sheetView>
  </sheetViews>
  <sheetFormatPr defaultColWidth="9.15238095238095" defaultRowHeight="14.25" customHeight="1" outlineLevelCol="6"/>
  <cols>
    <col min="1" max="4" width="20.047619047619" customWidth="1"/>
    <col min="5" max="7" width="21.047619047619" customWidth="1"/>
  </cols>
  <sheetData>
    <row r="1" ht="13.5" customHeight="1" spans="1:7">
      <c r="A1" s="1"/>
      <c r="B1" s="1"/>
      <c r="C1" s="1"/>
      <c r="D1" s="2"/>
      <c r="E1" s="3"/>
      <c r="F1" s="3"/>
      <c r="G1" s="4" t="s">
        <v>986</v>
      </c>
    </row>
    <row r="2" ht="27.75" customHeight="1" spans="1:7">
      <c r="A2" s="5" t="str">
        <f>"2025"&amp;"年部门项目支出中期规划预算表"</f>
        <v>2025年部门项目支出中期规划预算表</v>
      </c>
      <c r="B2" s="5"/>
      <c r="C2" s="5"/>
      <c r="D2" s="5"/>
      <c r="E2" s="5"/>
      <c r="F2" s="5"/>
      <c r="G2" s="5"/>
    </row>
    <row r="3" ht="13.5" customHeight="1" spans="1:7">
      <c r="A3" s="6" t="str">
        <f>"单位名称："&amp;"大厂乡政府"</f>
        <v>单位名称：大厂乡政府</v>
      </c>
      <c r="B3" s="7"/>
      <c r="C3" s="7"/>
      <c r="D3" s="7"/>
      <c r="E3" s="8"/>
      <c r="F3" s="8"/>
      <c r="G3" s="9" t="s">
        <v>27</v>
      </c>
    </row>
    <row r="4" ht="21.75" customHeight="1" spans="1:7">
      <c r="A4" s="10" t="s">
        <v>514</v>
      </c>
      <c r="B4" s="10" t="s">
        <v>513</v>
      </c>
      <c r="C4" s="10" t="s">
        <v>278</v>
      </c>
      <c r="D4" s="11" t="s">
        <v>987</v>
      </c>
      <c r="E4" s="12" t="s">
        <v>34</v>
      </c>
      <c r="F4" s="13"/>
      <c r="G4" s="14"/>
    </row>
    <row r="5" ht="21.75" customHeight="1" spans="1:7">
      <c r="A5" s="15"/>
      <c r="B5" s="15"/>
      <c r="C5" s="15"/>
      <c r="D5" s="16"/>
      <c r="E5" s="11" t="str">
        <f>"2025"&amp;"年"</f>
        <v>2025年</v>
      </c>
      <c r="F5" s="11" t="str">
        <f>"2025"+1&amp;"年"</f>
        <v>2026年</v>
      </c>
      <c r="G5" s="11" t="str">
        <f>"2025"+2&amp;"年"</f>
        <v>2027年</v>
      </c>
    </row>
    <row r="6" ht="40.5" customHeight="1" spans="1:7">
      <c r="A6" s="17"/>
      <c r="B6" s="17"/>
      <c r="C6" s="17"/>
      <c r="D6" s="18"/>
      <c r="E6" s="18" t="s">
        <v>33</v>
      </c>
      <c r="F6" s="18" t="s">
        <v>33</v>
      </c>
      <c r="G6" s="18" t="s">
        <v>33</v>
      </c>
    </row>
    <row r="7" ht="15" customHeight="1" spans="1:7">
      <c r="A7" s="19">
        <v>1</v>
      </c>
      <c r="B7" s="19">
        <v>2</v>
      </c>
      <c r="C7" s="19">
        <v>3</v>
      </c>
      <c r="D7" s="20">
        <v>4</v>
      </c>
      <c r="E7" s="19">
        <v>5</v>
      </c>
      <c r="F7" s="19">
        <v>6</v>
      </c>
      <c r="G7" s="19">
        <v>7</v>
      </c>
    </row>
    <row r="8" ht="52.5" customHeight="1" spans="1:7">
      <c r="A8" s="21" t="s">
        <v>46</v>
      </c>
      <c r="B8" s="22"/>
      <c r="C8" s="22"/>
      <c r="D8" s="22"/>
      <c r="E8" s="23">
        <v>833650</v>
      </c>
      <c r="F8" s="23"/>
      <c r="G8" s="23"/>
    </row>
    <row r="9" ht="52.5" customHeight="1" spans="1:7">
      <c r="A9" s="24"/>
      <c r="B9" s="22" t="s">
        <v>988</v>
      </c>
      <c r="C9" s="22" t="s">
        <v>548</v>
      </c>
      <c r="D9" s="22" t="s">
        <v>989</v>
      </c>
      <c r="E9" s="23">
        <v>50000</v>
      </c>
      <c r="F9" s="23"/>
      <c r="G9" s="23"/>
    </row>
    <row r="10" ht="52.5" customHeight="1" spans="1:7">
      <c r="A10" s="25"/>
      <c r="B10" s="22" t="s">
        <v>988</v>
      </c>
      <c r="C10" s="22" t="s">
        <v>552</v>
      </c>
      <c r="D10" s="22" t="s">
        <v>989</v>
      </c>
      <c r="E10" s="23">
        <v>47000</v>
      </c>
      <c r="F10" s="23"/>
      <c r="G10" s="23"/>
    </row>
    <row r="11" ht="52.5" customHeight="1" spans="1:7">
      <c r="A11" s="25"/>
      <c r="B11" s="22" t="s">
        <v>988</v>
      </c>
      <c r="C11" s="22" t="s">
        <v>560</v>
      </c>
      <c r="D11" s="22" t="s">
        <v>989</v>
      </c>
      <c r="E11" s="23">
        <v>245600</v>
      </c>
      <c r="F11" s="23"/>
      <c r="G11" s="23"/>
    </row>
    <row r="12" ht="52.5" customHeight="1" spans="1:7">
      <c r="A12" s="25"/>
      <c r="B12" s="22" t="s">
        <v>988</v>
      </c>
      <c r="C12" s="22" t="s">
        <v>564</v>
      </c>
      <c r="D12" s="22" t="s">
        <v>989</v>
      </c>
      <c r="E12" s="23">
        <v>70000</v>
      </c>
      <c r="F12" s="23"/>
      <c r="G12" s="23"/>
    </row>
    <row r="13" ht="52.5" customHeight="1" spans="1:7">
      <c r="A13" s="25"/>
      <c r="B13" s="22" t="s">
        <v>988</v>
      </c>
      <c r="C13" s="22" t="s">
        <v>562</v>
      </c>
      <c r="D13" s="22" t="s">
        <v>989</v>
      </c>
      <c r="E13" s="23">
        <v>68500</v>
      </c>
      <c r="F13" s="23"/>
      <c r="G13" s="23"/>
    </row>
    <row r="14" ht="52.5" customHeight="1" spans="1:7">
      <c r="A14" s="25"/>
      <c r="B14" s="22" t="s">
        <v>988</v>
      </c>
      <c r="C14" s="22" t="s">
        <v>570</v>
      </c>
      <c r="D14" s="22" t="s">
        <v>989</v>
      </c>
      <c r="E14" s="23">
        <v>10000</v>
      </c>
      <c r="F14" s="23"/>
      <c r="G14" s="23"/>
    </row>
    <row r="15" ht="52.5" customHeight="1" spans="1:7">
      <c r="A15" s="25"/>
      <c r="B15" s="22" t="s">
        <v>988</v>
      </c>
      <c r="C15" s="22" t="s">
        <v>550</v>
      </c>
      <c r="D15" s="22" t="s">
        <v>989</v>
      </c>
      <c r="E15" s="23">
        <v>5000</v>
      </c>
      <c r="F15" s="23"/>
      <c r="G15" s="23"/>
    </row>
    <row r="16" ht="52.5" customHeight="1" spans="1:7">
      <c r="A16" s="25"/>
      <c r="B16" s="22" t="s">
        <v>988</v>
      </c>
      <c r="C16" s="22" t="s">
        <v>538</v>
      </c>
      <c r="D16" s="22" t="s">
        <v>989</v>
      </c>
      <c r="E16" s="23">
        <v>5000</v>
      </c>
      <c r="F16" s="23"/>
      <c r="G16" s="23"/>
    </row>
    <row r="17" ht="52.5" customHeight="1" spans="1:7">
      <c r="A17" s="25"/>
      <c r="B17" s="22" t="s">
        <v>988</v>
      </c>
      <c r="C17" s="22" t="s">
        <v>554</v>
      </c>
      <c r="D17" s="22" t="s">
        <v>989</v>
      </c>
      <c r="E17" s="23">
        <v>50000</v>
      </c>
      <c r="F17" s="23"/>
      <c r="G17" s="23"/>
    </row>
    <row r="18" ht="52.5" customHeight="1" spans="1:7">
      <c r="A18" s="25"/>
      <c r="B18" s="22" t="s">
        <v>988</v>
      </c>
      <c r="C18" s="22" t="s">
        <v>558</v>
      </c>
      <c r="D18" s="22" t="s">
        <v>989</v>
      </c>
      <c r="E18" s="23">
        <v>175000</v>
      </c>
      <c r="F18" s="23"/>
      <c r="G18" s="23"/>
    </row>
    <row r="19" ht="52.5" customHeight="1" spans="1:7">
      <c r="A19" s="25"/>
      <c r="B19" s="22" t="s">
        <v>988</v>
      </c>
      <c r="C19" s="22" t="s">
        <v>566</v>
      </c>
      <c r="D19" s="22" t="s">
        <v>989</v>
      </c>
      <c r="E19" s="23">
        <v>20000</v>
      </c>
      <c r="F19" s="23"/>
      <c r="G19" s="23"/>
    </row>
    <row r="20" ht="52.5" customHeight="1" spans="1:7">
      <c r="A20" s="25"/>
      <c r="B20" s="22" t="s">
        <v>988</v>
      </c>
      <c r="C20" s="22" t="s">
        <v>519</v>
      </c>
      <c r="D20" s="22" t="s">
        <v>989</v>
      </c>
      <c r="E20" s="23">
        <v>40000</v>
      </c>
      <c r="F20" s="23"/>
      <c r="G20" s="23"/>
    </row>
    <row r="21" ht="52.5" customHeight="1" spans="1:7">
      <c r="A21" s="25"/>
      <c r="B21" s="22" t="s">
        <v>990</v>
      </c>
      <c r="C21" s="22" t="s">
        <v>544</v>
      </c>
      <c r="D21" s="22" t="s">
        <v>989</v>
      </c>
      <c r="E21" s="23">
        <v>22550</v>
      </c>
      <c r="F21" s="23"/>
      <c r="G21" s="23"/>
    </row>
    <row r="22" ht="52.5" customHeight="1" spans="1:7">
      <c r="A22" s="25"/>
      <c r="B22" s="22" t="s">
        <v>990</v>
      </c>
      <c r="C22" s="22" t="s">
        <v>536</v>
      </c>
      <c r="D22" s="22" t="s">
        <v>989</v>
      </c>
      <c r="E22" s="23">
        <v>25000</v>
      </c>
      <c r="F22" s="23"/>
      <c r="G22" s="23"/>
    </row>
    <row r="23" ht="30" customHeight="1" spans="1:7">
      <c r="A23" s="26" t="s">
        <v>30</v>
      </c>
      <c r="B23" s="27" t="s">
        <v>974</v>
      </c>
      <c r="C23" s="27"/>
      <c r="D23" s="28"/>
      <c r="E23" s="23">
        <v>833650</v>
      </c>
      <c r="F23" s="23"/>
      <c r="G23" s="23"/>
    </row>
  </sheetData>
  <mergeCells count="11">
    <mergeCell ref="A2:G2"/>
    <mergeCell ref="A3:D3"/>
    <mergeCell ref="E4:G4"/>
    <mergeCell ref="A23:D23"/>
    <mergeCell ref="A4:A6"/>
    <mergeCell ref="B4:B6"/>
    <mergeCell ref="C4:C6"/>
    <mergeCell ref="D4:D6"/>
    <mergeCell ref="E5:E6"/>
    <mergeCell ref="F5:F6"/>
    <mergeCell ref="G5:G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S17"/>
  <sheetViews>
    <sheetView showZeros="0" workbookViewId="0">
      <selection activeCell="A1" sqref="A1"/>
    </sheetView>
  </sheetViews>
  <sheetFormatPr defaultColWidth="9.15238095238095" defaultRowHeight="12" customHeight="1"/>
  <cols>
    <col min="1" max="1" width="7.62857142857143" customWidth="1"/>
    <col min="2" max="2" width="11.2" customWidth="1"/>
    <col min="3" max="4" width="13.4761904761905" customWidth="1"/>
    <col min="5" max="5" width="13.2" customWidth="1"/>
    <col min="6" max="6" width="8.47619047619048" customWidth="1"/>
    <col min="7" max="7" width="5.34285714285714" customWidth="1"/>
    <col min="8" max="8" width="8.47619047619048" customWidth="1"/>
    <col min="9" max="12" width="11.9142857142857" customWidth="1"/>
    <col min="13" max="13" width="9.2" customWidth="1"/>
    <col min="14" max="14" width="11.9142857142857" customWidth="1"/>
    <col min="15" max="15" width="4.47619047619048" customWidth="1"/>
    <col min="16" max="19" width="4.91428571428571" customWidth="1"/>
  </cols>
  <sheetData>
    <row r="1" ht="16.5" customHeight="1" spans="1:17">
      <c r="A1" s="197"/>
      <c r="B1" s="1"/>
      <c r="C1" s="1"/>
      <c r="D1" s="1"/>
      <c r="E1" s="1"/>
      <c r="F1" s="1"/>
      <c r="G1" s="1"/>
      <c r="H1" s="1"/>
      <c r="I1" s="94"/>
      <c r="J1" s="1"/>
      <c r="K1" s="1"/>
      <c r="L1" s="1"/>
      <c r="M1" s="1"/>
      <c r="N1" s="1"/>
      <c r="O1" s="1"/>
      <c r="P1" s="99" t="s">
        <v>26</v>
      </c>
      <c r="Q1" s="99" t="s">
        <v>26</v>
      </c>
    </row>
    <row r="2" ht="36.75" customHeight="1" spans="1:19">
      <c r="A2" s="29" t="str">
        <f>"2025"&amp;"年部门收入预算表"</f>
        <v>2025年部门收入预算表</v>
      </c>
      <c r="B2" s="29"/>
      <c r="C2" s="29"/>
      <c r="D2" s="29"/>
      <c r="E2" s="29"/>
      <c r="F2" s="29"/>
      <c r="G2" s="29"/>
      <c r="H2" s="29"/>
      <c r="I2" s="29"/>
      <c r="J2" s="29"/>
      <c r="K2" s="29"/>
      <c r="L2" s="29"/>
      <c r="M2" s="29"/>
      <c r="N2" s="29"/>
      <c r="O2" s="29"/>
      <c r="P2" s="29"/>
      <c r="Q2" s="29"/>
      <c r="R2" s="29"/>
      <c r="S2" s="29"/>
    </row>
    <row r="3" ht="18" customHeight="1" spans="1:17">
      <c r="A3" s="31" t="str">
        <f>"单位名称："&amp;"大厂乡政府"</f>
        <v>单位名称：大厂乡政府</v>
      </c>
      <c r="B3" s="31"/>
      <c r="C3" s="182"/>
      <c r="D3" s="182"/>
      <c r="E3" s="182"/>
      <c r="F3" s="182"/>
      <c r="G3" s="182"/>
      <c r="H3" s="182"/>
      <c r="I3" s="182"/>
      <c r="J3" s="182"/>
      <c r="K3" s="182"/>
      <c r="L3" s="182"/>
      <c r="M3" s="182"/>
      <c r="N3" s="182"/>
      <c r="O3" s="182"/>
      <c r="P3" s="99" t="s">
        <v>27</v>
      </c>
      <c r="Q3" s="99"/>
    </row>
    <row r="4" ht="21" customHeight="1" spans="1:19">
      <c r="A4" s="11" t="s">
        <v>28</v>
      </c>
      <c r="B4" s="11" t="s">
        <v>29</v>
      </c>
      <c r="C4" s="11" t="s">
        <v>30</v>
      </c>
      <c r="D4" s="46" t="s">
        <v>31</v>
      </c>
      <c r="E4" s="47"/>
      <c r="F4" s="47"/>
      <c r="G4" s="47"/>
      <c r="H4" s="47"/>
      <c r="I4" s="13"/>
      <c r="J4" s="47"/>
      <c r="K4" s="47"/>
      <c r="L4" s="47"/>
      <c r="M4" s="47"/>
      <c r="N4" s="48"/>
      <c r="O4" s="46" t="s">
        <v>32</v>
      </c>
      <c r="P4" s="47"/>
      <c r="Q4" s="47"/>
      <c r="R4" s="47"/>
      <c r="S4" s="48"/>
    </row>
    <row r="5" ht="41.25" customHeight="1" spans="1:19">
      <c r="A5" s="16"/>
      <c r="B5" s="16"/>
      <c r="C5" s="16"/>
      <c r="D5" s="16" t="s">
        <v>33</v>
      </c>
      <c r="E5" s="16" t="s">
        <v>34</v>
      </c>
      <c r="F5" s="16" t="s">
        <v>35</v>
      </c>
      <c r="G5" s="16" t="s">
        <v>36</v>
      </c>
      <c r="H5" s="11" t="s">
        <v>37</v>
      </c>
      <c r="I5" s="200" t="s">
        <v>38</v>
      </c>
      <c r="J5" s="200"/>
      <c r="K5" s="200"/>
      <c r="L5" s="200"/>
      <c r="M5" s="200"/>
      <c r="N5" s="200"/>
      <c r="O5" s="11" t="s">
        <v>33</v>
      </c>
      <c r="P5" s="11" t="s">
        <v>34</v>
      </c>
      <c r="Q5" s="11" t="s">
        <v>35</v>
      </c>
      <c r="R5" s="11" t="s">
        <v>36</v>
      </c>
      <c r="S5" s="11" t="s">
        <v>39</v>
      </c>
    </row>
    <row r="6" ht="43.5" customHeight="1" spans="1:19">
      <c r="A6" s="76"/>
      <c r="B6" s="76"/>
      <c r="C6" s="76"/>
      <c r="D6" s="77"/>
      <c r="E6" s="77"/>
      <c r="F6" s="77"/>
      <c r="G6" s="76"/>
      <c r="H6" s="76"/>
      <c r="I6" s="35" t="s">
        <v>33</v>
      </c>
      <c r="J6" s="33" t="s">
        <v>40</v>
      </c>
      <c r="K6" s="33" t="s">
        <v>41</v>
      </c>
      <c r="L6" s="10" t="s">
        <v>42</v>
      </c>
      <c r="M6" s="10" t="s">
        <v>43</v>
      </c>
      <c r="N6" s="10" t="s">
        <v>44</v>
      </c>
      <c r="O6" s="77"/>
      <c r="P6" s="77"/>
      <c r="Q6" s="77"/>
      <c r="R6" s="77"/>
      <c r="S6" s="77"/>
    </row>
    <row r="7" ht="21" customHeight="1" spans="1:19">
      <c r="A7" s="35">
        <v>1</v>
      </c>
      <c r="B7" s="35">
        <v>2</v>
      </c>
      <c r="C7" s="35">
        <v>3</v>
      </c>
      <c r="D7" s="35">
        <v>4</v>
      </c>
      <c r="E7" s="35">
        <v>5</v>
      </c>
      <c r="F7" s="35">
        <v>6</v>
      </c>
      <c r="G7" s="35">
        <v>7</v>
      </c>
      <c r="H7" s="35">
        <v>8</v>
      </c>
      <c r="I7" s="35">
        <v>9</v>
      </c>
      <c r="J7" s="35">
        <v>10</v>
      </c>
      <c r="K7" s="35">
        <v>11</v>
      </c>
      <c r="L7" s="35">
        <v>12</v>
      </c>
      <c r="M7" s="35">
        <v>13</v>
      </c>
      <c r="N7" s="35">
        <v>14</v>
      </c>
      <c r="O7" s="35">
        <v>15</v>
      </c>
      <c r="P7" s="35">
        <v>16</v>
      </c>
      <c r="Q7" s="35">
        <v>17</v>
      </c>
      <c r="R7" s="35">
        <v>18</v>
      </c>
      <c r="S7" s="58">
        <v>19</v>
      </c>
    </row>
    <row r="8" ht="52.5" customHeight="1" spans="1:19">
      <c r="A8" s="198" t="s">
        <v>45</v>
      </c>
      <c r="B8" s="198" t="s">
        <v>46</v>
      </c>
      <c r="C8" s="23">
        <v>5501449.63</v>
      </c>
      <c r="D8" s="23">
        <v>5501449.63</v>
      </c>
      <c r="E8" s="23">
        <v>5396002.03</v>
      </c>
      <c r="F8" s="23"/>
      <c r="G8" s="23"/>
      <c r="H8" s="23"/>
      <c r="I8" s="23">
        <v>105447.6</v>
      </c>
      <c r="J8" s="23"/>
      <c r="K8" s="23"/>
      <c r="L8" s="23"/>
      <c r="M8" s="23"/>
      <c r="N8" s="23">
        <v>105447.6</v>
      </c>
      <c r="O8" s="23"/>
      <c r="P8" s="23"/>
      <c r="Q8" s="23"/>
      <c r="R8" s="23"/>
      <c r="S8" s="23"/>
    </row>
    <row r="9" ht="52.5" customHeight="1" spans="1:19">
      <c r="A9" s="198" t="s">
        <v>47</v>
      </c>
      <c r="B9" s="198" t="s">
        <v>48</v>
      </c>
      <c r="C9" s="23">
        <v>2917529.35</v>
      </c>
      <c r="D9" s="23">
        <v>2917529.35</v>
      </c>
      <c r="E9" s="23">
        <v>2917529.35</v>
      </c>
      <c r="F9" s="23"/>
      <c r="G9" s="23"/>
      <c r="H9" s="23"/>
      <c r="I9" s="23"/>
      <c r="J9" s="23"/>
      <c r="K9" s="23"/>
      <c r="L9" s="23"/>
      <c r="M9" s="23"/>
      <c r="N9" s="23"/>
      <c r="O9" s="23"/>
      <c r="P9" s="23"/>
      <c r="Q9" s="23"/>
      <c r="R9" s="25"/>
      <c r="S9" s="25"/>
    </row>
    <row r="10" ht="52.5" customHeight="1" spans="1:19">
      <c r="A10" s="198" t="s">
        <v>49</v>
      </c>
      <c r="B10" s="198" t="s">
        <v>50</v>
      </c>
      <c r="C10" s="23">
        <v>303374.39</v>
      </c>
      <c r="D10" s="23">
        <v>303374.39</v>
      </c>
      <c r="E10" s="23">
        <v>303374.39</v>
      </c>
      <c r="F10" s="23"/>
      <c r="G10" s="23"/>
      <c r="H10" s="23"/>
      <c r="I10" s="23"/>
      <c r="J10" s="23"/>
      <c r="K10" s="23"/>
      <c r="L10" s="23"/>
      <c r="M10" s="23"/>
      <c r="N10" s="23"/>
      <c r="O10" s="23"/>
      <c r="P10" s="23"/>
      <c r="Q10" s="23"/>
      <c r="R10" s="25"/>
      <c r="S10" s="25"/>
    </row>
    <row r="11" ht="52.5" customHeight="1" spans="1:19">
      <c r="A11" s="198" t="s">
        <v>51</v>
      </c>
      <c r="B11" s="198" t="s">
        <v>52</v>
      </c>
      <c r="C11" s="23">
        <v>437948.21</v>
      </c>
      <c r="D11" s="23">
        <v>437948.21</v>
      </c>
      <c r="E11" s="23">
        <v>437948.21</v>
      </c>
      <c r="F11" s="23"/>
      <c r="G11" s="23"/>
      <c r="H11" s="23"/>
      <c r="I11" s="23"/>
      <c r="J11" s="23"/>
      <c r="K11" s="23"/>
      <c r="L11" s="23"/>
      <c r="M11" s="23"/>
      <c r="N11" s="23"/>
      <c r="O11" s="23"/>
      <c r="P11" s="23"/>
      <c r="Q11" s="23"/>
      <c r="R11" s="25"/>
      <c r="S11" s="25"/>
    </row>
    <row r="12" ht="52.5" customHeight="1" spans="1:19">
      <c r="A12" s="198" t="s">
        <v>53</v>
      </c>
      <c r="B12" s="198" t="s">
        <v>54</v>
      </c>
      <c r="C12" s="23">
        <v>287720.53</v>
      </c>
      <c r="D12" s="23">
        <v>287720.53</v>
      </c>
      <c r="E12" s="23">
        <v>287720.53</v>
      </c>
      <c r="F12" s="23"/>
      <c r="G12" s="23"/>
      <c r="H12" s="23"/>
      <c r="I12" s="23"/>
      <c r="J12" s="23"/>
      <c r="K12" s="23"/>
      <c r="L12" s="23"/>
      <c r="M12" s="23"/>
      <c r="N12" s="23"/>
      <c r="O12" s="23"/>
      <c r="P12" s="23"/>
      <c r="Q12" s="23"/>
      <c r="R12" s="25"/>
      <c r="S12" s="25"/>
    </row>
    <row r="13" ht="52.5" customHeight="1" spans="1:19">
      <c r="A13" s="198" t="s">
        <v>55</v>
      </c>
      <c r="B13" s="198" t="s">
        <v>56</v>
      </c>
      <c r="C13" s="23">
        <v>302976.25</v>
      </c>
      <c r="D13" s="23">
        <v>302976.25</v>
      </c>
      <c r="E13" s="23">
        <v>302976.25</v>
      </c>
      <c r="F13" s="23"/>
      <c r="G13" s="23"/>
      <c r="H13" s="23"/>
      <c r="I13" s="23"/>
      <c r="J13" s="23"/>
      <c r="K13" s="23"/>
      <c r="L13" s="23"/>
      <c r="M13" s="23"/>
      <c r="N13" s="23"/>
      <c r="O13" s="23"/>
      <c r="P13" s="23"/>
      <c r="Q13" s="23"/>
      <c r="R13" s="25"/>
      <c r="S13" s="25"/>
    </row>
    <row r="14" ht="52.5" customHeight="1" spans="1:19">
      <c r="A14" s="198" t="s">
        <v>57</v>
      </c>
      <c r="B14" s="198" t="s">
        <v>58</v>
      </c>
      <c r="C14" s="23">
        <v>437948.21</v>
      </c>
      <c r="D14" s="23">
        <v>437948.21</v>
      </c>
      <c r="E14" s="23">
        <v>437948.21</v>
      </c>
      <c r="F14" s="23"/>
      <c r="G14" s="23"/>
      <c r="H14" s="23"/>
      <c r="I14" s="23"/>
      <c r="J14" s="23"/>
      <c r="K14" s="23"/>
      <c r="L14" s="23"/>
      <c r="M14" s="23"/>
      <c r="N14" s="23"/>
      <c r="O14" s="23"/>
      <c r="P14" s="23"/>
      <c r="Q14" s="23"/>
      <c r="R14" s="25"/>
      <c r="S14" s="25"/>
    </row>
    <row r="15" ht="52.5" customHeight="1" spans="1:19">
      <c r="A15" s="198" t="s">
        <v>59</v>
      </c>
      <c r="B15" s="198" t="s">
        <v>60</v>
      </c>
      <c r="C15" s="23">
        <v>840749.91</v>
      </c>
      <c r="D15" s="23">
        <v>840749.91</v>
      </c>
      <c r="E15" s="23">
        <v>840749.91</v>
      </c>
      <c r="F15" s="23"/>
      <c r="G15" s="23"/>
      <c r="H15" s="23"/>
      <c r="I15" s="23"/>
      <c r="J15" s="23"/>
      <c r="K15" s="23"/>
      <c r="L15" s="23"/>
      <c r="M15" s="23"/>
      <c r="N15" s="23"/>
      <c r="O15" s="23"/>
      <c r="P15" s="23"/>
      <c r="Q15" s="23"/>
      <c r="R15" s="25"/>
      <c r="S15" s="25"/>
    </row>
    <row r="16" ht="52.5" customHeight="1" spans="1:19">
      <c r="A16" s="198" t="s">
        <v>61</v>
      </c>
      <c r="B16" s="198" t="s">
        <v>62</v>
      </c>
      <c r="C16" s="23">
        <v>555597.26</v>
      </c>
      <c r="D16" s="23">
        <v>555597.26</v>
      </c>
      <c r="E16" s="23">
        <v>555597.26</v>
      </c>
      <c r="F16" s="23"/>
      <c r="G16" s="23"/>
      <c r="H16" s="23"/>
      <c r="I16" s="23"/>
      <c r="J16" s="23"/>
      <c r="K16" s="23"/>
      <c r="L16" s="23"/>
      <c r="M16" s="23"/>
      <c r="N16" s="23"/>
      <c r="O16" s="23"/>
      <c r="P16" s="23"/>
      <c r="Q16" s="23"/>
      <c r="R16" s="25"/>
      <c r="S16" s="25"/>
    </row>
    <row r="17" ht="30" customHeight="1" spans="1:19">
      <c r="A17" s="12" t="s">
        <v>30</v>
      </c>
      <c r="B17" s="199"/>
      <c r="C17" s="188">
        <v>11585293.74</v>
      </c>
      <c r="D17" s="188">
        <v>11585293.74</v>
      </c>
      <c r="E17" s="188">
        <v>11479846.14</v>
      </c>
      <c r="F17" s="188"/>
      <c r="G17" s="188"/>
      <c r="H17" s="188"/>
      <c r="I17" s="188">
        <v>105447.6</v>
      </c>
      <c r="J17" s="188"/>
      <c r="K17" s="188"/>
      <c r="L17" s="188"/>
      <c r="M17" s="188"/>
      <c r="N17" s="188">
        <v>105447.6</v>
      </c>
      <c r="O17" s="188"/>
      <c r="P17" s="188"/>
      <c r="Q17" s="188"/>
      <c r="R17" s="188"/>
      <c r="S17" s="188"/>
    </row>
  </sheetData>
  <mergeCells count="21">
    <mergeCell ref="P1:S1"/>
    <mergeCell ref="A2:S2"/>
    <mergeCell ref="A3:G3"/>
    <mergeCell ref="P3:S3"/>
    <mergeCell ref="D4:N4"/>
    <mergeCell ref="O4:S4"/>
    <mergeCell ref="I5:N5"/>
    <mergeCell ref="A17:B17"/>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79"/>
  <sheetViews>
    <sheetView showZeros="0" workbookViewId="0">
      <selection activeCell="A1" sqref="A1"/>
    </sheetView>
  </sheetViews>
  <sheetFormatPr defaultColWidth="8.83809523809524" defaultRowHeight="15" customHeight="1"/>
  <cols>
    <col min="1" max="1" width="9.62857142857143" customWidth="1"/>
    <col min="2" max="2" width="9.47619047619048" customWidth="1"/>
    <col min="3" max="6" width="14.4761904761905" customWidth="1"/>
    <col min="7" max="7" width="12.6285714285714" customWidth="1"/>
    <col min="8" max="8" width="4.34285714285714" customWidth="1"/>
    <col min="9" max="9" width="7.27619047619048" customWidth="1"/>
    <col min="10" max="13" width="12.7714285714286" customWidth="1"/>
    <col min="14" max="14" width="5.77142857142857" customWidth="1"/>
    <col min="15" max="15" width="12.7714285714286" customWidth="1"/>
  </cols>
  <sheetData>
    <row r="1" ht="18.75" customHeight="1" spans="1:15">
      <c r="A1" s="190"/>
      <c r="B1" s="190"/>
      <c r="C1" s="190"/>
      <c r="D1" s="190"/>
      <c r="E1" s="190"/>
      <c r="F1" s="190"/>
      <c r="G1" s="190"/>
      <c r="H1" s="190"/>
      <c r="I1" s="190"/>
      <c r="J1" s="190"/>
      <c r="K1" s="190"/>
      <c r="L1" s="190"/>
      <c r="M1" s="190"/>
      <c r="N1" s="101" t="s">
        <v>63</v>
      </c>
      <c r="O1" s="101"/>
    </row>
    <row r="2" ht="36" customHeight="1" spans="1:15">
      <c r="A2" s="191" t="str">
        <f>"2025"&amp;"年部门支出预算表"</f>
        <v>2025年部门支出预算表</v>
      </c>
      <c r="B2" s="191"/>
      <c r="C2" s="191"/>
      <c r="D2" s="191"/>
      <c r="E2" s="191"/>
      <c r="F2" s="191"/>
      <c r="G2" s="191"/>
      <c r="H2" s="191"/>
      <c r="I2" s="191"/>
      <c r="J2" s="191"/>
      <c r="K2" s="191"/>
      <c r="L2" s="191"/>
      <c r="M2" s="191"/>
      <c r="N2" s="191"/>
      <c r="O2" s="191"/>
    </row>
    <row r="3" ht="18.75" customHeight="1" spans="1:15">
      <c r="A3" s="31" t="str">
        <f>"单位名称："&amp;"大厂乡政府"</f>
        <v>单位名称：大厂乡政府</v>
      </c>
      <c r="B3" s="31"/>
      <c r="C3" s="31"/>
      <c r="D3" s="31"/>
      <c r="E3" s="31"/>
      <c r="F3" s="31"/>
      <c r="G3" s="190"/>
      <c r="H3" s="190"/>
      <c r="I3" s="190"/>
      <c r="J3" s="190"/>
      <c r="K3" s="190"/>
      <c r="L3" s="190"/>
      <c r="M3" s="190"/>
      <c r="N3" s="101" t="s">
        <v>1</v>
      </c>
      <c r="O3" s="101"/>
    </row>
    <row r="4" ht="31.5" customHeight="1" spans="1:15">
      <c r="A4" s="192" t="s">
        <v>64</v>
      </c>
      <c r="B4" s="192" t="s">
        <v>65</v>
      </c>
      <c r="C4" s="192" t="s">
        <v>30</v>
      </c>
      <c r="D4" s="192" t="s">
        <v>34</v>
      </c>
      <c r="E4" s="192"/>
      <c r="F4" s="192"/>
      <c r="G4" s="192" t="s">
        <v>35</v>
      </c>
      <c r="H4" s="192" t="s">
        <v>36</v>
      </c>
      <c r="I4" s="192" t="s">
        <v>66</v>
      </c>
      <c r="J4" s="192" t="s">
        <v>67</v>
      </c>
      <c r="K4" s="192"/>
      <c r="L4" s="192"/>
      <c r="M4" s="192"/>
      <c r="N4" s="192"/>
      <c r="O4" s="192"/>
    </row>
    <row r="5" ht="37.3" customHeight="1" spans="1:15">
      <c r="A5" s="192"/>
      <c r="B5" s="192"/>
      <c r="C5" s="192"/>
      <c r="D5" s="192" t="s">
        <v>33</v>
      </c>
      <c r="E5" s="192" t="s">
        <v>68</v>
      </c>
      <c r="F5" s="192" t="s">
        <v>69</v>
      </c>
      <c r="G5" s="192"/>
      <c r="H5" s="192"/>
      <c r="I5" s="192"/>
      <c r="J5" s="192" t="s">
        <v>33</v>
      </c>
      <c r="K5" s="192" t="s">
        <v>70</v>
      </c>
      <c r="L5" s="192" t="s">
        <v>71</v>
      </c>
      <c r="M5" s="192" t="s">
        <v>72</v>
      </c>
      <c r="N5" s="192" t="s">
        <v>73</v>
      </c>
      <c r="O5" s="192" t="s">
        <v>74</v>
      </c>
    </row>
    <row r="6" ht="18.75" customHeight="1" spans="1:15">
      <c r="A6" s="193" t="s">
        <v>75</v>
      </c>
      <c r="B6" s="193" t="s">
        <v>76</v>
      </c>
      <c r="C6" s="193" t="s">
        <v>77</v>
      </c>
      <c r="D6" s="193" t="s">
        <v>78</v>
      </c>
      <c r="E6" s="193" t="s">
        <v>79</v>
      </c>
      <c r="F6" s="193" t="s">
        <v>80</v>
      </c>
      <c r="G6" s="193" t="s">
        <v>81</v>
      </c>
      <c r="H6" s="193" t="s">
        <v>82</v>
      </c>
      <c r="I6" s="193" t="s">
        <v>83</v>
      </c>
      <c r="J6" s="193" t="s">
        <v>84</v>
      </c>
      <c r="K6" s="193" t="s">
        <v>85</v>
      </c>
      <c r="L6" s="193" t="s">
        <v>86</v>
      </c>
      <c r="M6" s="193" t="s">
        <v>87</v>
      </c>
      <c r="N6" s="193" t="s">
        <v>88</v>
      </c>
      <c r="O6" s="193" t="s">
        <v>89</v>
      </c>
    </row>
    <row r="7" ht="52.5" customHeight="1" spans="1:15">
      <c r="A7" s="194" t="s">
        <v>90</v>
      </c>
      <c r="B7" s="194" t="s">
        <v>91</v>
      </c>
      <c r="C7" s="158">
        <v>6937190.48</v>
      </c>
      <c r="D7" s="158">
        <v>6873843.73</v>
      </c>
      <c r="E7" s="158">
        <v>6239743.73</v>
      </c>
      <c r="F7" s="158">
        <v>634100</v>
      </c>
      <c r="G7" s="158"/>
      <c r="H7" s="158"/>
      <c r="I7" s="158"/>
      <c r="J7" s="158">
        <v>63346.75</v>
      </c>
      <c r="K7" s="158"/>
      <c r="L7" s="158"/>
      <c r="M7" s="158"/>
      <c r="N7" s="158"/>
      <c r="O7" s="158">
        <v>63346.75</v>
      </c>
    </row>
    <row r="8" ht="52.5" customHeight="1" spans="1:15">
      <c r="A8" s="195" t="s">
        <v>92</v>
      </c>
      <c r="B8" s="195" t="s">
        <v>93</v>
      </c>
      <c r="C8" s="158">
        <v>118500</v>
      </c>
      <c r="D8" s="158">
        <v>118500</v>
      </c>
      <c r="E8" s="158"/>
      <c r="F8" s="158">
        <v>118500</v>
      </c>
      <c r="G8" s="158"/>
      <c r="H8" s="158"/>
      <c r="I8" s="158"/>
      <c r="J8" s="158"/>
      <c r="K8" s="158"/>
      <c r="L8" s="158"/>
      <c r="M8" s="158"/>
      <c r="N8" s="158"/>
      <c r="O8" s="158"/>
    </row>
    <row r="9" ht="52.5" customHeight="1" spans="1:15">
      <c r="A9" s="196" t="s">
        <v>94</v>
      </c>
      <c r="B9" s="196" t="s">
        <v>95</v>
      </c>
      <c r="C9" s="158">
        <v>50000</v>
      </c>
      <c r="D9" s="158">
        <v>50000</v>
      </c>
      <c r="E9" s="158"/>
      <c r="F9" s="158">
        <v>50000</v>
      </c>
      <c r="G9" s="158"/>
      <c r="H9" s="158"/>
      <c r="I9" s="158"/>
      <c r="J9" s="158"/>
      <c r="K9" s="158"/>
      <c r="L9" s="158"/>
      <c r="M9" s="158"/>
      <c r="N9" s="158"/>
      <c r="O9" s="158"/>
    </row>
    <row r="10" ht="52.5" customHeight="1" spans="1:15">
      <c r="A10" s="196" t="s">
        <v>96</v>
      </c>
      <c r="B10" s="196" t="s">
        <v>97</v>
      </c>
      <c r="C10" s="158">
        <v>68500</v>
      </c>
      <c r="D10" s="158">
        <v>68500</v>
      </c>
      <c r="E10" s="158"/>
      <c r="F10" s="158">
        <v>68500</v>
      </c>
      <c r="G10" s="158"/>
      <c r="H10" s="158"/>
      <c r="I10" s="158"/>
      <c r="J10" s="158"/>
      <c r="K10" s="158"/>
      <c r="L10" s="158"/>
      <c r="M10" s="158"/>
      <c r="N10" s="158"/>
      <c r="O10" s="158"/>
    </row>
    <row r="11" ht="52.5" customHeight="1" spans="1:15">
      <c r="A11" s="195" t="s">
        <v>98</v>
      </c>
      <c r="B11" s="195" t="s">
        <v>99</v>
      </c>
      <c r="C11" s="158">
        <v>10000</v>
      </c>
      <c r="D11" s="158">
        <v>10000</v>
      </c>
      <c r="E11" s="158"/>
      <c r="F11" s="158">
        <v>10000</v>
      </c>
      <c r="G11" s="158"/>
      <c r="H11" s="158"/>
      <c r="I11" s="158"/>
      <c r="J11" s="158"/>
      <c r="K11" s="158"/>
      <c r="L11" s="158"/>
      <c r="M11" s="158"/>
      <c r="N11" s="158"/>
      <c r="O11" s="158"/>
    </row>
    <row r="12" ht="52.5" customHeight="1" spans="1:15">
      <c r="A12" s="196" t="s">
        <v>100</v>
      </c>
      <c r="B12" s="196" t="s">
        <v>101</v>
      </c>
      <c r="C12" s="158">
        <v>10000</v>
      </c>
      <c r="D12" s="158">
        <v>10000</v>
      </c>
      <c r="E12" s="158"/>
      <c r="F12" s="158">
        <v>10000</v>
      </c>
      <c r="G12" s="158"/>
      <c r="H12" s="158"/>
      <c r="I12" s="158"/>
      <c r="J12" s="158"/>
      <c r="K12" s="158"/>
      <c r="L12" s="158"/>
      <c r="M12" s="158"/>
      <c r="N12" s="158"/>
      <c r="O12" s="158"/>
    </row>
    <row r="13" ht="52.5" customHeight="1" spans="1:15">
      <c r="A13" s="195" t="s">
        <v>102</v>
      </c>
      <c r="B13" s="195" t="s">
        <v>103</v>
      </c>
      <c r="C13" s="158">
        <v>5003103.73</v>
      </c>
      <c r="D13" s="158">
        <v>5003103.73</v>
      </c>
      <c r="E13" s="158">
        <v>4833103.73</v>
      </c>
      <c r="F13" s="158">
        <v>170000</v>
      </c>
      <c r="G13" s="158"/>
      <c r="H13" s="158"/>
      <c r="I13" s="158"/>
      <c r="J13" s="158"/>
      <c r="K13" s="158"/>
      <c r="L13" s="158"/>
      <c r="M13" s="158"/>
      <c r="N13" s="158"/>
      <c r="O13" s="158"/>
    </row>
    <row r="14" ht="52.5" customHeight="1" spans="1:15">
      <c r="A14" s="196" t="s">
        <v>104</v>
      </c>
      <c r="B14" s="196" t="s">
        <v>105</v>
      </c>
      <c r="C14" s="158">
        <v>3774124.49</v>
      </c>
      <c r="D14" s="158">
        <v>3774124.49</v>
      </c>
      <c r="E14" s="158">
        <v>3774124.49</v>
      </c>
      <c r="F14" s="158"/>
      <c r="G14" s="158"/>
      <c r="H14" s="158"/>
      <c r="I14" s="158"/>
      <c r="J14" s="158"/>
      <c r="K14" s="158"/>
      <c r="L14" s="158"/>
      <c r="M14" s="158"/>
      <c r="N14" s="158"/>
      <c r="O14" s="158"/>
    </row>
    <row r="15" ht="52.5" customHeight="1" spans="1:15">
      <c r="A15" s="196" t="s">
        <v>106</v>
      </c>
      <c r="B15" s="196" t="s">
        <v>107</v>
      </c>
      <c r="C15" s="158">
        <v>170000</v>
      </c>
      <c r="D15" s="158">
        <v>170000</v>
      </c>
      <c r="E15" s="158"/>
      <c r="F15" s="158">
        <v>170000</v>
      </c>
      <c r="G15" s="158"/>
      <c r="H15" s="158"/>
      <c r="I15" s="158"/>
      <c r="J15" s="158"/>
      <c r="K15" s="158"/>
      <c r="L15" s="158"/>
      <c r="M15" s="158"/>
      <c r="N15" s="158"/>
      <c r="O15" s="158"/>
    </row>
    <row r="16" ht="52.5" customHeight="1" spans="1:15">
      <c r="A16" s="196" t="s">
        <v>108</v>
      </c>
      <c r="B16" s="196" t="s">
        <v>109</v>
      </c>
      <c r="C16" s="158">
        <v>1058979.24</v>
      </c>
      <c r="D16" s="158">
        <v>1058979.24</v>
      </c>
      <c r="E16" s="158">
        <v>1058979.24</v>
      </c>
      <c r="F16" s="158"/>
      <c r="G16" s="158"/>
      <c r="H16" s="158"/>
      <c r="I16" s="158"/>
      <c r="J16" s="158"/>
      <c r="K16" s="158"/>
      <c r="L16" s="158"/>
      <c r="M16" s="158"/>
      <c r="N16" s="158"/>
      <c r="O16" s="158"/>
    </row>
    <row r="17" ht="52.5" customHeight="1" spans="1:15">
      <c r="A17" s="195" t="s">
        <v>110</v>
      </c>
      <c r="B17" s="195" t="s">
        <v>111</v>
      </c>
      <c r="C17" s="158">
        <v>10000</v>
      </c>
      <c r="D17" s="158">
        <v>10000</v>
      </c>
      <c r="E17" s="158"/>
      <c r="F17" s="158">
        <v>10000</v>
      </c>
      <c r="G17" s="158"/>
      <c r="H17" s="158"/>
      <c r="I17" s="158"/>
      <c r="J17" s="158"/>
      <c r="K17" s="158"/>
      <c r="L17" s="158"/>
      <c r="M17" s="158"/>
      <c r="N17" s="158"/>
      <c r="O17" s="158"/>
    </row>
    <row r="18" ht="52.5" customHeight="1" spans="1:15">
      <c r="A18" s="196" t="s">
        <v>112</v>
      </c>
      <c r="B18" s="196" t="s">
        <v>107</v>
      </c>
      <c r="C18" s="158">
        <v>10000</v>
      </c>
      <c r="D18" s="158">
        <v>10000</v>
      </c>
      <c r="E18" s="158"/>
      <c r="F18" s="158">
        <v>10000</v>
      </c>
      <c r="G18" s="158"/>
      <c r="H18" s="158"/>
      <c r="I18" s="158"/>
      <c r="J18" s="158"/>
      <c r="K18" s="158"/>
      <c r="L18" s="158"/>
      <c r="M18" s="158"/>
      <c r="N18" s="158"/>
      <c r="O18" s="158"/>
    </row>
    <row r="19" ht="52.5" customHeight="1" spans="1:15">
      <c r="A19" s="195" t="s">
        <v>113</v>
      </c>
      <c r="B19" s="195" t="s">
        <v>114</v>
      </c>
      <c r="C19" s="158">
        <v>35400</v>
      </c>
      <c r="D19" s="158">
        <v>35400</v>
      </c>
      <c r="E19" s="158">
        <v>35400</v>
      </c>
      <c r="F19" s="158"/>
      <c r="G19" s="158"/>
      <c r="H19" s="158"/>
      <c r="I19" s="158"/>
      <c r="J19" s="158"/>
      <c r="K19" s="158"/>
      <c r="L19" s="158"/>
      <c r="M19" s="158"/>
      <c r="N19" s="158"/>
      <c r="O19" s="158"/>
    </row>
    <row r="20" ht="52.5" customHeight="1" spans="1:15">
      <c r="A20" s="196" t="s">
        <v>115</v>
      </c>
      <c r="B20" s="196" t="s">
        <v>105</v>
      </c>
      <c r="C20" s="158">
        <v>35400</v>
      </c>
      <c r="D20" s="158">
        <v>35400</v>
      </c>
      <c r="E20" s="158">
        <v>35400</v>
      </c>
      <c r="F20" s="158"/>
      <c r="G20" s="158"/>
      <c r="H20" s="158"/>
      <c r="I20" s="158"/>
      <c r="J20" s="158"/>
      <c r="K20" s="158"/>
      <c r="L20" s="158"/>
      <c r="M20" s="158"/>
      <c r="N20" s="158"/>
      <c r="O20" s="158"/>
    </row>
    <row r="21" ht="52.5" customHeight="1" spans="1:15">
      <c r="A21" s="195" t="s">
        <v>116</v>
      </c>
      <c r="B21" s="195" t="s">
        <v>117</v>
      </c>
      <c r="C21" s="158">
        <v>25000</v>
      </c>
      <c r="D21" s="158">
        <v>25000</v>
      </c>
      <c r="E21" s="158">
        <v>15000</v>
      </c>
      <c r="F21" s="158">
        <v>10000</v>
      </c>
      <c r="G21" s="158"/>
      <c r="H21" s="158"/>
      <c r="I21" s="158"/>
      <c r="J21" s="158"/>
      <c r="K21" s="158"/>
      <c r="L21" s="158"/>
      <c r="M21" s="158"/>
      <c r="N21" s="158"/>
      <c r="O21" s="158"/>
    </row>
    <row r="22" ht="52.5" customHeight="1" spans="1:15">
      <c r="A22" s="196" t="s">
        <v>118</v>
      </c>
      <c r="B22" s="196" t="s">
        <v>107</v>
      </c>
      <c r="C22" s="158">
        <v>10000</v>
      </c>
      <c r="D22" s="158">
        <v>10000</v>
      </c>
      <c r="E22" s="158"/>
      <c r="F22" s="158">
        <v>10000</v>
      </c>
      <c r="G22" s="158"/>
      <c r="H22" s="158"/>
      <c r="I22" s="158"/>
      <c r="J22" s="158"/>
      <c r="K22" s="158"/>
      <c r="L22" s="158"/>
      <c r="M22" s="158"/>
      <c r="N22" s="158"/>
      <c r="O22" s="158"/>
    </row>
    <row r="23" ht="52.5" customHeight="1" spans="1:15">
      <c r="A23" s="196" t="s">
        <v>119</v>
      </c>
      <c r="B23" s="196" t="s">
        <v>120</v>
      </c>
      <c r="C23" s="158">
        <v>15000</v>
      </c>
      <c r="D23" s="158">
        <v>15000</v>
      </c>
      <c r="E23" s="158">
        <v>15000</v>
      </c>
      <c r="F23" s="158"/>
      <c r="G23" s="158"/>
      <c r="H23" s="158"/>
      <c r="I23" s="158"/>
      <c r="J23" s="158"/>
      <c r="K23" s="158"/>
      <c r="L23" s="158"/>
      <c r="M23" s="158"/>
      <c r="N23" s="158"/>
      <c r="O23" s="158"/>
    </row>
    <row r="24" ht="52.5" customHeight="1" spans="1:15">
      <c r="A24" s="195" t="s">
        <v>121</v>
      </c>
      <c r="B24" s="195" t="s">
        <v>122</v>
      </c>
      <c r="C24" s="158">
        <v>1406240</v>
      </c>
      <c r="D24" s="158">
        <v>1406240</v>
      </c>
      <c r="E24" s="158">
        <v>1356240</v>
      </c>
      <c r="F24" s="158">
        <v>50000</v>
      </c>
      <c r="G24" s="158"/>
      <c r="H24" s="158"/>
      <c r="I24" s="158"/>
      <c r="J24" s="158"/>
      <c r="K24" s="158"/>
      <c r="L24" s="158"/>
      <c r="M24" s="158"/>
      <c r="N24" s="158"/>
      <c r="O24" s="158"/>
    </row>
    <row r="25" ht="52.5" customHeight="1" spans="1:15">
      <c r="A25" s="196" t="s">
        <v>123</v>
      </c>
      <c r="B25" s="196" t="s">
        <v>124</v>
      </c>
      <c r="C25" s="158">
        <v>1406240</v>
      </c>
      <c r="D25" s="158">
        <v>1406240</v>
      </c>
      <c r="E25" s="158">
        <v>1356240</v>
      </c>
      <c r="F25" s="158">
        <v>50000</v>
      </c>
      <c r="G25" s="158"/>
      <c r="H25" s="158"/>
      <c r="I25" s="158"/>
      <c r="J25" s="158"/>
      <c r="K25" s="158"/>
      <c r="L25" s="158"/>
      <c r="M25" s="158"/>
      <c r="N25" s="158"/>
      <c r="O25" s="158"/>
    </row>
    <row r="26" ht="52.5" customHeight="1" spans="1:15">
      <c r="A26" s="195" t="s">
        <v>125</v>
      </c>
      <c r="B26" s="195" t="s">
        <v>126</v>
      </c>
      <c r="C26" s="158">
        <v>20000</v>
      </c>
      <c r="D26" s="158">
        <v>20000</v>
      </c>
      <c r="E26" s="158"/>
      <c r="F26" s="158">
        <v>20000</v>
      </c>
      <c r="G26" s="158"/>
      <c r="H26" s="158"/>
      <c r="I26" s="158"/>
      <c r="J26" s="158"/>
      <c r="K26" s="158"/>
      <c r="L26" s="158"/>
      <c r="M26" s="158"/>
      <c r="N26" s="158"/>
      <c r="O26" s="158"/>
    </row>
    <row r="27" ht="52.5" customHeight="1" spans="1:15">
      <c r="A27" s="196" t="s">
        <v>127</v>
      </c>
      <c r="B27" s="196" t="s">
        <v>128</v>
      </c>
      <c r="C27" s="158">
        <v>20000</v>
      </c>
      <c r="D27" s="158">
        <v>20000</v>
      </c>
      <c r="E27" s="158"/>
      <c r="F27" s="158">
        <v>20000</v>
      </c>
      <c r="G27" s="158"/>
      <c r="H27" s="158"/>
      <c r="I27" s="158"/>
      <c r="J27" s="158"/>
      <c r="K27" s="158"/>
      <c r="L27" s="158"/>
      <c r="M27" s="158"/>
      <c r="N27" s="158"/>
      <c r="O27" s="158"/>
    </row>
    <row r="28" ht="52.5" customHeight="1" spans="1:15">
      <c r="A28" s="195" t="s">
        <v>129</v>
      </c>
      <c r="B28" s="195" t="s">
        <v>130</v>
      </c>
      <c r="C28" s="158">
        <v>245600</v>
      </c>
      <c r="D28" s="158">
        <v>245600</v>
      </c>
      <c r="E28" s="158"/>
      <c r="F28" s="158">
        <v>245600</v>
      </c>
      <c r="G28" s="158"/>
      <c r="H28" s="158"/>
      <c r="I28" s="158"/>
      <c r="J28" s="158"/>
      <c r="K28" s="158"/>
      <c r="L28" s="158"/>
      <c r="M28" s="158"/>
      <c r="N28" s="158"/>
      <c r="O28" s="158"/>
    </row>
    <row r="29" ht="52.5" customHeight="1" spans="1:15">
      <c r="A29" s="196" t="s">
        <v>131</v>
      </c>
      <c r="B29" s="196" t="s">
        <v>130</v>
      </c>
      <c r="C29" s="158">
        <v>245600</v>
      </c>
      <c r="D29" s="158">
        <v>245600</v>
      </c>
      <c r="E29" s="158"/>
      <c r="F29" s="158">
        <v>245600</v>
      </c>
      <c r="G29" s="158"/>
      <c r="H29" s="158"/>
      <c r="I29" s="158"/>
      <c r="J29" s="158"/>
      <c r="K29" s="158"/>
      <c r="L29" s="158"/>
      <c r="M29" s="158"/>
      <c r="N29" s="158"/>
      <c r="O29" s="158"/>
    </row>
    <row r="30" ht="52.5" customHeight="1" spans="1:15">
      <c r="A30" s="195" t="s">
        <v>132</v>
      </c>
      <c r="B30" s="195" t="s">
        <v>133</v>
      </c>
      <c r="C30" s="158">
        <v>63346.75</v>
      </c>
      <c r="D30" s="158"/>
      <c r="E30" s="158"/>
      <c r="F30" s="158"/>
      <c r="G30" s="158"/>
      <c r="H30" s="158"/>
      <c r="I30" s="158"/>
      <c r="J30" s="158">
        <v>63346.75</v>
      </c>
      <c r="K30" s="158"/>
      <c r="L30" s="158"/>
      <c r="M30" s="158"/>
      <c r="N30" s="158"/>
      <c r="O30" s="158">
        <v>63346.75</v>
      </c>
    </row>
    <row r="31" ht="52.5" customHeight="1" spans="1:15">
      <c r="A31" s="196" t="s">
        <v>134</v>
      </c>
      <c r="B31" s="196" t="s">
        <v>133</v>
      </c>
      <c r="C31" s="158">
        <v>63346.75</v>
      </c>
      <c r="D31" s="158"/>
      <c r="E31" s="158"/>
      <c r="F31" s="158"/>
      <c r="G31" s="158"/>
      <c r="H31" s="158"/>
      <c r="I31" s="158"/>
      <c r="J31" s="158">
        <v>63346.75</v>
      </c>
      <c r="K31" s="158"/>
      <c r="L31" s="158"/>
      <c r="M31" s="158"/>
      <c r="N31" s="158"/>
      <c r="O31" s="158">
        <v>63346.75</v>
      </c>
    </row>
    <row r="32" ht="52.5" customHeight="1" spans="1:15">
      <c r="A32" s="194" t="s">
        <v>135</v>
      </c>
      <c r="B32" s="194" t="s">
        <v>136</v>
      </c>
      <c r="C32" s="158">
        <v>10000</v>
      </c>
      <c r="D32" s="158">
        <v>10000</v>
      </c>
      <c r="E32" s="158"/>
      <c r="F32" s="158">
        <v>10000</v>
      </c>
      <c r="G32" s="158"/>
      <c r="H32" s="158"/>
      <c r="I32" s="158"/>
      <c r="J32" s="158"/>
      <c r="K32" s="158"/>
      <c r="L32" s="158"/>
      <c r="M32" s="158"/>
      <c r="N32" s="158"/>
      <c r="O32" s="158"/>
    </row>
    <row r="33" ht="52.5" customHeight="1" spans="1:15">
      <c r="A33" s="195" t="s">
        <v>137</v>
      </c>
      <c r="B33" s="195" t="s">
        <v>138</v>
      </c>
      <c r="C33" s="158">
        <v>10000</v>
      </c>
      <c r="D33" s="158">
        <v>10000</v>
      </c>
      <c r="E33" s="158"/>
      <c r="F33" s="158">
        <v>10000</v>
      </c>
      <c r="G33" s="158"/>
      <c r="H33" s="158"/>
      <c r="I33" s="158"/>
      <c r="J33" s="158"/>
      <c r="K33" s="158"/>
      <c r="L33" s="158"/>
      <c r="M33" s="158"/>
      <c r="N33" s="158"/>
      <c r="O33" s="158"/>
    </row>
    <row r="34" ht="52.5" customHeight="1" spans="1:15">
      <c r="A34" s="196" t="s">
        <v>139</v>
      </c>
      <c r="B34" s="196" t="s">
        <v>138</v>
      </c>
      <c r="C34" s="158">
        <v>10000</v>
      </c>
      <c r="D34" s="158">
        <v>10000</v>
      </c>
      <c r="E34" s="158"/>
      <c r="F34" s="158">
        <v>10000</v>
      </c>
      <c r="G34" s="158"/>
      <c r="H34" s="158"/>
      <c r="I34" s="158"/>
      <c r="J34" s="158"/>
      <c r="K34" s="158"/>
      <c r="L34" s="158"/>
      <c r="M34" s="158"/>
      <c r="N34" s="158"/>
      <c r="O34" s="158"/>
    </row>
    <row r="35" ht="52.5" customHeight="1" spans="1:15">
      <c r="A35" s="194" t="s">
        <v>140</v>
      </c>
      <c r="B35" s="194" t="s">
        <v>141</v>
      </c>
      <c r="C35" s="158">
        <v>1273471.36</v>
      </c>
      <c r="D35" s="158">
        <v>1273471.36</v>
      </c>
      <c r="E35" s="158">
        <v>1226471.36</v>
      </c>
      <c r="F35" s="158">
        <v>47000</v>
      </c>
      <c r="G35" s="158"/>
      <c r="H35" s="158"/>
      <c r="I35" s="158"/>
      <c r="J35" s="158"/>
      <c r="K35" s="158"/>
      <c r="L35" s="158"/>
      <c r="M35" s="158"/>
      <c r="N35" s="158"/>
      <c r="O35" s="158"/>
    </row>
    <row r="36" ht="52.5" customHeight="1" spans="1:15">
      <c r="A36" s="195" t="s">
        <v>142</v>
      </c>
      <c r="B36" s="195" t="s">
        <v>143</v>
      </c>
      <c r="C36" s="158">
        <v>29380.32</v>
      </c>
      <c r="D36" s="158">
        <v>29380.32</v>
      </c>
      <c r="E36" s="158">
        <v>29380.32</v>
      </c>
      <c r="F36" s="158"/>
      <c r="G36" s="158"/>
      <c r="H36" s="158"/>
      <c r="I36" s="158"/>
      <c r="J36" s="158"/>
      <c r="K36" s="158"/>
      <c r="L36" s="158"/>
      <c r="M36" s="158"/>
      <c r="N36" s="158"/>
      <c r="O36" s="158"/>
    </row>
    <row r="37" ht="52.5" customHeight="1" spans="1:15">
      <c r="A37" s="196" t="s">
        <v>144</v>
      </c>
      <c r="B37" s="196" t="s">
        <v>145</v>
      </c>
      <c r="C37" s="158">
        <v>29380.32</v>
      </c>
      <c r="D37" s="158">
        <v>29380.32</v>
      </c>
      <c r="E37" s="158">
        <v>29380.32</v>
      </c>
      <c r="F37" s="158"/>
      <c r="G37" s="158"/>
      <c r="H37" s="158"/>
      <c r="I37" s="158"/>
      <c r="J37" s="158"/>
      <c r="K37" s="158"/>
      <c r="L37" s="158"/>
      <c r="M37" s="158"/>
      <c r="N37" s="158"/>
      <c r="O37" s="158"/>
    </row>
    <row r="38" ht="52.5" customHeight="1" spans="1:15">
      <c r="A38" s="195" t="s">
        <v>146</v>
      </c>
      <c r="B38" s="195" t="s">
        <v>147</v>
      </c>
      <c r="C38" s="158">
        <v>935299.68</v>
      </c>
      <c r="D38" s="158">
        <v>935299.68</v>
      </c>
      <c r="E38" s="158">
        <v>935299.68</v>
      </c>
      <c r="F38" s="158"/>
      <c r="G38" s="158"/>
      <c r="H38" s="158"/>
      <c r="I38" s="158"/>
      <c r="J38" s="158"/>
      <c r="K38" s="158"/>
      <c r="L38" s="158"/>
      <c r="M38" s="158"/>
      <c r="N38" s="158"/>
      <c r="O38" s="158"/>
    </row>
    <row r="39" ht="52.5" customHeight="1" spans="1:15">
      <c r="A39" s="196" t="s">
        <v>148</v>
      </c>
      <c r="B39" s="196" t="s">
        <v>149</v>
      </c>
      <c r="C39" s="158">
        <v>167748</v>
      </c>
      <c r="D39" s="158">
        <v>167748</v>
      </c>
      <c r="E39" s="158">
        <v>167748</v>
      </c>
      <c r="F39" s="158"/>
      <c r="G39" s="158"/>
      <c r="H39" s="158"/>
      <c r="I39" s="158"/>
      <c r="J39" s="158"/>
      <c r="K39" s="158"/>
      <c r="L39" s="158"/>
      <c r="M39" s="158"/>
      <c r="N39" s="158"/>
      <c r="O39" s="158"/>
    </row>
    <row r="40" ht="52.5" customHeight="1" spans="1:15">
      <c r="A40" s="196" t="s">
        <v>150</v>
      </c>
      <c r="B40" s="196" t="s">
        <v>151</v>
      </c>
      <c r="C40" s="158">
        <v>4200</v>
      </c>
      <c r="D40" s="158">
        <v>4200</v>
      </c>
      <c r="E40" s="158">
        <v>4200</v>
      </c>
      <c r="F40" s="158"/>
      <c r="G40" s="158"/>
      <c r="H40" s="158"/>
      <c r="I40" s="158"/>
      <c r="J40" s="158"/>
      <c r="K40" s="158"/>
      <c r="L40" s="158"/>
      <c r="M40" s="158"/>
      <c r="N40" s="158"/>
      <c r="O40" s="158"/>
    </row>
    <row r="41" ht="52.5" customHeight="1" spans="1:15">
      <c r="A41" s="196" t="s">
        <v>152</v>
      </c>
      <c r="B41" s="196" t="s">
        <v>153</v>
      </c>
      <c r="C41" s="158">
        <v>763351.68</v>
      </c>
      <c r="D41" s="158">
        <v>763351.68</v>
      </c>
      <c r="E41" s="158">
        <v>763351.68</v>
      </c>
      <c r="F41" s="158"/>
      <c r="G41" s="158"/>
      <c r="H41" s="158"/>
      <c r="I41" s="158"/>
      <c r="J41" s="158"/>
      <c r="K41" s="158"/>
      <c r="L41" s="158"/>
      <c r="M41" s="158"/>
      <c r="N41" s="158"/>
      <c r="O41" s="158"/>
    </row>
    <row r="42" ht="52.5" customHeight="1" spans="1:15">
      <c r="A42" s="195" t="s">
        <v>154</v>
      </c>
      <c r="B42" s="195" t="s">
        <v>155</v>
      </c>
      <c r="C42" s="158">
        <v>202000</v>
      </c>
      <c r="D42" s="158">
        <v>202000</v>
      </c>
      <c r="E42" s="158">
        <v>155000</v>
      </c>
      <c r="F42" s="158">
        <v>47000</v>
      </c>
      <c r="G42" s="158"/>
      <c r="H42" s="158"/>
      <c r="I42" s="158"/>
      <c r="J42" s="158"/>
      <c r="K42" s="158"/>
      <c r="L42" s="158"/>
      <c r="M42" s="158"/>
      <c r="N42" s="158"/>
      <c r="O42" s="158"/>
    </row>
    <row r="43" ht="52.5" customHeight="1" spans="1:15">
      <c r="A43" s="196" t="s">
        <v>156</v>
      </c>
      <c r="B43" s="196" t="s">
        <v>157</v>
      </c>
      <c r="C43" s="158">
        <v>155000</v>
      </c>
      <c r="D43" s="158">
        <v>155000</v>
      </c>
      <c r="E43" s="158">
        <v>155000</v>
      </c>
      <c r="F43" s="158"/>
      <c r="G43" s="158"/>
      <c r="H43" s="158"/>
      <c r="I43" s="158"/>
      <c r="J43" s="158"/>
      <c r="K43" s="158"/>
      <c r="L43" s="158"/>
      <c r="M43" s="158"/>
      <c r="N43" s="158"/>
      <c r="O43" s="158"/>
    </row>
    <row r="44" ht="52.5" customHeight="1" spans="1:15">
      <c r="A44" s="196" t="s">
        <v>158</v>
      </c>
      <c r="B44" s="196" t="s">
        <v>159</v>
      </c>
      <c r="C44" s="158">
        <v>47000</v>
      </c>
      <c r="D44" s="158">
        <v>47000</v>
      </c>
      <c r="E44" s="158"/>
      <c r="F44" s="158">
        <v>47000</v>
      </c>
      <c r="G44" s="158"/>
      <c r="H44" s="158"/>
      <c r="I44" s="158"/>
      <c r="J44" s="158"/>
      <c r="K44" s="158"/>
      <c r="L44" s="158"/>
      <c r="M44" s="158"/>
      <c r="N44" s="158"/>
      <c r="O44" s="158"/>
    </row>
    <row r="45" ht="52.5" customHeight="1" spans="1:15">
      <c r="A45" s="195" t="s">
        <v>160</v>
      </c>
      <c r="B45" s="195" t="s">
        <v>161</v>
      </c>
      <c r="C45" s="158">
        <v>88195.2</v>
      </c>
      <c r="D45" s="158">
        <v>88195.2</v>
      </c>
      <c r="E45" s="158">
        <v>88195.2</v>
      </c>
      <c r="F45" s="158"/>
      <c r="G45" s="158"/>
      <c r="H45" s="158"/>
      <c r="I45" s="158"/>
      <c r="J45" s="158"/>
      <c r="K45" s="158"/>
      <c r="L45" s="158"/>
      <c r="M45" s="158"/>
      <c r="N45" s="158"/>
      <c r="O45" s="158"/>
    </row>
    <row r="46" ht="52.5" customHeight="1" spans="1:15">
      <c r="A46" s="196" t="s">
        <v>162</v>
      </c>
      <c r="B46" s="196" t="s">
        <v>163</v>
      </c>
      <c r="C46" s="158">
        <v>88195.2</v>
      </c>
      <c r="D46" s="158">
        <v>88195.2</v>
      </c>
      <c r="E46" s="158">
        <v>88195.2</v>
      </c>
      <c r="F46" s="158"/>
      <c r="G46" s="158"/>
      <c r="H46" s="158"/>
      <c r="I46" s="158"/>
      <c r="J46" s="158"/>
      <c r="K46" s="158"/>
      <c r="L46" s="158"/>
      <c r="M46" s="158"/>
      <c r="N46" s="158"/>
      <c r="O46" s="158"/>
    </row>
    <row r="47" ht="52.5" customHeight="1" spans="1:15">
      <c r="A47" s="195" t="s">
        <v>164</v>
      </c>
      <c r="B47" s="195" t="s">
        <v>165</v>
      </c>
      <c r="C47" s="158">
        <v>18596.16</v>
      </c>
      <c r="D47" s="158">
        <v>18596.16</v>
      </c>
      <c r="E47" s="158">
        <v>18596.16</v>
      </c>
      <c r="F47" s="158"/>
      <c r="G47" s="158"/>
      <c r="H47" s="158"/>
      <c r="I47" s="158"/>
      <c r="J47" s="158"/>
      <c r="K47" s="158"/>
      <c r="L47" s="158"/>
      <c r="M47" s="158"/>
      <c r="N47" s="158"/>
      <c r="O47" s="158"/>
    </row>
    <row r="48" ht="52.5" customHeight="1" spans="1:15">
      <c r="A48" s="196" t="s">
        <v>166</v>
      </c>
      <c r="B48" s="196" t="s">
        <v>165</v>
      </c>
      <c r="C48" s="158">
        <v>18596.16</v>
      </c>
      <c r="D48" s="158">
        <v>18596.16</v>
      </c>
      <c r="E48" s="158">
        <v>18596.16</v>
      </c>
      <c r="F48" s="158"/>
      <c r="G48" s="158"/>
      <c r="H48" s="158"/>
      <c r="I48" s="158"/>
      <c r="J48" s="158"/>
      <c r="K48" s="158"/>
      <c r="L48" s="158"/>
      <c r="M48" s="158"/>
      <c r="N48" s="158"/>
      <c r="O48" s="158"/>
    </row>
    <row r="49" ht="52.5" customHeight="1" spans="1:15">
      <c r="A49" s="194" t="s">
        <v>167</v>
      </c>
      <c r="B49" s="194" t="s">
        <v>168</v>
      </c>
      <c r="C49" s="158">
        <v>423696.81</v>
      </c>
      <c r="D49" s="158">
        <v>423696.81</v>
      </c>
      <c r="E49" s="158">
        <v>403696.81</v>
      </c>
      <c r="F49" s="158">
        <v>20000</v>
      </c>
      <c r="G49" s="158"/>
      <c r="H49" s="158"/>
      <c r="I49" s="158"/>
      <c r="J49" s="158"/>
      <c r="K49" s="158"/>
      <c r="L49" s="158"/>
      <c r="M49" s="158"/>
      <c r="N49" s="158"/>
      <c r="O49" s="158"/>
    </row>
    <row r="50" ht="52.5" customHeight="1" spans="1:15">
      <c r="A50" s="195" t="s">
        <v>169</v>
      </c>
      <c r="B50" s="195" t="s">
        <v>170</v>
      </c>
      <c r="C50" s="158">
        <v>5000</v>
      </c>
      <c r="D50" s="158">
        <v>5000</v>
      </c>
      <c r="E50" s="158"/>
      <c r="F50" s="158">
        <v>5000</v>
      </c>
      <c r="G50" s="158"/>
      <c r="H50" s="158"/>
      <c r="I50" s="158"/>
      <c r="J50" s="158"/>
      <c r="K50" s="158"/>
      <c r="L50" s="158"/>
      <c r="M50" s="158"/>
      <c r="N50" s="158"/>
      <c r="O50" s="158"/>
    </row>
    <row r="51" ht="52.5" customHeight="1" spans="1:15">
      <c r="A51" s="196" t="s">
        <v>171</v>
      </c>
      <c r="B51" s="196" t="s">
        <v>172</v>
      </c>
      <c r="C51" s="158">
        <v>5000</v>
      </c>
      <c r="D51" s="158">
        <v>5000</v>
      </c>
      <c r="E51" s="158"/>
      <c r="F51" s="158">
        <v>5000</v>
      </c>
      <c r="G51" s="158"/>
      <c r="H51" s="158"/>
      <c r="I51" s="158"/>
      <c r="J51" s="158"/>
      <c r="K51" s="158"/>
      <c r="L51" s="158"/>
      <c r="M51" s="158"/>
      <c r="N51" s="158"/>
      <c r="O51" s="158"/>
    </row>
    <row r="52" ht="52.5" customHeight="1" spans="1:15">
      <c r="A52" s="195" t="s">
        <v>173</v>
      </c>
      <c r="B52" s="195" t="s">
        <v>174</v>
      </c>
      <c r="C52" s="158">
        <v>403696.81</v>
      </c>
      <c r="D52" s="158">
        <v>403696.81</v>
      </c>
      <c r="E52" s="158">
        <v>403696.81</v>
      </c>
      <c r="F52" s="158"/>
      <c r="G52" s="158"/>
      <c r="H52" s="158"/>
      <c r="I52" s="158"/>
      <c r="J52" s="158"/>
      <c r="K52" s="158"/>
      <c r="L52" s="158"/>
      <c r="M52" s="158"/>
      <c r="N52" s="158"/>
      <c r="O52" s="158"/>
    </row>
    <row r="53" ht="52.5" customHeight="1" spans="1:15">
      <c r="A53" s="196" t="s">
        <v>175</v>
      </c>
      <c r="B53" s="196" t="s">
        <v>176</v>
      </c>
      <c r="C53" s="158">
        <v>142133.4</v>
      </c>
      <c r="D53" s="158">
        <v>142133.4</v>
      </c>
      <c r="E53" s="158">
        <v>142133.4</v>
      </c>
      <c r="F53" s="158"/>
      <c r="G53" s="158"/>
      <c r="H53" s="158"/>
      <c r="I53" s="158"/>
      <c r="J53" s="158"/>
      <c r="K53" s="158"/>
      <c r="L53" s="158"/>
      <c r="M53" s="158"/>
      <c r="N53" s="158"/>
      <c r="O53" s="158"/>
    </row>
    <row r="54" ht="52.5" customHeight="1" spans="1:15">
      <c r="A54" s="196" t="s">
        <v>177</v>
      </c>
      <c r="B54" s="196" t="s">
        <v>178</v>
      </c>
      <c r="C54" s="158">
        <v>215687.7</v>
      </c>
      <c r="D54" s="158">
        <v>215687.7</v>
      </c>
      <c r="E54" s="158">
        <v>215687.7</v>
      </c>
      <c r="F54" s="158"/>
      <c r="G54" s="158"/>
      <c r="H54" s="158"/>
      <c r="I54" s="158"/>
      <c r="J54" s="158"/>
      <c r="K54" s="158"/>
      <c r="L54" s="158"/>
      <c r="M54" s="158"/>
      <c r="N54" s="158"/>
      <c r="O54" s="158"/>
    </row>
    <row r="55" ht="52.5" customHeight="1" spans="1:15">
      <c r="A55" s="196" t="s">
        <v>179</v>
      </c>
      <c r="B55" s="196" t="s">
        <v>180</v>
      </c>
      <c r="C55" s="158">
        <v>45875.71</v>
      </c>
      <c r="D55" s="158">
        <v>45875.71</v>
      </c>
      <c r="E55" s="158">
        <v>45875.71</v>
      </c>
      <c r="F55" s="158"/>
      <c r="G55" s="158"/>
      <c r="H55" s="158"/>
      <c r="I55" s="158"/>
      <c r="J55" s="158"/>
      <c r="K55" s="158"/>
      <c r="L55" s="158"/>
      <c r="M55" s="158"/>
      <c r="N55" s="158"/>
      <c r="O55" s="158"/>
    </row>
    <row r="56" ht="52.5" customHeight="1" spans="1:15">
      <c r="A56" s="195" t="s">
        <v>181</v>
      </c>
      <c r="B56" s="195" t="s">
        <v>182</v>
      </c>
      <c r="C56" s="158">
        <v>15000</v>
      </c>
      <c r="D56" s="158">
        <v>15000</v>
      </c>
      <c r="E56" s="158"/>
      <c r="F56" s="158">
        <v>15000</v>
      </c>
      <c r="G56" s="158"/>
      <c r="H56" s="158"/>
      <c r="I56" s="158"/>
      <c r="J56" s="158"/>
      <c r="K56" s="158"/>
      <c r="L56" s="158"/>
      <c r="M56" s="158"/>
      <c r="N56" s="158"/>
      <c r="O56" s="158"/>
    </row>
    <row r="57" ht="52.5" customHeight="1" spans="1:15">
      <c r="A57" s="196" t="s">
        <v>183</v>
      </c>
      <c r="B57" s="196" t="s">
        <v>182</v>
      </c>
      <c r="C57" s="158">
        <v>15000</v>
      </c>
      <c r="D57" s="158">
        <v>15000</v>
      </c>
      <c r="E57" s="158"/>
      <c r="F57" s="158">
        <v>15000</v>
      </c>
      <c r="G57" s="158"/>
      <c r="H57" s="158"/>
      <c r="I57" s="158"/>
      <c r="J57" s="158"/>
      <c r="K57" s="158"/>
      <c r="L57" s="158"/>
      <c r="M57" s="158"/>
      <c r="N57" s="158"/>
      <c r="O57" s="158"/>
    </row>
    <row r="58" ht="52.5" customHeight="1" spans="1:15">
      <c r="A58" s="194" t="s">
        <v>184</v>
      </c>
      <c r="B58" s="194" t="s">
        <v>185</v>
      </c>
      <c r="C58" s="158">
        <v>31385</v>
      </c>
      <c r="D58" s="158"/>
      <c r="E58" s="158"/>
      <c r="F58" s="158"/>
      <c r="G58" s="158"/>
      <c r="H58" s="158"/>
      <c r="I58" s="158"/>
      <c r="J58" s="158">
        <v>31385</v>
      </c>
      <c r="K58" s="158"/>
      <c r="L58" s="158"/>
      <c r="M58" s="158"/>
      <c r="N58" s="158"/>
      <c r="O58" s="158">
        <v>31385</v>
      </c>
    </row>
    <row r="59" ht="52.5" customHeight="1" spans="1:15">
      <c r="A59" s="195" t="s">
        <v>186</v>
      </c>
      <c r="B59" s="195" t="s">
        <v>187</v>
      </c>
      <c r="C59" s="158">
        <v>31385</v>
      </c>
      <c r="D59" s="158"/>
      <c r="E59" s="158"/>
      <c r="F59" s="158"/>
      <c r="G59" s="158"/>
      <c r="H59" s="158"/>
      <c r="I59" s="158"/>
      <c r="J59" s="158">
        <v>31385</v>
      </c>
      <c r="K59" s="158"/>
      <c r="L59" s="158"/>
      <c r="M59" s="158"/>
      <c r="N59" s="158"/>
      <c r="O59" s="158">
        <v>31385</v>
      </c>
    </row>
    <row r="60" ht="52.5" customHeight="1" spans="1:15">
      <c r="A60" s="196" t="s">
        <v>188</v>
      </c>
      <c r="B60" s="196" t="s">
        <v>187</v>
      </c>
      <c r="C60" s="158">
        <v>31385</v>
      </c>
      <c r="D60" s="158"/>
      <c r="E60" s="158"/>
      <c r="F60" s="158"/>
      <c r="G60" s="158"/>
      <c r="H60" s="158"/>
      <c r="I60" s="158"/>
      <c r="J60" s="158">
        <v>31385</v>
      </c>
      <c r="K60" s="158"/>
      <c r="L60" s="158"/>
      <c r="M60" s="158"/>
      <c r="N60" s="158"/>
      <c r="O60" s="158">
        <v>31385</v>
      </c>
    </row>
    <row r="61" ht="52.5" customHeight="1" spans="1:15">
      <c r="A61" s="194" t="s">
        <v>189</v>
      </c>
      <c r="B61" s="194" t="s">
        <v>190</v>
      </c>
      <c r="C61" s="158">
        <v>2314486.33</v>
      </c>
      <c r="D61" s="158">
        <v>2303770.48</v>
      </c>
      <c r="E61" s="158">
        <v>2203770.48</v>
      </c>
      <c r="F61" s="158">
        <v>100000</v>
      </c>
      <c r="G61" s="158"/>
      <c r="H61" s="158"/>
      <c r="I61" s="158"/>
      <c r="J61" s="158">
        <v>10715.85</v>
      </c>
      <c r="K61" s="158"/>
      <c r="L61" s="158"/>
      <c r="M61" s="158"/>
      <c r="N61" s="158"/>
      <c r="O61" s="158">
        <v>10715.85</v>
      </c>
    </row>
    <row r="62" ht="52.5" customHeight="1" spans="1:15">
      <c r="A62" s="195" t="s">
        <v>191</v>
      </c>
      <c r="B62" s="195" t="s">
        <v>192</v>
      </c>
      <c r="C62" s="158">
        <v>2292654.38</v>
      </c>
      <c r="D62" s="158">
        <v>2283770.48</v>
      </c>
      <c r="E62" s="158">
        <v>2203770.48</v>
      </c>
      <c r="F62" s="158">
        <v>80000</v>
      </c>
      <c r="G62" s="158"/>
      <c r="H62" s="158"/>
      <c r="I62" s="158"/>
      <c r="J62" s="158">
        <v>8883.9</v>
      </c>
      <c r="K62" s="158"/>
      <c r="L62" s="158"/>
      <c r="M62" s="158"/>
      <c r="N62" s="158"/>
      <c r="O62" s="158">
        <v>8883.9</v>
      </c>
    </row>
    <row r="63" ht="52.5" customHeight="1" spans="1:15">
      <c r="A63" s="196" t="s">
        <v>193</v>
      </c>
      <c r="B63" s="196" t="s">
        <v>109</v>
      </c>
      <c r="C63" s="158">
        <v>2203770.48</v>
      </c>
      <c r="D63" s="158">
        <v>2203770.48</v>
      </c>
      <c r="E63" s="158">
        <v>2203770.48</v>
      </c>
      <c r="F63" s="158"/>
      <c r="G63" s="158"/>
      <c r="H63" s="158"/>
      <c r="I63" s="158"/>
      <c r="J63" s="158"/>
      <c r="K63" s="158"/>
      <c r="L63" s="158"/>
      <c r="M63" s="158"/>
      <c r="N63" s="158"/>
      <c r="O63" s="158"/>
    </row>
    <row r="64" ht="52.5" customHeight="1" spans="1:15">
      <c r="A64" s="196" t="s">
        <v>194</v>
      </c>
      <c r="B64" s="196" t="s">
        <v>195</v>
      </c>
      <c r="C64" s="158">
        <v>40000</v>
      </c>
      <c r="D64" s="158">
        <v>40000</v>
      </c>
      <c r="E64" s="158"/>
      <c r="F64" s="158">
        <v>40000</v>
      </c>
      <c r="G64" s="158"/>
      <c r="H64" s="158"/>
      <c r="I64" s="158"/>
      <c r="J64" s="158"/>
      <c r="K64" s="158"/>
      <c r="L64" s="158"/>
      <c r="M64" s="158"/>
      <c r="N64" s="158"/>
      <c r="O64" s="158"/>
    </row>
    <row r="65" ht="52.5" customHeight="1" spans="1:15">
      <c r="A65" s="196" t="s">
        <v>196</v>
      </c>
      <c r="B65" s="196" t="s">
        <v>197</v>
      </c>
      <c r="C65" s="158">
        <v>48883.9</v>
      </c>
      <c r="D65" s="158">
        <v>40000</v>
      </c>
      <c r="E65" s="158"/>
      <c r="F65" s="158">
        <v>40000</v>
      </c>
      <c r="G65" s="158"/>
      <c r="H65" s="158"/>
      <c r="I65" s="158"/>
      <c r="J65" s="158">
        <v>8883.9</v>
      </c>
      <c r="K65" s="158"/>
      <c r="L65" s="158"/>
      <c r="M65" s="158"/>
      <c r="N65" s="158"/>
      <c r="O65" s="158">
        <v>8883.9</v>
      </c>
    </row>
    <row r="66" ht="52.5" customHeight="1" spans="1:15">
      <c r="A66" s="195" t="s">
        <v>198</v>
      </c>
      <c r="B66" s="195" t="s">
        <v>199</v>
      </c>
      <c r="C66" s="158">
        <v>21831.95</v>
      </c>
      <c r="D66" s="158">
        <v>20000</v>
      </c>
      <c r="E66" s="158"/>
      <c r="F66" s="158">
        <v>20000</v>
      </c>
      <c r="G66" s="158"/>
      <c r="H66" s="158"/>
      <c r="I66" s="158"/>
      <c r="J66" s="158">
        <v>1831.95</v>
      </c>
      <c r="K66" s="158"/>
      <c r="L66" s="158"/>
      <c r="M66" s="158"/>
      <c r="N66" s="158"/>
      <c r="O66" s="158">
        <v>1831.95</v>
      </c>
    </row>
    <row r="67" ht="52.5" customHeight="1" spans="1:15">
      <c r="A67" s="196" t="s">
        <v>200</v>
      </c>
      <c r="B67" s="196" t="s">
        <v>201</v>
      </c>
      <c r="C67" s="158">
        <v>21831.95</v>
      </c>
      <c r="D67" s="158">
        <v>20000</v>
      </c>
      <c r="E67" s="158"/>
      <c r="F67" s="158">
        <v>20000</v>
      </c>
      <c r="G67" s="158"/>
      <c r="H67" s="158"/>
      <c r="I67" s="158"/>
      <c r="J67" s="158">
        <v>1831.95</v>
      </c>
      <c r="K67" s="158"/>
      <c r="L67" s="158"/>
      <c r="M67" s="158"/>
      <c r="N67" s="158"/>
      <c r="O67" s="158">
        <v>1831.95</v>
      </c>
    </row>
    <row r="68" ht="52.5" customHeight="1" spans="1:15">
      <c r="A68" s="195" t="s">
        <v>202</v>
      </c>
      <c r="B68" s="195" t="s">
        <v>203</v>
      </c>
      <c r="C68" s="158"/>
      <c r="D68" s="158"/>
      <c r="E68" s="158"/>
      <c r="F68" s="158"/>
      <c r="G68" s="158"/>
      <c r="H68" s="158"/>
      <c r="I68" s="158"/>
      <c r="J68" s="158"/>
      <c r="K68" s="158"/>
      <c r="L68" s="158"/>
      <c r="M68" s="158"/>
      <c r="N68" s="158"/>
      <c r="O68" s="158"/>
    </row>
    <row r="69" ht="52.5" customHeight="1" spans="1:15">
      <c r="A69" s="196" t="s">
        <v>204</v>
      </c>
      <c r="B69" s="196" t="s">
        <v>205</v>
      </c>
      <c r="C69" s="158"/>
      <c r="D69" s="158"/>
      <c r="E69" s="158"/>
      <c r="F69" s="158"/>
      <c r="G69" s="158"/>
      <c r="H69" s="158"/>
      <c r="I69" s="158"/>
      <c r="J69" s="158"/>
      <c r="K69" s="158"/>
      <c r="L69" s="158"/>
      <c r="M69" s="158"/>
      <c r="N69" s="158"/>
      <c r="O69" s="158"/>
    </row>
    <row r="70" ht="52.5" customHeight="1" spans="1:15">
      <c r="A70" s="196" t="s">
        <v>206</v>
      </c>
      <c r="B70" s="196" t="s">
        <v>207</v>
      </c>
      <c r="C70" s="158"/>
      <c r="D70" s="158"/>
      <c r="E70" s="158"/>
      <c r="F70" s="158"/>
      <c r="G70" s="158"/>
      <c r="H70" s="158"/>
      <c r="I70" s="158"/>
      <c r="J70" s="158"/>
      <c r="K70" s="158"/>
      <c r="L70" s="158"/>
      <c r="M70" s="158"/>
      <c r="N70" s="158"/>
      <c r="O70" s="158"/>
    </row>
    <row r="71" ht="52.5" customHeight="1" spans="1:15">
      <c r="A71" s="195" t="s">
        <v>208</v>
      </c>
      <c r="B71" s="195" t="s">
        <v>209</v>
      </c>
      <c r="C71" s="158"/>
      <c r="D71" s="158"/>
      <c r="E71" s="158"/>
      <c r="F71" s="158"/>
      <c r="G71" s="158"/>
      <c r="H71" s="158"/>
      <c r="I71" s="158"/>
      <c r="J71" s="158"/>
      <c r="K71" s="158"/>
      <c r="L71" s="158"/>
      <c r="M71" s="158"/>
      <c r="N71" s="158"/>
      <c r="O71" s="158"/>
    </row>
    <row r="72" ht="52.5" customHeight="1" spans="1:15">
      <c r="A72" s="196" t="s">
        <v>210</v>
      </c>
      <c r="B72" s="196" t="s">
        <v>211</v>
      </c>
      <c r="C72" s="158"/>
      <c r="D72" s="158"/>
      <c r="E72" s="158"/>
      <c r="F72" s="158"/>
      <c r="G72" s="158"/>
      <c r="H72" s="158"/>
      <c r="I72" s="158"/>
      <c r="J72" s="158"/>
      <c r="K72" s="158"/>
      <c r="L72" s="158"/>
      <c r="M72" s="158"/>
      <c r="N72" s="158"/>
      <c r="O72" s="158"/>
    </row>
    <row r="73" ht="52.5" customHeight="1" spans="1:15">
      <c r="A73" s="194" t="s">
        <v>212</v>
      </c>
      <c r="B73" s="194" t="s">
        <v>213</v>
      </c>
      <c r="C73" s="158">
        <v>22550</v>
      </c>
      <c r="D73" s="158">
        <v>22550</v>
      </c>
      <c r="E73" s="158"/>
      <c r="F73" s="158">
        <v>22550</v>
      </c>
      <c r="G73" s="158"/>
      <c r="H73" s="158"/>
      <c r="I73" s="158"/>
      <c r="J73" s="158"/>
      <c r="K73" s="158"/>
      <c r="L73" s="158"/>
      <c r="M73" s="158"/>
      <c r="N73" s="158"/>
      <c r="O73" s="158"/>
    </row>
    <row r="74" ht="52.5" customHeight="1" spans="1:15">
      <c r="A74" s="195" t="s">
        <v>214</v>
      </c>
      <c r="B74" s="195" t="s">
        <v>215</v>
      </c>
      <c r="C74" s="158">
        <v>22550</v>
      </c>
      <c r="D74" s="158">
        <v>22550</v>
      </c>
      <c r="E74" s="158"/>
      <c r="F74" s="158">
        <v>22550</v>
      </c>
      <c r="G74" s="158"/>
      <c r="H74" s="158"/>
      <c r="I74" s="158"/>
      <c r="J74" s="158"/>
      <c r="K74" s="158"/>
      <c r="L74" s="158"/>
      <c r="M74" s="158"/>
      <c r="N74" s="158"/>
      <c r="O74" s="158"/>
    </row>
    <row r="75" ht="52.5" customHeight="1" spans="1:15">
      <c r="A75" s="196" t="s">
        <v>216</v>
      </c>
      <c r="B75" s="196" t="s">
        <v>217</v>
      </c>
      <c r="C75" s="158">
        <v>22550</v>
      </c>
      <c r="D75" s="158">
        <v>22550</v>
      </c>
      <c r="E75" s="158"/>
      <c r="F75" s="158">
        <v>22550</v>
      </c>
      <c r="G75" s="158"/>
      <c r="H75" s="158"/>
      <c r="I75" s="158"/>
      <c r="J75" s="158"/>
      <c r="K75" s="158"/>
      <c r="L75" s="158"/>
      <c r="M75" s="158"/>
      <c r="N75" s="158"/>
      <c r="O75" s="158"/>
    </row>
    <row r="76" ht="52.5" customHeight="1" spans="1:15">
      <c r="A76" s="194" t="s">
        <v>218</v>
      </c>
      <c r="B76" s="194" t="s">
        <v>219</v>
      </c>
      <c r="C76" s="158">
        <v>572513.76</v>
      </c>
      <c r="D76" s="158">
        <v>572513.76</v>
      </c>
      <c r="E76" s="158">
        <v>572513.76</v>
      </c>
      <c r="F76" s="158"/>
      <c r="G76" s="158"/>
      <c r="H76" s="158"/>
      <c r="I76" s="158"/>
      <c r="J76" s="158"/>
      <c r="K76" s="158"/>
      <c r="L76" s="158"/>
      <c r="M76" s="158"/>
      <c r="N76" s="158"/>
      <c r="O76" s="158"/>
    </row>
    <row r="77" ht="52.5" customHeight="1" spans="1:15">
      <c r="A77" s="195" t="s">
        <v>220</v>
      </c>
      <c r="B77" s="195" t="s">
        <v>221</v>
      </c>
      <c r="C77" s="158">
        <v>572513.76</v>
      </c>
      <c r="D77" s="158">
        <v>572513.76</v>
      </c>
      <c r="E77" s="158">
        <v>572513.76</v>
      </c>
      <c r="F77" s="158"/>
      <c r="G77" s="158"/>
      <c r="H77" s="158"/>
      <c r="I77" s="158"/>
      <c r="J77" s="158"/>
      <c r="K77" s="158"/>
      <c r="L77" s="158"/>
      <c r="M77" s="158"/>
      <c r="N77" s="158"/>
      <c r="O77" s="158"/>
    </row>
    <row r="78" ht="52.5" customHeight="1" spans="1:15">
      <c r="A78" s="196" t="s">
        <v>222</v>
      </c>
      <c r="B78" s="196" t="s">
        <v>223</v>
      </c>
      <c r="C78" s="158">
        <v>572513.76</v>
      </c>
      <c r="D78" s="158">
        <v>572513.76</v>
      </c>
      <c r="E78" s="158">
        <v>572513.76</v>
      </c>
      <c r="F78" s="158"/>
      <c r="G78" s="158"/>
      <c r="H78" s="158"/>
      <c r="I78" s="158"/>
      <c r="J78" s="158"/>
      <c r="K78" s="158"/>
      <c r="L78" s="158"/>
      <c r="M78" s="158"/>
      <c r="N78" s="158"/>
      <c r="O78" s="158"/>
    </row>
    <row r="79" ht="30" customHeight="1" spans="1:15">
      <c r="A79" s="193" t="s">
        <v>30</v>
      </c>
      <c r="B79" s="193"/>
      <c r="C79" s="158">
        <v>11585293.74</v>
      </c>
      <c r="D79" s="158">
        <v>11479846.14</v>
      </c>
      <c r="E79" s="158">
        <v>10646196.14</v>
      </c>
      <c r="F79" s="158">
        <v>833650</v>
      </c>
      <c r="G79" s="158"/>
      <c r="H79" s="158"/>
      <c r="I79" s="158"/>
      <c r="J79" s="158">
        <v>105447.6</v>
      </c>
      <c r="K79" s="158"/>
      <c r="L79" s="158"/>
      <c r="M79" s="158"/>
      <c r="N79" s="158"/>
      <c r="O79" s="158">
        <v>105447.6</v>
      </c>
    </row>
  </sheetData>
  <mergeCells count="13">
    <mergeCell ref="N1:O1"/>
    <mergeCell ref="A2:O2"/>
    <mergeCell ref="A3:F3"/>
    <mergeCell ref="N3:O3"/>
    <mergeCell ref="D4:F4"/>
    <mergeCell ref="J4:O4"/>
    <mergeCell ref="A79:B79"/>
    <mergeCell ref="A4:A5"/>
    <mergeCell ref="B4:B5"/>
    <mergeCell ref="C4:C5"/>
    <mergeCell ref="G4:G5"/>
    <mergeCell ref="H4:H5"/>
    <mergeCell ref="I4:I5"/>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topLeftCell="A9" workbookViewId="0">
      <selection activeCell="D9" sqref="D9"/>
    </sheetView>
  </sheetViews>
  <sheetFormatPr defaultColWidth="9.15238095238095" defaultRowHeight="14.25" customHeight="1" outlineLevelCol="3"/>
  <cols>
    <col min="1" max="1" width="32.7714285714286" customWidth="1"/>
    <col min="2" max="2" width="23.9142857142857" customWidth="1"/>
    <col min="3" max="3" width="35.4761904761905" customWidth="1"/>
    <col min="4" max="4" width="36.4190476190476" customWidth="1"/>
  </cols>
  <sheetData>
    <row r="1" ht="17.25" customHeight="1" spans="1:4">
      <c r="A1" s="182"/>
      <c r="B1" s="182"/>
      <c r="C1" s="182"/>
      <c r="D1" s="99" t="s">
        <v>224</v>
      </c>
    </row>
    <row r="2" ht="30.75" customHeight="1" spans="1:4">
      <c r="A2" s="183" t="str">
        <f>"2025"&amp;"年财政拨款收支预算总表"</f>
        <v>2025年财政拨款收支预算总表</v>
      </c>
      <c r="B2" s="183"/>
      <c r="C2" s="183"/>
      <c r="D2" s="183"/>
    </row>
    <row r="3" ht="18.75" customHeight="1" spans="1:4">
      <c r="A3" s="31" t="str">
        <f>"单位名称："&amp;"大厂乡政府"</f>
        <v>单位名称：大厂乡政府</v>
      </c>
      <c r="B3" s="184"/>
      <c r="C3" s="184"/>
      <c r="D3" s="100" t="s">
        <v>1</v>
      </c>
    </row>
    <row r="4" ht="19.5" customHeight="1" spans="1:4">
      <c r="A4" s="12" t="s">
        <v>225</v>
      </c>
      <c r="B4" s="14"/>
      <c r="C4" s="12" t="s">
        <v>226</v>
      </c>
      <c r="D4" s="14"/>
    </row>
    <row r="5" ht="21.75" customHeight="1" spans="1:4">
      <c r="A5" s="72" t="s">
        <v>227</v>
      </c>
      <c r="B5" s="11" t="s">
        <v>5</v>
      </c>
      <c r="C5" s="72" t="s">
        <v>228</v>
      </c>
      <c r="D5" s="11" t="s">
        <v>5</v>
      </c>
    </row>
    <row r="6" ht="17.25" customHeight="1" spans="1:4">
      <c r="A6" s="76"/>
      <c r="B6" s="18"/>
      <c r="C6" s="76"/>
      <c r="D6" s="18"/>
    </row>
    <row r="7" ht="19.5" customHeight="1" spans="1:4">
      <c r="A7" s="95" t="s">
        <v>229</v>
      </c>
      <c r="B7" s="23">
        <v>11479846.14</v>
      </c>
      <c r="C7" s="95" t="s">
        <v>230</v>
      </c>
      <c r="D7" s="23">
        <v>11479846.14</v>
      </c>
    </row>
    <row r="8" ht="19.5" customHeight="1" spans="1:4">
      <c r="A8" s="95" t="s">
        <v>231</v>
      </c>
      <c r="B8" s="23">
        <v>11479846.14</v>
      </c>
      <c r="C8" s="185" t="s">
        <v>232</v>
      </c>
      <c r="D8" s="23">
        <v>6873843.73</v>
      </c>
    </row>
    <row r="9" ht="19.5" customHeight="1" spans="1:4">
      <c r="A9" s="186" t="s">
        <v>233</v>
      </c>
      <c r="B9" s="23"/>
      <c r="C9" s="185" t="s">
        <v>234</v>
      </c>
      <c r="D9" s="23"/>
    </row>
    <row r="10" ht="19.5" customHeight="1" spans="1:4">
      <c r="A10" s="186" t="s">
        <v>235</v>
      </c>
      <c r="B10" s="23"/>
      <c r="C10" s="185" t="s">
        <v>236</v>
      </c>
      <c r="D10" s="23"/>
    </row>
    <row r="11" ht="19.5" customHeight="1" spans="1:4">
      <c r="A11" s="186" t="s">
        <v>237</v>
      </c>
      <c r="B11" s="23"/>
      <c r="C11" s="185" t="s">
        <v>238</v>
      </c>
      <c r="D11" s="23">
        <v>10000</v>
      </c>
    </row>
    <row r="12" ht="19.5" customHeight="1" spans="1:4">
      <c r="A12" s="186" t="s">
        <v>231</v>
      </c>
      <c r="B12" s="23"/>
      <c r="C12" s="185" t="s">
        <v>239</v>
      </c>
      <c r="D12" s="23"/>
    </row>
    <row r="13" ht="19.5" customHeight="1" spans="1:4">
      <c r="A13" s="186" t="s">
        <v>233</v>
      </c>
      <c r="B13" s="23"/>
      <c r="C13" s="185" t="s">
        <v>240</v>
      </c>
      <c r="D13" s="23"/>
    </row>
    <row r="14" ht="19.5" customHeight="1" spans="1:4">
      <c r="A14" s="186" t="s">
        <v>235</v>
      </c>
      <c r="B14" s="23"/>
      <c r="C14" s="185" t="s">
        <v>241</v>
      </c>
      <c r="D14" s="23"/>
    </row>
    <row r="15" ht="19.5" customHeight="1" spans="1:4">
      <c r="A15" s="187"/>
      <c r="B15" s="23"/>
      <c r="C15" s="185" t="s">
        <v>242</v>
      </c>
      <c r="D15" s="23">
        <v>1273471.36</v>
      </c>
    </row>
    <row r="16" ht="19.5" customHeight="1" spans="1:4">
      <c r="A16" s="187"/>
      <c r="B16" s="23"/>
      <c r="C16" s="185" t="s">
        <v>243</v>
      </c>
      <c r="D16" s="23">
        <v>423696.81</v>
      </c>
    </row>
    <row r="17" ht="19.5" customHeight="1" spans="1:4">
      <c r="A17" s="187"/>
      <c r="B17" s="23"/>
      <c r="C17" s="185" t="s">
        <v>244</v>
      </c>
      <c r="D17" s="23"/>
    </row>
    <row r="18" ht="19.5" customHeight="1" spans="1:4">
      <c r="A18" s="187"/>
      <c r="B18" s="23"/>
      <c r="C18" s="185" t="s">
        <v>245</v>
      </c>
      <c r="D18" s="23"/>
    </row>
    <row r="19" ht="19.5" customHeight="1" spans="1:4">
      <c r="A19" s="187"/>
      <c r="B19" s="23"/>
      <c r="C19" s="185" t="s">
        <v>246</v>
      </c>
      <c r="D19" s="23">
        <v>2303770.48</v>
      </c>
    </row>
    <row r="20" ht="19.5" customHeight="1" spans="1:4">
      <c r="A20" s="95"/>
      <c r="B20" s="23"/>
      <c r="C20" s="185" t="s">
        <v>247</v>
      </c>
      <c r="D20" s="23">
        <v>22550</v>
      </c>
    </row>
    <row r="21" ht="19.5" customHeight="1" spans="1:4">
      <c r="A21" s="95"/>
      <c r="B21" s="23"/>
      <c r="C21" s="95" t="s">
        <v>248</v>
      </c>
      <c r="D21" s="23"/>
    </row>
    <row r="22" ht="19.5" customHeight="1" spans="1:4">
      <c r="A22" s="95"/>
      <c r="B22" s="23"/>
      <c r="C22" s="95" t="s">
        <v>249</v>
      </c>
      <c r="D22" s="23"/>
    </row>
    <row r="23" ht="19.5" customHeight="1" spans="1:4">
      <c r="A23" s="95"/>
      <c r="B23" s="23"/>
      <c r="C23" s="95" t="s">
        <v>250</v>
      </c>
      <c r="D23" s="23"/>
    </row>
    <row r="24" ht="19.5" customHeight="1" spans="1:4">
      <c r="A24" s="95"/>
      <c r="B24" s="23"/>
      <c r="C24" s="95" t="s">
        <v>251</v>
      </c>
      <c r="D24" s="23"/>
    </row>
    <row r="25" ht="19.5" customHeight="1" spans="1:4">
      <c r="A25" s="95"/>
      <c r="B25" s="23"/>
      <c r="C25" s="95" t="s">
        <v>252</v>
      </c>
      <c r="D25" s="23"/>
    </row>
    <row r="26" ht="19.5" customHeight="1" spans="1:4">
      <c r="A26" s="185"/>
      <c r="B26" s="23"/>
      <c r="C26" s="95" t="s">
        <v>253</v>
      </c>
      <c r="D26" s="23">
        <v>572513.76</v>
      </c>
    </row>
    <row r="27" ht="19.5" customHeight="1" spans="1:4">
      <c r="A27" s="95"/>
      <c r="B27" s="23"/>
      <c r="C27" s="95" t="s">
        <v>254</v>
      </c>
      <c r="D27" s="23"/>
    </row>
    <row r="28" customHeight="1" spans="1:4">
      <c r="A28" s="95"/>
      <c r="B28" s="23"/>
      <c r="C28" s="186" t="s">
        <v>255</v>
      </c>
      <c r="D28" s="23"/>
    </row>
    <row r="29" ht="19.5" customHeight="1" spans="1:4">
      <c r="A29" s="95"/>
      <c r="B29" s="23"/>
      <c r="C29" s="95" t="s">
        <v>256</v>
      </c>
      <c r="D29" s="23"/>
    </row>
    <row r="30" ht="19.5" customHeight="1" spans="1:4">
      <c r="A30" s="185"/>
      <c r="B30" s="23"/>
      <c r="C30" s="95" t="s">
        <v>257</v>
      </c>
      <c r="D30" s="23"/>
    </row>
    <row r="31" ht="18" customHeight="1" spans="1:4">
      <c r="A31" s="185"/>
      <c r="B31" s="23"/>
      <c r="C31" s="95" t="s">
        <v>258</v>
      </c>
      <c r="D31" s="23"/>
    </row>
    <row r="32" ht="18" customHeight="1" spans="1:4">
      <c r="A32" s="185"/>
      <c r="B32" s="23"/>
      <c r="C32" s="186" t="s">
        <v>259</v>
      </c>
      <c r="D32" s="23"/>
    </row>
    <row r="33" ht="18" customHeight="1" spans="1:4">
      <c r="A33" s="185"/>
      <c r="B33" s="23"/>
      <c r="C33" s="186" t="s">
        <v>260</v>
      </c>
      <c r="D33" s="23"/>
    </row>
    <row r="34" ht="19.5" customHeight="1" spans="1:4">
      <c r="A34" s="185"/>
      <c r="B34" s="188"/>
      <c r="C34" s="95" t="s">
        <v>261</v>
      </c>
      <c r="D34" s="188"/>
    </row>
    <row r="35" ht="19.5" customHeight="1" spans="1:4">
      <c r="A35" s="185"/>
      <c r="B35" s="23"/>
      <c r="C35" s="95" t="s">
        <v>262</v>
      </c>
      <c r="D35" s="23"/>
    </row>
    <row r="36" ht="19.5" customHeight="1" spans="1:4">
      <c r="A36" s="189" t="s">
        <v>24</v>
      </c>
      <c r="B36" s="23">
        <v>11479846.14</v>
      </c>
      <c r="C36" s="189" t="s">
        <v>25</v>
      </c>
      <c r="D36" s="23">
        <v>11479846.14</v>
      </c>
    </row>
  </sheetData>
  <mergeCells count="8">
    <mergeCell ref="A2:D2"/>
    <mergeCell ref="A3:B3"/>
    <mergeCell ref="A4:B4"/>
    <mergeCell ref="C4:D4"/>
    <mergeCell ref="A5:A6"/>
    <mergeCell ref="B5:B6"/>
    <mergeCell ref="C5:C6"/>
    <mergeCell ref="D5:D6"/>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69"/>
  <sheetViews>
    <sheetView showZeros="0" topLeftCell="A47" workbookViewId="0">
      <selection activeCell="C67" sqref="C67"/>
    </sheetView>
  </sheetViews>
  <sheetFormatPr defaultColWidth="10.2761904761905" defaultRowHeight="15" customHeight="1" outlineLevelCol="6"/>
  <cols>
    <col min="1" max="1" width="26.3428571428571" customWidth="1"/>
    <col min="2" max="2" width="24.6285714285714" customWidth="1"/>
    <col min="3" max="7" width="19.2761904761905" customWidth="1"/>
  </cols>
  <sheetData>
    <row r="1" ht="18.75" customHeight="1" spans="1:7">
      <c r="A1" s="146"/>
      <c r="B1" s="146"/>
      <c r="C1" s="146"/>
      <c r="D1" s="146"/>
      <c r="E1" s="146"/>
      <c r="F1" s="146"/>
      <c r="G1" s="150" t="s">
        <v>263</v>
      </c>
    </row>
    <row r="2" ht="33" customHeight="1" spans="1:7">
      <c r="A2" s="175" t="str">
        <f>"2025"&amp;"年一般公共预算支出预算表（按功能科目分类）"</f>
        <v>2025年一般公共预算支出预算表（按功能科目分类）</v>
      </c>
      <c r="B2" s="175"/>
      <c r="C2" s="175"/>
      <c r="D2" s="175"/>
      <c r="E2" s="175"/>
      <c r="F2" s="175"/>
      <c r="G2" s="175"/>
    </row>
    <row r="3" ht="18.75" customHeight="1" spans="1:7">
      <c r="A3" s="176" t="str">
        <f>"单位名称："&amp;"大厂乡政府"</f>
        <v>单位名称：大厂乡政府</v>
      </c>
      <c r="B3" s="176"/>
      <c r="C3" s="146"/>
      <c r="D3" s="146"/>
      <c r="E3" s="146"/>
      <c r="F3" s="146"/>
      <c r="G3" s="150" t="s">
        <v>1</v>
      </c>
    </row>
    <row r="4" ht="18.75" customHeight="1" spans="1:7">
      <c r="A4" s="177" t="s">
        <v>264</v>
      </c>
      <c r="B4" s="177"/>
      <c r="C4" s="177" t="s">
        <v>30</v>
      </c>
      <c r="D4" s="177" t="s">
        <v>68</v>
      </c>
      <c r="E4" s="177"/>
      <c r="F4" s="177"/>
      <c r="G4" s="177" t="s">
        <v>69</v>
      </c>
    </row>
    <row r="5" ht="18.75" customHeight="1" spans="1:7">
      <c r="A5" s="177" t="s">
        <v>64</v>
      </c>
      <c r="B5" s="177" t="s">
        <v>65</v>
      </c>
      <c r="C5" s="177"/>
      <c r="D5" s="177" t="s">
        <v>33</v>
      </c>
      <c r="E5" s="177" t="s">
        <v>265</v>
      </c>
      <c r="F5" s="177" t="s">
        <v>266</v>
      </c>
      <c r="G5" s="177"/>
    </row>
    <row r="6" ht="18.75" customHeight="1" spans="1:7">
      <c r="A6" s="177" t="s">
        <v>75</v>
      </c>
      <c r="B6" s="177" t="s">
        <v>76</v>
      </c>
      <c r="C6" s="177" t="s">
        <v>77</v>
      </c>
      <c r="D6" s="177" t="s">
        <v>78</v>
      </c>
      <c r="E6" s="177" t="s">
        <v>79</v>
      </c>
      <c r="F6" s="177" t="s">
        <v>80</v>
      </c>
      <c r="G6" s="177" t="s">
        <v>81</v>
      </c>
    </row>
    <row r="7" ht="18.75" customHeight="1" spans="1:7">
      <c r="A7" s="178" t="s">
        <v>90</v>
      </c>
      <c r="B7" s="178" t="s">
        <v>91</v>
      </c>
      <c r="C7" s="179">
        <v>6873843.73</v>
      </c>
      <c r="D7" s="179">
        <v>6239743.73</v>
      </c>
      <c r="E7" s="179">
        <v>5517927.05</v>
      </c>
      <c r="F7" s="179">
        <v>721816.68</v>
      </c>
      <c r="G7" s="179">
        <v>634100</v>
      </c>
    </row>
    <row r="8" ht="18.75" customHeight="1" outlineLevel="1" spans="1:7">
      <c r="A8" s="180" t="s">
        <v>92</v>
      </c>
      <c r="B8" s="180" t="s">
        <v>93</v>
      </c>
      <c r="C8" s="179">
        <v>118500</v>
      </c>
      <c r="D8" s="179"/>
      <c r="E8" s="179"/>
      <c r="F8" s="179"/>
      <c r="G8" s="179">
        <v>118500</v>
      </c>
    </row>
    <row r="9" ht="18.75" customHeight="1" outlineLevel="2" spans="1:7">
      <c r="A9" s="181" t="s">
        <v>94</v>
      </c>
      <c r="B9" s="181" t="s">
        <v>95</v>
      </c>
      <c r="C9" s="179">
        <v>50000</v>
      </c>
      <c r="D9" s="179"/>
      <c r="E9" s="179"/>
      <c r="F9" s="179"/>
      <c r="G9" s="179">
        <v>50000</v>
      </c>
    </row>
    <row r="10" ht="18.75" customHeight="1" outlineLevel="2" spans="1:7">
      <c r="A10" s="181" t="s">
        <v>96</v>
      </c>
      <c r="B10" s="181" t="s">
        <v>97</v>
      </c>
      <c r="C10" s="179">
        <v>68500</v>
      </c>
      <c r="D10" s="179"/>
      <c r="E10" s="179"/>
      <c r="F10" s="179"/>
      <c r="G10" s="179">
        <v>68500</v>
      </c>
    </row>
    <row r="11" ht="18.75" customHeight="1" outlineLevel="1" spans="1:7">
      <c r="A11" s="180" t="s">
        <v>98</v>
      </c>
      <c r="B11" s="180" t="s">
        <v>99</v>
      </c>
      <c r="C11" s="179">
        <v>10000</v>
      </c>
      <c r="D11" s="179"/>
      <c r="E11" s="179"/>
      <c r="F11" s="179"/>
      <c r="G11" s="179">
        <v>10000</v>
      </c>
    </row>
    <row r="12" ht="18.75" customHeight="1" outlineLevel="2" spans="1:7">
      <c r="A12" s="181" t="s">
        <v>100</v>
      </c>
      <c r="B12" s="181" t="s">
        <v>101</v>
      </c>
      <c r="C12" s="179">
        <v>10000</v>
      </c>
      <c r="D12" s="179"/>
      <c r="E12" s="179"/>
      <c r="F12" s="179"/>
      <c r="G12" s="179">
        <v>10000</v>
      </c>
    </row>
    <row r="13" ht="18.75" customHeight="1" outlineLevel="1" spans="1:7">
      <c r="A13" s="180" t="s">
        <v>102</v>
      </c>
      <c r="B13" s="180" t="s">
        <v>103</v>
      </c>
      <c r="C13" s="179">
        <v>5003103.73</v>
      </c>
      <c r="D13" s="179">
        <v>4833103.73</v>
      </c>
      <c r="E13" s="179">
        <v>4438387.05</v>
      </c>
      <c r="F13" s="179">
        <v>394716.68</v>
      </c>
      <c r="G13" s="179">
        <v>170000</v>
      </c>
    </row>
    <row r="14" ht="18.75" customHeight="1" outlineLevel="2" spans="1:7">
      <c r="A14" s="181" t="s">
        <v>104</v>
      </c>
      <c r="B14" s="181" t="s">
        <v>105</v>
      </c>
      <c r="C14" s="179">
        <v>3774124.49</v>
      </c>
      <c r="D14" s="179">
        <v>3774124.49</v>
      </c>
      <c r="E14" s="179">
        <v>3425020.05</v>
      </c>
      <c r="F14" s="179">
        <v>349104.44</v>
      </c>
      <c r="G14" s="179"/>
    </row>
    <row r="15" ht="18.75" customHeight="1" outlineLevel="2" spans="1:7">
      <c r="A15" s="181" t="s">
        <v>106</v>
      </c>
      <c r="B15" s="181" t="s">
        <v>107</v>
      </c>
      <c r="C15" s="179">
        <v>170000</v>
      </c>
      <c r="D15" s="179"/>
      <c r="E15" s="179"/>
      <c r="F15" s="179"/>
      <c r="G15" s="179">
        <v>170000</v>
      </c>
    </row>
    <row r="16" ht="18.75" customHeight="1" outlineLevel="2" spans="1:7">
      <c r="A16" s="181" t="s">
        <v>108</v>
      </c>
      <c r="B16" s="181" t="s">
        <v>109</v>
      </c>
      <c r="C16" s="179">
        <v>1058979.24</v>
      </c>
      <c r="D16" s="179">
        <v>1058979.24</v>
      </c>
      <c r="E16" s="179">
        <v>1013367</v>
      </c>
      <c r="F16" s="179">
        <v>45612.24</v>
      </c>
      <c r="G16" s="179"/>
    </row>
    <row r="17" ht="18.75" customHeight="1" outlineLevel="1" spans="1:7">
      <c r="A17" s="180" t="s">
        <v>110</v>
      </c>
      <c r="B17" s="180" t="s">
        <v>111</v>
      </c>
      <c r="C17" s="179">
        <v>10000</v>
      </c>
      <c r="D17" s="179"/>
      <c r="E17" s="179"/>
      <c r="F17" s="179"/>
      <c r="G17" s="179">
        <v>10000</v>
      </c>
    </row>
    <row r="18" ht="18.75" customHeight="1" outlineLevel="2" spans="1:7">
      <c r="A18" s="181" t="s">
        <v>112</v>
      </c>
      <c r="B18" s="181" t="s">
        <v>107</v>
      </c>
      <c r="C18" s="179">
        <v>10000</v>
      </c>
      <c r="D18" s="179"/>
      <c r="E18" s="179"/>
      <c r="F18" s="179"/>
      <c r="G18" s="179">
        <v>10000</v>
      </c>
    </row>
    <row r="19" ht="18.75" customHeight="1" outlineLevel="1" spans="1:7">
      <c r="A19" s="180" t="s">
        <v>113</v>
      </c>
      <c r="B19" s="180" t="s">
        <v>114</v>
      </c>
      <c r="C19" s="179">
        <v>35400</v>
      </c>
      <c r="D19" s="179">
        <v>35400</v>
      </c>
      <c r="E19" s="179">
        <v>35400</v>
      </c>
      <c r="F19" s="179"/>
      <c r="G19" s="179"/>
    </row>
    <row r="20" ht="18.75" customHeight="1" outlineLevel="2" spans="1:7">
      <c r="A20" s="181" t="s">
        <v>115</v>
      </c>
      <c r="B20" s="181" t="s">
        <v>105</v>
      </c>
      <c r="C20" s="179">
        <v>35400</v>
      </c>
      <c r="D20" s="179">
        <v>35400</v>
      </c>
      <c r="E20" s="179">
        <v>35400</v>
      </c>
      <c r="F20" s="179"/>
      <c r="G20" s="179"/>
    </row>
    <row r="21" ht="18.75" customHeight="1" outlineLevel="1" spans="1:7">
      <c r="A21" s="180" t="s">
        <v>116</v>
      </c>
      <c r="B21" s="180" t="s">
        <v>117</v>
      </c>
      <c r="C21" s="179">
        <v>25000</v>
      </c>
      <c r="D21" s="179">
        <v>15000</v>
      </c>
      <c r="E21" s="179"/>
      <c r="F21" s="179">
        <v>15000</v>
      </c>
      <c r="G21" s="179">
        <v>10000</v>
      </c>
    </row>
    <row r="22" ht="18.75" customHeight="1" outlineLevel="2" spans="1:7">
      <c r="A22" s="181" t="s">
        <v>118</v>
      </c>
      <c r="B22" s="181" t="s">
        <v>107</v>
      </c>
      <c r="C22" s="179">
        <v>10000</v>
      </c>
      <c r="D22" s="179"/>
      <c r="E22" s="179"/>
      <c r="F22" s="179"/>
      <c r="G22" s="179">
        <v>10000</v>
      </c>
    </row>
    <row r="23" ht="18.75" customHeight="1" outlineLevel="2" spans="1:7">
      <c r="A23" s="181" t="s">
        <v>119</v>
      </c>
      <c r="B23" s="181" t="s">
        <v>120</v>
      </c>
      <c r="C23" s="179">
        <v>15000</v>
      </c>
      <c r="D23" s="179">
        <v>15000</v>
      </c>
      <c r="E23" s="179"/>
      <c r="F23" s="179">
        <v>15000</v>
      </c>
      <c r="G23" s="179"/>
    </row>
    <row r="24" ht="18.75" customHeight="1" outlineLevel="1" spans="1:7">
      <c r="A24" s="180" t="s">
        <v>121</v>
      </c>
      <c r="B24" s="180" t="s">
        <v>122</v>
      </c>
      <c r="C24" s="179">
        <v>1406240</v>
      </c>
      <c r="D24" s="179">
        <v>1356240</v>
      </c>
      <c r="E24" s="179">
        <v>1044140</v>
      </c>
      <c r="F24" s="179">
        <v>312100</v>
      </c>
      <c r="G24" s="179">
        <v>50000</v>
      </c>
    </row>
    <row r="25" ht="18.75" customHeight="1" outlineLevel="2" spans="1:7">
      <c r="A25" s="181" t="s">
        <v>123</v>
      </c>
      <c r="B25" s="181" t="s">
        <v>124</v>
      </c>
      <c r="C25" s="179">
        <v>1406240</v>
      </c>
      <c r="D25" s="179">
        <v>1356240</v>
      </c>
      <c r="E25" s="179">
        <v>1044140</v>
      </c>
      <c r="F25" s="179">
        <v>312100</v>
      </c>
      <c r="G25" s="179">
        <v>50000</v>
      </c>
    </row>
    <row r="26" ht="18.75" customHeight="1" outlineLevel="1" spans="1:7">
      <c r="A26" s="180" t="s">
        <v>125</v>
      </c>
      <c r="B26" s="180" t="s">
        <v>126</v>
      </c>
      <c r="C26" s="179">
        <v>20000</v>
      </c>
      <c r="D26" s="179"/>
      <c r="E26" s="179"/>
      <c r="F26" s="179"/>
      <c r="G26" s="179">
        <v>20000</v>
      </c>
    </row>
    <row r="27" ht="18.75" customHeight="1" outlineLevel="2" spans="1:7">
      <c r="A27" s="181" t="s">
        <v>127</v>
      </c>
      <c r="B27" s="181" t="s">
        <v>128</v>
      </c>
      <c r="C27" s="179">
        <v>20000</v>
      </c>
      <c r="D27" s="179"/>
      <c r="E27" s="179"/>
      <c r="F27" s="179"/>
      <c r="G27" s="179">
        <v>20000</v>
      </c>
    </row>
    <row r="28" ht="18.75" customHeight="1" outlineLevel="1" spans="1:7">
      <c r="A28" s="180" t="s">
        <v>129</v>
      </c>
      <c r="B28" s="180" t="s">
        <v>130</v>
      </c>
      <c r="C28" s="179">
        <v>245600</v>
      </c>
      <c r="D28" s="179"/>
      <c r="E28" s="179"/>
      <c r="F28" s="179"/>
      <c r="G28" s="179">
        <v>245600</v>
      </c>
    </row>
    <row r="29" ht="18.75" customHeight="1" outlineLevel="2" spans="1:7">
      <c r="A29" s="181" t="s">
        <v>131</v>
      </c>
      <c r="B29" s="181" t="s">
        <v>130</v>
      </c>
      <c r="C29" s="179">
        <v>245600</v>
      </c>
      <c r="D29" s="179"/>
      <c r="E29" s="179"/>
      <c r="F29" s="179"/>
      <c r="G29" s="179">
        <v>245600</v>
      </c>
    </row>
    <row r="30" ht="18.75" customHeight="1" spans="1:7">
      <c r="A30" s="178" t="s">
        <v>135</v>
      </c>
      <c r="B30" s="178" t="s">
        <v>136</v>
      </c>
      <c r="C30" s="179">
        <v>10000</v>
      </c>
      <c r="D30" s="179"/>
      <c r="E30" s="179"/>
      <c r="F30" s="179"/>
      <c r="G30" s="179">
        <v>10000</v>
      </c>
    </row>
    <row r="31" ht="18.75" customHeight="1" outlineLevel="1" spans="1:7">
      <c r="A31" s="180" t="s">
        <v>137</v>
      </c>
      <c r="B31" s="180" t="s">
        <v>138</v>
      </c>
      <c r="C31" s="179">
        <v>10000</v>
      </c>
      <c r="D31" s="179"/>
      <c r="E31" s="179"/>
      <c r="F31" s="179"/>
      <c r="G31" s="179">
        <v>10000</v>
      </c>
    </row>
    <row r="32" ht="18.75" customHeight="1" outlineLevel="2" spans="1:7">
      <c r="A32" s="181" t="s">
        <v>139</v>
      </c>
      <c r="B32" s="181" t="s">
        <v>138</v>
      </c>
      <c r="C32" s="179">
        <v>10000</v>
      </c>
      <c r="D32" s="179"/>
      <c r="E32" s="179"/>
      <c r="F32" s="179"/>
      <c r="G32" s="179">
        <v>10000</v>
      </c>
    </row>
    <row r="33" ht="18.75" customHeight="1" spans="1:7">
      <c r="A33" s="178" t="s">
        <v>140</v>
      </c>
      <c r="B33" s="178" t="s">
        <v>141</v>
      </c>
      <c r="C33" s="179">
        <v>1273471.36</v>
      </c>
      <c r="D33" s="179">
        <v>1226471.36</v>
      </c>
      <c r="E33" s="179">
        <v>1212671.36</v>
      </c>
      <c r="F33" s="179">
        <v>13800</v>
      </c>
      <c r="G33" s="179">
        <v>47000</v>
      </c>
    </row>
    <row r="34" ht="18.75" customHeight="1" outlineLevel="1" spans="1:7">
      <c r="A34" s="180" t="s">
        <v>142</v>
      </c>
      <c r="B34" s="180" t="s">
        <v>143</v>
      </c>
      <c r="C34" s="179">
        <v>29380.32</v>
      </c>
      <c r="D34" s="179">
        <v>29380.32</v>
      </c>
      <c r="E34" s="179">
        <v>29380.32</v>
      </c>
      <c r="F34" s="179"/>
      <c r="G34" s="179"/>
    </row>
    <row r="35" ht="18.75" customHeight="1" outlineLevel="2" spans="1:7">
      <c r="A35" s="181" t="s">
        <v>144</v>
      </c>
      <c r="B35" s="181" t="s">
        <v>145</v>
      </c>
      <c r="C35" s="179">
        <v>29380.32</v>
      </c>
      <c r="D35" s="179">
        <v>29380.32</v>
      </c>
      <c r="E35" s="179">
        <v>29380.32</v>
      </c>
      <c r="F35" s="179"/>
      <c r="G35" s="179"/>
    </row>
    <row r="36" ht="18.75" customHeight="1" outlineLevel="1" spans="1:7">
      <c r="A36" s="180" t="s">
        <v>146</v>
      </c>
      <c r="B36" s="180" t="s">
        <v>147</v>
      </c>
      <c r="C36" s="179">
        <v>935299.68</v>
      </c>
      <c r="D36" s="179">
        <v>935299.68</v>
      </c>
      <c r="E36" s="179">
        <v>921499.68</v>
      </c>
      <c r="F36" s="179">
        <v>13800</v>
      </c>
      <c r="G36" s="179"/>
    </row>
    <row r="37" ht="18.75" customHeight="1" outlineLevel="2" spans="1:7">
      <c r="A37" s="181" t="s">
        <v>148</v>
      </c>
      <c r="B37" s="181" t="s">
        <v>149</v>
      </c>
      <c r="C37" s="179">
        <v>167748</v>
      </c>
      <c r="D37" s="179">
        <v>167748</v>
      </c>
      <c r="E37" s="179">
        <v>158148</v>
      </c>
      <c r="F37" s="179">
        <v>9600</v>
      </c>
      <c r="G37" s="179"/>
    </row>
    <row r="38" ht="18.75" customHeight="1" outlineLevel="2" spans="1:7">
      <c r="A38" s="181" t="s">
        <v>150</v>
      </c>
      <c r="B38" s="181" t="s">
        <v>151</v>
      </c>
      <c r="C38" s="179">
        <v>4200</v>
      </c>
      <c r="D38" s="179">
        <v>4200</v>
      </c>
      <c r="E38" s="179"/>
      <c r="F38" s="179">
        <v>4200</v>
      </c>
      <c r="G38" s="179"/>
    </row>
    <row r="39" ht="18.75" customHeight="1" outlineLevel="2" spans="1:7">
      <c r="A39" s="181" t="s">
        <v>152</v>
      </c>
      <c r="B39" s="181" t="s">
        <v>153</v>
      </c>
      <c r="C39" s="179">
        <v>763351.68</v>
      </c>
      <c r="D39" s="179">
        <v>763351.68</v>
      </c>
      <c r="E39" s="179">
        <v>763351.68</v>
      </c>
      <c r="F39" s="179"/>
      <c r="G39" s="179"/>
    </row>
    <row r="40" ht="18.75" customHeight="1" outlineLevel="1" spans="1:7">
      <c r="A40" s="180" t="s">
        <v>154</v>
      </c>
      <c r="B40" s="180" t="s">
        <v>155</v>
      </c>
      <c r="C40" s="179">
        <v>202000</v>
      </c>
      <c r="D40" s="179">
        <v>155000</v>
      </c>
      <c r="E40" s="179">
        <v>155000</v>
      </c>
      <c r="F40" s="179"/>
      <c r="G40" s="179">
        <v>47000</v>
      </c>
    </row>
    <row r="41" ht="18.75" customHeight="1" outlineLevel="2" spans="1:7">
      <c r="A41" s="181" t="s">
        <v>156</v>
      </c>
      <c r="B41" s="181" t="s">
        <v>157</v>
      </c>
      <c r="C41" s="179">
        <v>155000</v>
      </c>
      <c r="D41" s="179">
        <v>155000</v>
      </c>
      <c r="E41" s="179">
        <v>155000</v>
      </c>
      <c r="F41" s="179"/>
      <c r="G41" s="179"/>
    </row>
    <row r="42" ht="18.75" customHeight="1" outlineLevel="2" spans="1:7">
      <c r="A42" s="181" t="s">
        <v>158</v>
      </c>
      <c r="B42" s="181" t="s">
        <v>159</v>
      </c>
      <c r="C42" s="179">
        <v>47000</v>
      </c>
      <c r="D42" s="179"/>
      <c r="E42" s="179"/>
      <c r="F42" s="179"/>
      <c r="G42" s="179">
        <v>47000</v>
      </c>
    </row>
    <row r="43" ht="18.75" customHeight="1" outlineLevel="1" spans="1:7">
      <c r="A43" s="180" t="s">
        <v>160</v>
      </c>
      <c r="B43" s="180" t="s">
        <v>161</v>
      </c>
      <c r="C43" s="179">
        <v>88195.2</v>
      </c>
      <c r="D43" s="179">
        <v>88195.2</v>
      </c>
      <c r="E43" s="179">
        <v>88195.2</v>
      </c>
      <c r="F43" s="179"/>
      <c r="G43" s="179"/>
    </row>
    <row r="44" ht="18.75" customHeight="1" outlineLevel="2" spans="1:7">
      <c r="A44" s="181" t="s">
        <v>162</v>
      </c>
      <c r="B44" s="181" t="s">
        <v>163</v>
      </c>
      <c r="C44" s="179">
        <v>88195.2</v>
      </c>
      <c r="D44" s="179">
        <v>88195.2</v>
      </c>
      <c r="E44" s="179">
        <v>88195.2</v>
      </c>
      <c r="F44" s="179"/>
      <c r="G44" s="179"/>
    </row>
    <row r="45" ht="18.75" customHeight="1" outlineLevel="1" spans="1:7">
      <c r="A45" s="180" t="s">
        <v>164</v>
      </c>
      <c r="B45" s="180" t="s">
        <v>165</v>
      </c>
      <c r="C45" s="179">
        <v>18596.16</v>
      </c>
      <c r="D45" s="179">
        <v>18596.16</v>
      </c>
      <c r="E45" s="179">
        <v>18596.16</v>
      </c>
      <c r="F45" s="179"/>
      <c r="G45" s="179"/>
    </row>
    <row r="46" ht="18.75" customHeight="1" outlineLevel="2" spans="1:7">
      <c r="A46" s="181" t="s">
        <v>166</v>
      </c>
      <c r="B46" s="181" t="s">
        <v>165</v>
      </c>
      <c r="C46" s="179">
        <v>18596.16</v>
      </c>
      <c r="D46" s="179">
        <v>18596.16</v>
      </c>
      <c r="E46" s="179">
        <v>18596.16</v>
      </c>
      <c r="F46" s="179"/>
      <c r="G46" s="179"/>
    </row>
    <row r="47" ht="18.75" customHeight="1" spans="1:7">
      <c r="A47" s="178" t="s">
        <v>167</v>
      </c>
      <c r="B47" s="178" t="s">
        <v>168</v>
      </c>
      <c r="C47" s="179">
        <v>423696.81</v>
      </c>
      <c r="D47" s="179">
        <v>403696.81</v>
      </c>
      <c r="E47" s="179">
        <v>403696.81</v>
      </c>
      <c r="F47" s="179"/>
      <c r="G47" s="179">
        <v>20000</v>
      </c>
    </row>
    <row r="48" ht="18.75" customHeight="1" outlineLevel="1" spans="1:7">
      <c r="A48" s="180" t="s">
        <v>169</v>
      </c>
      <c r="B48" s="180" t="s">
        <v>170</v>
      </c>
      <c r="C48" s="179">
        <v>5000</v>
      </c>
      <c r="D48" s="179"/>
      <c r="E48" s="179"/>
      <c r="F48" s="179"/>
      <c r="G48" s="179">
        <v>5000</v>
      </c>
    </row>
    <row r="49" ht="18.75" customHeight="1" outlineLevel="2" spans="1:7">
      <c r="A49" s="181" t="s">
        <v>171</v>
      </c>
      <c r="B49" s="181" t="s">
        <v>172</v>
      </c>
      <c r="C49" s="179">
        <v>5000</v>
      </c>
      <c r="D49" s="179"/>
      <c r="E49" s="179"/>
      <c r="F49" s="179"/>
      <c r="G49" s="179">
        <v>5000</v>
      </c>
    </row>
    <row r="50" ht="18.75" customHeight="1" outlineLevel="1" spans="1:7">
      <c r="A50" s="180" t="s">
        <v>173</v>
      </c>
      <c r="B50" s="180" t="s">
        <v>174</v>
      </c>
      <c r="C50" s="179">
        <v>403696.81</v>
      </c>
      <c r="D50" s="179">
        <v>403696.81</v>
      </c>
      <c r="E50" s="179">
        <v>403696.81</v>
      </c>
      <c r="F50" s="179"/>
      <c r="G50" s="179"/>
    </row>
    <row r="51" ht="18.75" customHeight="1" outlineLevel="2" spans="1:7">
      <c r="A51" s="181" t="s">
        <v>175</v>
      </c>
      <c r="B51" s="181" t="s">
        <v>176</v>
      </c>
      <c r="C51" s="179">
        <v>142133.4</v>
      </c>
      <c r="D51" s="179">
        <v>142133.4</v>
      </c>
      <c r="E51" s="179">
        <v>142133.4</v>
      </c>
      <c r="F51" s="179"/>
      <c r="G51" s="179"/>
    </row>
    <row r="52" ht="18.75" customHeight="1" outlineLevel="2" spans="1:7">
      <c r="A52" s="181" t="s">
        <v>177</v>
      </c>
      <c r="B52" s="181" t="s">
        <v>178</v>
      </c>
      <c r="C52" s="179">
        <v>215687.7</v>
      </c>
      <c r="D52" s="179">
        <v>215687.7</v>
      </c>
      <c r="E52" s="179">
        <v>215687.7</v>
      </c>
      <c r="F52" s="179"/>
      <c r="G52" s="179"/>
    </row>
    <row r="53" ht="18.75" customHeight="1" outlineLevel="2" spans="1:7">
      <c r="A53" s="181" t="s">
        <v>179</v>
      </c>
      <c r="B53" s="181" t="s">
        <v>180</v>
      </c>
      <c r="C53" s="179">
        <v>45875.71</v>
      </c>
      <c r="D53" s="179">
        <v>45875.71</v>
      </c>
      <c r="E53" s="179">
        <v>45875.71</v>
      </c>
      <c r="F53" s="179"/>
      <c r="G53" s="179"/>
    </row>
    <row r="54" ht="18.75" customHeight="1" outlineLevel="1" spans="1:7">
      <c r="A54" s="180" t="s">
        <v>181</v>
      </c>
      <c r="B54" s="180" t="s">
        <v>182</v>
      </c>
      <c r="C54" s="179">
        <v>15000</v>
      </c>
      <c r="D54" s="179"/>
      <c r="E54" s="179"/>
      <c r="F54" s="179"/>
      <c r="G54" s="179">
        <v>15000</v>
      </c>
    </row>
    <row r="55" ht="18.75" customHeight="1" outlineLevel="2" spans="1:7">
      <c r="A55" s="181" t="s">
        <v>183</v>
      </c>
      <c r="B55" s="181" t="s">
        <v>182</v>
      </c>
      <c r="C55" s="179">
        <v>15000</v>
      </c>
      <c r="D55" s="179"/>
      <c r="E55" s="179"/>
      <c r="F55" s="179"/>
      <c r="G55" s="179">
        <v>15000</v>
      </c>
    </row>
    <row r="56" ht="18.75" customHeight="1" spans="1:7">
      <c r="A56" s="178" t="s">
        <v>189</v>
      </c>
      <c r="B56" s="178" t="s">
        <v>190</v>
      </c>
      <c r="C56" s="179">
        <v>2303770.48</v>
      </c>
      <c r="D56" s="179">
        <v>2203770.48</v>
      </c>
      <c r="E56" s="179">
        <v>2117826</v>
      </c>
      <c r="F56" s="179">
        <v>85944.48</v>
      </c>
      <c r="G56" s="179">
        <v>100000</v>
      </c>
    </row>
    <row r="57" ht="18.75" customHeight="1" outlineLevel="1" spans="1:7">
      <c r="A57" s="180" t="s">
        <v>191</v>
      </c>
      <c r="B57" s="180" t="s">
        <v>192</v>
      </c>
      <c r="C57" s="179">
        <v>2283770.48</v>
      </c>
      <c r="D57" s="179">
        <v>2203770.48</v>
      </c>
      <c r="E57" s="179">
        <v>2117826</v>
      </c>
      <c r="F57" s="179">
        <v>85944.48</v>
      </c>
      <c r="G57" s="179">
        <v>80000</v>
      </c>
    </row>
    <row r="58" ht="18.75" customHeight="1" outlineLevel="2" spans="1:7">
      <c r="A58" s="181" t="s">
        <v>193</v>
      </c>
      <c r="B58" s="181" t="s">
        <v>109</v>
      </c>
      <c r="C58" s="179">
        <v>2203770.48</v>
      </c>
      <c r="D58" s="179">
        <v>2203770.48</v>
      </c>
      <c r="E58" s="179">
        <v>2117826</v>
      </c>
      <c r="F58" s="179">
        <v>85944.48</v>
      </c>
      <c r="G58" s="179"/>
    </row>
    <row r="59" ht="18.75" customHeight="1" outlineLevel="2" spans="1:7">
      <c r="A59" s="181" t="s">
        <v>194</v>
      </c>
      <c r="B59" s="181" t="s">
        <v>195</v>
      </c>
      <c r="C59" s="179">
        <v>40000</v>
      </c>
      <c r="D59" s="179"/>
      <c r="E59" s="179"/>
      <c r="F59" s="179"/>
      <c r="G59" s="179">
        <v>40000</v>
      </c>
    </row>
    <row r="60" ht="18.75" customHeight="1" outlineLevel="2" spans="1:7">
      <c r="A60" s="181" t="s">
        <v>196</v>
      </c>
      <c r="B60" s="181" t="s">
        <v>197</v>
      </c>
      <c r="C60" s="179">
        <v>40000</v>
      </c>
      <c r="D60" s="179"/>
      <c r="E60" s="179"/>
      <c r="F60" s="179"/>
      <c r="G60" s="179">
        <v>40000</v>
      </c>
    </row>
    <row r="61" ht="18.75" customHeight="1" outlineLevel="1" spans="1:7">
      <c r="A61" s="180" t="s">
        <v>198</v>
      </c>
      <c r="B61" s="180" t="s">
        <v>199</v>
      </c>
      <c r="C61" s="179">
        <v>20000</v>
      </c>
      <c r="D61" s="179"/>
      <c r="E61" s="179"/>
      <c r="F61" s="179"/>
      <c r="G61" s="179">
        <v>20000</v>
      </c>
    </row>
    <row r="62" ht="18.75" customHeight="1" outlineLevel="2" spans="1:7">
      <c r="A62" s="181" t="s">
        <v>200</v>
      </c>
      <c r="B62" s="181" t="s">
        <v>201</v>
      </c>
      <c r="C62" s="179">
        <v>20000</v>
      </c>
      <c r="D62" s="179"/>
      <c r="E62" s="179"/>
      <c r="F62" s="179"/>
      <c r="G62" s="179">
        <v>20000</v>
      </c>
    </row>
    <row r="63" ht="18.75" customHeight="1" spans="1:7">
      <c r="A63" s="178" t="s">
        <v>212</v>
      </c>
      <c r="B63" s="178" t="s">
        <v>213</v>
      </c>
      <c r="C63" s="179">
        <v>22550</v>
      </c>
      <c r="D63" s="179"/>
      <c r="E63" s="179"/>
      <c r="F63" s="179"/>
      <c r="G63" s="179">
        <v>22550</v>
      </c>
    </row>
    <row r="64" ht="18.75" customHeight="1" outlineLevel="1" spans="1:7">
      <c r="A64" s="180" t="s">
        <v>214</v>
      </c>
      <c r="B64" s="180" t="s">
        <v>215</v>
      </c>
      <c r="C64" s="179">
        <v>22550</v>
      </c>
      <c r="D64" s="179"/>
      <c r="E64" s="179"/>
      <c r="F64" s="179"/>
      <c r="G64" s="179">
        <v>22550</v>
      </c>
    </row>
    <row r="65" ht="18.75" customHeight="1" outlineLevel="2" spans="1:7">
      <c r="A65" s="181" t="s">
        <v>216</v>
      </c>
      <c r="B65" s="181" t="s">
        <v>217</v>
      </c>
      <c r="C65" s="179">
        <v>22550</v>
      </c>
      <c r="D65" s="179"/>
      <c r="E65" s="179"/>
      <c r="F65" s="179"/>
      <c r="G65" s="179">
        <v>22550</v>
      </c>
    </row>
    <row r="66" ht="18.75" customHeight="1" spans="1:7">
      <c r="A66" s="178" t="s">
        <v>218</v>
      </c>
      <c r="B66" s="178" t="s">
        <v>219</v>
      </c>
      <c r="C66" s="179">
        <v>572513.76</v>
      </c>
      <c r="D66" s="179">
        <v>572513.76</v>
      </c>
      <c r="E66" s="179">
        <v>572513.76</v>
      </c>
      <c r="F66" s="179"/>
      <c r="G66" s="179"/>
    </row>
    <row r="67" ht="18.75" customHeight="1" outlineLevel="1" spans="1:7">
      <c r="A67" s="180" t="s">
        <v>220</v>
      </c>
      <c r="B67" s="180" t="s">
        <v>221</v>
      </c>
      <c r="C67" s="179">
        <v>572513.76</v>
      </c>
      <c r="D67" s="179">
        <v>572513.76</v>
      </c>
      <c r="E67" s="179">
        <v>572513.76</v>
      </c>
      <c r="F67" s="179"/>
      <c r="G67" s="179"/>
    </row>
    <row r="68" ht="18.75" customHeight="1" outlineLevel="2" spans="1:7">
      <c r="A68" s="181" t="s">
        <v>222</v>
      </c>
      <c r="B68" s="181" t="s">
        <v>223</v>
      </c>
      <c r="C68" s="179">
        <v>572513.76</v>
      </c>
      <c r="D68" s="179">
        <v>572513.76</v>
      </c>
      <c r="E68" s="179">
        <v>572513.76</v>
      </c>
      <c r="F68" s="179"/>
      <c r="G68" s="179"/>
    </row>
    <row r="69" ht="18.75" customHeight="1" spans="1:7">
      <c r="A69" s="177" t="s">
        <v>30</v>
      </c>
      <c r="B69" s="177"/>
      <c r="C69" s="179">
        <v>11479846.14</v>
      </c>
      <c r="D69" s="179">
        <v>10646196.14</v>
      </c>
      <c r="E69" s="179">
        <v>9824634.98</v>
      </c>
      <c r="F69" s="179">
        <v>821561.16</v>
      </c>
      <c r="G69" s="179">
        <v>833650</v>
      </c>
    </row>
  </sheetData>
  <mergeCells count="7">
    <mergeCell ref="A2:G2"/>
    <mergeCell ref="A3:C3"/>
    <mergeCell ref="A4:B4"/>
    <mergeCell ref="D4:F4"/>
    <mergeCell ref="A69:B69"/>
    <mergeCell ref="C4:C5"/>
    <mergeCell ref="G4:G5"/>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7"/>
  <sheetViews>
    <sheetView showZeros="0" topLeftCell="A12" workbookViewId="0">
      <selection activeCell="D14" sqref="D14"/>
    </sheetView>
  </sheetViews>
  <sheetFormatPr defaultColWidth="9.15238095238095" defaultRowHeight="14.25" customHeight="1" outlineLevelRow="6" outlineLevelCol="5"/>
  <cols>
    <col min="1" max="1" width="28.2" customWidth="1"/>
    <col min="2" max="2" width="18.3428571428571" customWidth="1"/>
    <col min="3" max="3" width="17.2761904761905" customWidth="1"/>
    <col min="4" max="4" width="21.6285714285714" customWidth="1"/>
    <col min="5" max="5" width="19.7714285714286" customWidth="1"/>
    <col min="6" max="6" width="18.7238095238095" customWidth="1"/>
  </cols>
  <sheetData>
    <row r="1" customHeight="1" spans="1:6">
      <c r="A1" s="166"/>
      <c r="B1" s="166"/>
      <c r="C1" s="167"/>
      <c r="D1" s="1"/>
      <c r="E1" s="1"/>
      <c r="F1" s="168" t="s">
        <v>267</v>
      </c>
    </row>
    <row r="2" ht="33.75" customHeight="1" spans="1:6">
      <c r="A2" s="169" t="str">
        <f>"2025"&amp;"年一般公共预算“三公”经费支出预算表"</f>
        <v>2025年一般公共预算“三公”经费支出预算表</v>
      </c>
      <c r="B2" s="169"/>
      <c r="C2" s="169"/>
      <c r="D2" s="169"/>
      <c r="E2" s="169"/>
      <c r="F2" s="169"/>
    </row>
    <row r="3" ht="21.75" customHeight="1" spans="1:6">
      <c r="A3" s="170" t="str">
        <f>"单位名称："&amp;"大厂乡政府"</f>
        <v>单位名称：大厂乡政府</v>
      </c>
      <c r="B3" s="166"/>
      <c r="C3" s="167"/>
      <c r="D3" s="3"/>
      <c r="E3" s="1"/>
      <c r="F3" s="168" t="s">
        <v>27</v>
      </c>
    </row>
    <row r="4" ht="19.5" customHeight="1" spans="1:6">
      <c r="A4" s="11" t="s">
        <v>268</v>
      </c>
      <c r="B4" s="72" t="s">
        <v>269</v>
      </c>
      <c r="C4" s="12" t="s">
        <v>270</v>
      </c>
      <c r="D4" s="13"/>
      <c r="E4" s="14"/>
      <c r="F4" s="72" t="s">
        <v>271</v>
      </c>
    </row>
    <row r="5" ht="19.5" customHeight="1" spans="1:6">
      <c r="A5" s="18"/>
      <c r="B5" s="76"/>
      <c r="C5" s="35" t="s">
        <v>33</v>
      </c>
      <c r="D5" s="35" t="s">
        <v>272</v>
      </c>
      <c r="E5" s="35" t="s">
        <v>273</v>
      </c>
      <c r="F5" s="76"/>
    </row>
    <row r="6" ht="18.75" customHeight="1" spans="1:6">
      <c r="A6" s="171">
        <v>1</v>
      </c>
      <c r="B6" s="171">
        <v>2</v>
      </c>
      <c r="C6" s="172">
        <v>3</v>
      </c>
      <c r="D6" s="171">
        <v>4</v>
      </c>
      <c r="E6" s="171">
        <v>5</v>
      </c>
      <c r="F6" s="171">
        <v>6</v>
      </c>
    </row>
    <row r="7" ht="24.75" customHeight="1" spans="1:6">
      <c r="A7" s="173">
        <v>39770</v>
      </c>
      <c r="B7" s="173"/>
      <c r="C7" s="174">
        <v>30070</v>
      </c>
      <c r="D7" s="173"/>
      <c r="E7" s="173">
        <v>30070</v>
      </c>
      <c r="F7" s="173">
        <v>9700</v>
      </c>
    </row>
  </sheetData>
  <mergeCells count="6">
    <mergeCell ref="A2:F2"/>
    <mergeCell ref="A3:D3"/>
    <mergeCell ref="C4:E4"/>
    <mergeCell ref="A4:A5"/>
    <mergeCell ref="B4:B5"/>
    <mergeCell ref="F4:F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192"/>
  <sheetViews>
    <sheetView showZeros="0" topLeftCell="A163" workbookViewId="0">
      <selection activeCell="I186" sqref="I186"/>
    </sheetView>
  </sheetViews>
  <sheetFormatPr defaultColWidth="10.2761904761905" defaultRowHeight="15" customHeight="1"/>
  <cols>
    <col min="1" max="2" width="12.4190476190476" customWidth="1"/>
    <col min="3" max="3" width="10.8380952380952" customWidth="1"/>
    <col min="4" max="4" width="6" customWidth="1"/>
    <col min="5" max="5" width="10.5714285714286" customWidth="1"/>
    <col min="6" max="6" width="5.57142857142857" customWidth="1"/>
    <col min="7" max="7" width="8.72380952380952" customWidth="1"/>
    <col min="8" max="8" width="12.9142857142857" customWidth="1"/>
    <col min="9" max="9" width="12.2761904761905" customWidth="1"/>
    <col min="10" max="11" width="6" customWidth="1"/>
    <col min="12" max="12" width="12.2761904761905" customWidth="1"/>
    <col min="13" max="13" width="3.72380952380952" customWidth="1"/>
    <col min="14" max="14" width="5.04761904761905" customWidth="1"/>
    <col min="15" max="15" width="5.77142857142857" customWidth="1"/>
    <col min="16" max="16" width="6.57142857142857" customWidth="1"/>
    <col min="17" max="17" width="4.77142857142857" customWidth="1"/>
    <col min="18" max="18" width="4.27619047619048" customWidth="1"/>
    <col min="19" max="23" width="4.72380952380952" customWidth="1"/>
  </cols>
  <sheetData>
    <row r="1" ht="18.75" customHeight="1" spans="1:23">
      <c r="A1" s="161"/>
      <c r="B1" s="161"/>
      <c r="C1" s="161"/>
      <c r="D1" s="161"/>
      <c r="E1" s="161"/>
      <c r="F1" s="161"/>
      <c r="G1" s="161"/>
      <c r="H1" s="161"/>
      <c r="I1" s="161"/>
      <c r="J1" s="161"/>
      <c r="K1" s="161"/>
      <c r="L1" s="161"/>
      <c r="M1" s="161"/>
      <c r="N1" s="161"/>
      <c r="O1" s="161"/>
      <c r="P1" s="161"/>
      <c r="Q1" s="161"/>
      <c r="R1" s="161"/>
      <c r="S1" s="161"/>
      <c r="T1" s="164" t="s">
        <v>274</v>
      </c>
      <c r="U1" s="164"/>
      <c r="V1" s="164"/>
      <c r="W1" s="164"/>
    </row>
    <row r="2" ht="45.75" customHeight="1" spans="1:23">
      <c r="A2" s="162" t="s">
        <v>275</v>
      </c>
      <c r="B2" s="162"/>
      <c r="C2" s="162"/>
      <c r="D2" s="162"/>
      <c r="E2" s="162"/>
      <c r="F2" s="162"/>
      <c r="G2" s="162"/>
      <c r="H2" s="162"/>
      <c r="I2" s="162"/>
      <c r="J2" s="162"/>
      <c r="K2" s="162"/>
      <c r="L2" s="162"/>
      <c r="M2" s="162"/>
      <c r="N2" s="162"/>
      <c r="O2" s="162"/>
      <c r="P2" s="162"/>
      <c r="Q2" s="162"/>
      <c r="R2" s="162"/>
      <c r="S2" s="162"/>
      <c r="T2" s="162"/>
      <c r="U2" s="162"/>
      <c r="V2" s="162"/>
      <c r="W2" s="162"/>
    </row>
    <row r="3" ht="18.75" customHeight="1" spans="1:23">
      <c r="A3" s="161" t="str">
        <f>"单位名称："&amp;"大厂乡政府"</f>
        <v>单位名称：大厂乡政府</v>
      </c>
      <c r="B3" s="161"/>
      <c r="C3" s="161"/>
      <c r="D3" s="161"/>
      <c r="E3" s="161"/>
      <c r="F3" s="161"/>
      <c r="G3" s="161"/>
      <c r="H3" s="161"/>
      <c r="I3" s="161"/>
      <c r="J3" s="161"/>
      <c r="K3" s="161"/>
      <c r="L3" s="161"/>
      <c r="M3" s="161"/>
      <c r="N3" s="161"/>
      <c r="O3" s="161"/>
      <c r="P3" s="161"/>
      <c r="Q3" s="161"/>
      <c r="R3" s="161"/>
      <c r="S3" s="161"/>
      <c r="T3" s="164" t="s">
        <v>27</v>
      </c>
      <c r="U3" s="164"/>
      <c r="V3" s="164"/>
      <c r="W3" s="164"/>
    </row>
    <row r="4" ht="18.75" customHeight="1" spans="1:23">
      <c r="A4" s="163" t="s">
        <v>276</v>
      </c>
      <c r="B4" s="163" t="s">
        <v>277</v>
      </c>
      <c r="C4" s="163" t="s">
        <v>278</v>
      </c>
      <c r="D4" s="163" t="s">
        <v>279</v>
      </c>
      <c r="E4" s="163" t="s">
        <v>280</v>
      </c>
      <c r="F4" s="163" t="s">
        <v>281</v>
      </c>
      <c r="G4" s="163" t="s">
        <v>282</v>
      </c>
      <c r="H4" s="163" t="s">
        <v>283</v>
      </c>
      <c r="I4" s="163"/>
      <c r="J4" s="163"/>
      <c r="K4" s="163"/>
      <c r="L4" s="163"/>
      <c r="M4" s="163"/>
      <c r="N4" s="163"/>
      <c r="O4" s="163"/>
      <c r="P4" s="163"/>
      <c r="Q4" s="163"/>
      <c r="R4" s="163"/>
      <c r="S4" s="163"/>
      <c r="T4" s="163"/>
      <c r="U4" s="163"/>
      <c r="V4" s="163"/>
      <c r="W4" s="163"/>
    </row>
    <row r="5" ht="28.3" customHeight="1" spans="1:23">
      <c r="A5" s="163"/>
      <c r="B5" s="163"/>
      <c r="C5" s="163"/>
      <c r="D5" s="163"/>
      <c r="E5" s="163"/>
      <c r="F5" s="163"/>
      <c r="G5" s="163"/>
      <c r="H5" s="163" t="s">
        <v>284</v>
      </c>
      <c r="I5" s="163" t="s">
        <v>34</v>
      </c>
      <c r="J5" s="163" t="s">
        <v>285</v>
      </c>
      <c r="K5" s="163" t="s">
        <v>286</v>
      </c>
      <c r="L5" s="163" t="s">
        <v>287</v>
      </c>
      <c r="M5" s="163" t="s">
        <v>288</v>
      </c>
      <c r="N5" s="163" t="s">
        <v>289</v>
      </c>
      <c r="O5" s="163" t="s">
        <v>35</v>
      </c>
      <c r="P5" s="163" t="s">
        <v>36</v>
      </c>
      <c r="Q5" s="163" t="s">
        <v>37</v>
      </c>
      <c r="R5" s="163" t="s">
        <v>67</v>
      </c>
      <c r="S5" s="163"/>
      <c r="T5" s="163"/>
      <c r="U5" s="163"/>
      <c r="V5" s="163"/>
      <c r="W5" s="163"/>
    </row>
    <row r="6" ht="24" customHeight="1" spans="1:23">
      <c r="A6" s="163"/>
      <c r="B6" s="163"/>
      <c r="C6" s="163"/>
      <c r="D6" s="163"/>
      <c r="E6" s="163"/>
      <c r="F6" s="163"/>
      <c r="G6" s="163"/>
      <c r="H6" s="163"/>
      <c r="I6" s="163" t="s">
        <v>290</v>
      </c>
      <c r="J6" s="163" t="s">
        <v>285</v>
      </c>
      <c r="K6" s="163" t="s">
        <v>286</v>
      </c>
      <c r="L6" s="163" t="s">
        <v>287</v>
      </c>
      <c r="M6" s="163" t="s">
        <v>288</v>
      </c>
      <c r="N6" s="163" t="s">
        <v>34</v>
      </c>
      <c r="O6" s="163" t="s">
        <v>35</v>
      </c>
      <c r="P6" s="163" t="s">
        <v>36</v>
      </c>
      <c r="Q6" s="163"/>
      <c r="R6" s="163" t="s">
        <v>33</v>
      </c>
      <c r="S6" s="163" t="s">
        <v>40</v>
      </c>
      <c r="T6" s="163" t="s">
        <v>41</v>
      </c>
      <c r="U6" s="163" t="s">
        <v>42</v>
      </c>
      <c r="V6" s="163" t="s">
        <v>43</v>
      </c>
      <c r="W6" s="163" t="s">
        <v>44</v>
      </c>
    </row>
    <row r="7" ht="32.05" customHeight="1" spans="1:23">
      <c r="A7" s="163"/>
      <c r="B7" s="163"/>
      <c r="C7" s="163"/>
      <c r="D7" s="163"/>
      <c r="E7" s="163"/>
      <c r="F7" s="163"/>
      <c r="G7" s="163"/>
      <c r="H7" s="163"/>
      <c r="I7" s="163" t="s">
        <v>33</v>
      </c>
      <c r="J7" s="163"/>
      <c r="K7" s="163"/>
      <c r="L7" s="163"/>
      <c r="M7" s="163"/>
      <c r="N7" s="163"/>
      <c r="O7" s="163"/>
      <c r="P7" s="163"/>
      <c r="Q7" s="163"/>
      <c r="R7" s="163"/>
      <c r="S7" s="163"/>
      <c r="T7" s="163"/>
      <c r="U7" s="163"/>
      <c r="V7" s="163"/>
      <c r="W7" s="163"/>
    </row>
    <row r="8" ht="18.75" customHeight="1" spans="1:23">
      <c r="A8" s="163" t="s">
        <v>75</v>
      </c>
      <c r="B8" s="163" t="s">
        <v>76</v>
      </c>
      <c r="C8" s="163" t="s">
        <v>77</v>
      </c>
      <c r="D8" s="163" t="s">
        <v>78</v>
      </c>
      <c r="E8" s="163" t="s">
        <v>79</v>
      </c>
      <c r="F8" s="163" t="s">
        <v>80</v>
      </c>
      <c r="G8" s="163" t="s">
        <v>81</v>
      </c>
      <c r="H8" s="163" t="s">
        <v>82</v>
      </c>
      <c r="I8" s="163" t="s">
        <v>83</v>
      </c>
      <c r="J8" s="163" t="s">
        <v>84</v>
      </c>
      <c r="K8" s="163" t="s">
        <v>85</v>
      </c>
      <c r="L8" s="163" t="s">
        <v>86</v>
      </c>
      <c r="M8" s="163" t="s">
        <v>87</v>
      </c>
      <c r="N8" s="163" t="s">
        <v>88</v>
      </c>
      <c r="O8" s="163" t="s">
        <v>89</v>
      </c>
      <c r="P8" s="163" t="s">
        <v>291</v>
      </c>
      <c r="Q8" s="163" t="s">
        <v>292</v>
      </c>
      <c r="R8" s="163" t="s">
        <v>293</v>
      </c>
      <c r="S8" s="163" t="s">
        <v>294</v>
      </c>
      <c r="T8" s="163" t="s">
        <v>295</v>
      </c>
      <c r="U8" s="163" t="s">
        <v>296</v>
      </c>
      <c r="V8" s="163" t="s">
        <v>297</v>
      </c>
      <c r="W8" s="163" t="s">
        <v>298</v>
      </c>
    </row>
    <row r="9" s="151" customFormat="1" ht="53.25" customHeight="1" spans="1:23">
      <c r="A9" s="157" t="s">
        <v>46</v>
      </c>
      <c r="B9" s="157"/>
      <c r="C9" s="157"/>
      <c r="D9" s="157"/>
      <c r="E9" s="157"/>
      <c r="F9" s="157"/>
      <c r="G9" s="157"/>
      <c r="H9" s="159">
        <v>4562352.03</v>
      </c>
      <c r="I9" s="159">
        <v>4562352.03</v>
      </c>
      <c r="J9" s="159"/>
      <c r="K9" s="159"/>
      <c r="L9" s="159">
        <v>4562352.03</v>
      </c>
      <c r="M9" s="159"/>
      <c r="N9" s="159"/>
      <c r="O9" s="159"/>
      <c r="P9" s="159"/>
      <c r="Q9" s="159"/>
      <c r="R9" s="159"/>
      <c r="S9" s="159"/>
      <c r="T9" s="159"/>
      <c r="U9" s="159"/>
      <c r="V9" s="159"/>
      <c r="W9" s="159"/>
    </row>
    <row r="10" s="151" customFormat="1" ht="53.25" customHeight="1" outlineLevel="1" spans="1:23">
      <c r="A10" s="157" t="s">
        <v>46</v>
      </c>
      <c r="B10" s="157" t="s">
        <v>299</v>
      </c>
      <c r="C10" s="157" t="s">
        <v>300</v>
      </c>
      <c r="D10" s="157" t="s">
        <v>104</v>
      </c>
      <c r="E10" s="157" t="s">
        <v>105</v>
      </c>
      <c r="F10" s="157" t="s">
        <v>301</v>
      </c>
      <c r="G10" s="157" t="s">
        <v>302</v>
      </c>
      <c r="H10" s="159">
        <v>360084</v>
      </c>
      <c r="I10" s="159">
        <v>360084</v>
      </c>
      <c r="J10" s="159"/>
      <c r="K10" s="159"/>
      <c r="L10" s="159">
        <v>360084</v>
      </c>
      <c r="M10" s="159"/>
      <c r="N10" s="159"/>
      <c r="O10" s="159"/>
      <c r="P10" s="159"/>
      <c r="Q10" s="159"/>
      <c r="R10" s="159"/>
      <c r="S10" s="159"/>
      <c r="T10" s="159"/>
      <c r="U10" s="159"/>
      <c r="V10" s="159"/>
      <c r="W10" s="159"/>
    </row>
    <row r="11" s="151" customFormat="1" ht="53.25" customHeight="1" outlineLevel="1" spans="1:23">
      <c r="A11" s="157" t="s">
        <v>46</v>
      </c>
      <c r="B11" s="157" t="s">
        <v>299</v>
      </c>
      <c r="C11" s="157" t="s">
        <v>300</v>
      </c>
      <c r="D11" s="157" t="s">
        <v>104</v>
      </c>
      <c r="E11" s="157" t="s">
        <v>105</v>
      </c>
      <c r="F11" s="157" t="s">
        <v>303</v>
      </c>
      <c r="G11" s="157" t="s">
        <v>304</v>
      </c>
      <c r="H11" s="159">
        <v>519756</v>
      </c>
      <c r="I11" s="159">
        <v>519756</v>
      </c>
      <c r="J11" s="159"/>
      <c r="K11" s="159"/>
      <c r="L11" s="159">
        <v>519756</v>
      </c>
      <c r="M11" s="157"/>
      <c r="N11" s="159"/>
      <c r="O11" s="159"/>
      <c r="P11" s="159"/>
      <c r="Q11" s="159"/>
      <c r="R11" s="159"/>
      <c r="S11" s="159"/>
      <c r="T11" s="159"/>
      <c r="U11" s="159"/>
      <c r="V11" s="159"/>
      <c r="W11" s="159"/>
    </row>
    <row r="12" s="151" customFormat="1" ht="53.25" customHeight="1" outlineLevel="1" spans="1:23">
      <c r="A12" s="157" t="s">
        <v>46</v>
      </c>
      <c r="B12" s="157" t="s">
        <v>299</v>
      </c>
      <c r="C12" s="157" t="s">
        <v>300</v>
      </c>
      <c r="D12" s="157" t="s">
        <v>104</v>
      </c>
      <c r="E12" s="157" t="s">
        <v>105</v>
      </c>
      <c r="F12" s="157" t="s">
        <v>305</v>
      </c>
      <c r="G12" s="157" t="s">
        <v>306</v>
      </c>
      <c r="H12" s="159">
        <v>30007</v>
      </c>
      <c r="I12" s="159">
        <v>30007</v>
      </c>
      <c r="J12" s="159"/>
      <c r="K12" s="159"/>
      <c r="L12" s="159">
        <v>30007</v>
      </c>
      <c r="M12" s="157"/>
      <c r="N12" s="159"/>
      <c r="O12" s="159"/>
      <c r="P12" s="159"/>
      <c r="Q12" s="159"/>
      <c r="R12" s="159"/>
      <c r="S12" s="159"/>
      <c r="T12" s="159"/>
      <c r="U12" s="159"/>
      <c r="V12" s="159"/>
      <c r="W12" s="159"/>
    </row>
    <row r="13" s="151" customFormat="1" ht="53.25" customHeight="1" outlineLevel="1" spans="1:23">
      <c r="A13" s="157" t="s">
        <v>46</v>
      </c>
      <c r="B13" s="157" t="s">
        <v>307</v>
      </c>
      <c r="C13" s="157" t="s">
        <v>308</v>
      </c>
      <c r="D13" s="157" t="s">
        <v>104</v>
      </c>
      <c r="E13" s="157" t="s">
        <v>105</v>
      </c>
      <c r="F13" s="157" t="s">
        <v>305</v>
      </c>
      <c r="G13" s="157" t="s">
        <v>306</v>
      </c>
      <c r="H13" s="159">
        <v>158760</v>
      </c>
      <c r="I13" s="159">
        <v>158760</v>
      </c>
      <c r="J13" s="159"/>
      <c r="K13" s="159"/>
      <c r="L13" s="159">
        <v>158760</v>
      </c>
      <c r="M13" s="157"/>
      <c r="N13" s="159"/>
      <c r="O13" s="159"/>
      <c r="P13" s="159"/>
      <c r="Q13" s="159"/>
      <c r="R13" s="159"/>
      <c r="S13" s="159"/>
      <c r="T13" s="159"/>
      <c r="U13" s="159"/>
      <c r="V13" s="159"/>
      <c r="W13" s="159"/>
    </row>
    <row r="14" s="151" customFormat="1" ht="53.25" customHeight="1" outlineLevel="1" spans="1:23">
      <c r="A14" s="157" t="s">
        <v>46</v>
      </c>
      <c r="B14" s="157" t="s">
        <v>309</v>
      </c>
      <c r="C14" s="157" t="s">
        <v>310</v>
      </c>
      <c r="D14" s="157" t="s">
        <v>152</v>
      </c>
      <c r="E14" s="157" t="s">
        <v>153</v>
      </c>
      <c r="F14" s="157" t="s">
        <v>311</v>
      </c>
      <c r="G14" s="157" t="s">
        <v>310</v>
      </c>
      <c r="H14" s="159">
        <v>140400</v>
      </c>
      <c r="I14" s="159">
        <v>140400</v>
      </c>
      <c r="J14" s="159"/>
      <c r="K14" s="159"/>
      <c r="L14" s="159">
        <v>140400</v>
      </c>
      <c r="M14" s="157"/>
      <c r="N14" s="159"/>
      <c r="O14" s="159"/>
      <c r="P14" s="159"/>
      <c r="Q14" s="159"/>
      <c r="R14" s="159"/>
      <c r="S14" s="159"/>
      <c r="T14" s="159"/>
      <c r="U14" s="159"/>
      <c r="V14" s="159"/>
      <c r="W14" s="159"/>
    </row>
    <row r="15" s="151" customFormat="1" ht="53.25" customHeight="1" outlineLevel="1" spans="1:23">
      <c r="A15" s="157" t="s">
        <v>46</v>
      </c>
      <c r="B15" s="157" t="s">
        <v>312</v>
      </c>
      <c r="C15" s="157" t="s">
        <v>313</v>
      </c>
      <c r="D15" s="157" t="s">
        <v>175</v>
      </c>
      <c r="E15" s="157" t="s">
        <v>176</v>
      </c>
      <c r="F15" s="157" t="s">
        <v>314</v>
      </c>
      <c r="G15" s="157" t="s">
        <v>313</v>
      </c>
      <c r="H15" s="159">
        <v>65812.5</v>
      </c>
      <c r="I15" s="159">
        <v>65812.5</v>
      </c>
      <c r="J15" s="159"/>
      <c r="K15" s="159"/>
      <c r="L15" s="159">
        <v>65812.5</v>
      </c>
      <c r="M15" s="157"/>
      <c r="N15" s="159"/>
      <c r="O15" s="159"/>
      <c r="P15" s="159"/>
      <c r="Q15" s="159"/>
      <c r="R15" s="159"/>
      <c r="S15" s="159"/>
      <c r="T15" s="159"/>
      <c r="U15" s="159"/>
      <c r="V15" s="159"/>
      <c r="W15" s="159"/>
    </row>
    <row r="16" s="151" customFormat="1" ht="53.25" customHeight="1" outlineLevel="1" spans="1:23">
      <c r="A16" s="157" t="s">
        <v>46</v>
      </c>
      <c r="B16" s="157" t="s">
        <v>312</v>
      </c>
      <c r="C16" s="157" t="s">
        <v>313</v>
      </c>
      <c r="D16" s="157" t="s">
        <v>177</v>
      </c>
      <c r="E16" s="157" t="s">
        <v>178</v>
      </c>
      <c r="F16" s="157" t="s">
        <v>314</v>
      </c>
      <c r="G16" s="157" t="s">
        <v>313</v>
      </c>
      <c r="H16" s="159"/>
      <c r="I16" s="159"/>
      <c r="J16" s="159"/>
      <c r="K16" s="159"/>
      <c r="L16" s="159"/>
      <c r="M16" s="157"/>
      <c r="N16" s="159"/>
      <c r="O16" s="159"/>
      <c r="P16" s="159"/>
      <c r="Q16" s="159"/>
      <c r="R16" s="159"/>
      <c r="S16" s="159"/>
      <c r="T16" s="159"/>
      <c r="U16" s="159"/>
      <c r="V16" s="159"/>
      <c r="W16" s="159"/>
    </row>
    <row r="17" s="151" customFormat="1" ht="53.25" customHeight="1" outlineLevel="1" spans="1:23">
      <c r="A17" s="157" t="s">
        <v>46</v>
      </c>
      <c r="B17" s="157" t="s">
        <v>315</v>
      </c>
      <c r="C17" s="157" t="s">
        <v>316</v>
      </c>
      <c r="D17" s="157" t="s">
        <v>179</v>
      </c>
      <c r="E17" s="157" t="s">
        <v>180</v>
      </c>
      <c r="F17" s="157" t="s">
        <v>317</v>
      </c>
      <c r="G17" s="157" t="s">
        <v>318</v>
      </c>
      <c r="H17" s="159">
        <v>5250</v>
      </c>
      <c r="I17" s="159">
        <v>5250</v>
      </c>
      <c r="J17" s="159"/>
      <c r="K17" s="159"/>
      <c r="L17" s="159">
        <v>5250</v>
      </c>
      <c r="M17" s="157"/>
      <c r="N17" s="159"/>
      <c r="O17" s="159"/>
      <c r="P17" s="159"/>
      <c r="Q17" s="159"/>
      <c r="R17" s="159"/>
      <c r="S17" s="159"/>
      <c r="T17" s="159"/>
      <c r="U17" s="159"/>
      <c r="V17" s="159"/>
      <c r="W17" s="159"/>
    </row>
    <row r="18" s="151" customFormat="1" ht="53.25" customHeight="1" outlineLevel="1" spans="1:23">
      <c r="A18" s="157" t="s">
        <v>46</v>
      </c>
      <c r="B18" s="157" t="s">
        <v>319</v>
      </c>
      <c r="C18" s="157" t="s">
        <v>320</v>
      </c>
      <c r="D18" s="157" t="s">
        <v>104</v>
      </c>
      <c r="E18" s="157" t="s">
        <v>105</v>
      </c>
      <c r="F18" s="157" t="s">
        <v>317</v>
      </c>
      <c r="G18" s="157" t="s">
        <v>318</v>
      </c>
      <c r="H18" s="159">
        <v>68156.05</v>
      </c>
      <c r="I18" s="159">
        <v>68156.05</v>
      </c>
      <c r="J18" s="159"/>
      <c r="K18" s="159"/>
      <c r="L18" s="159">
        <v>68156.05</v>
      </c>
      <c r="M18" s="157"/>
      <c r="N18" s="159"/>
      <c r="O18" s="159"/>
      <c r="P18" s="159"/>
      <c r="Q18" s="159"/>
      <c r="R18" s="159"/>
      <c r="S18" s="159"/>
      <c r="T18" s="159"/>
      <c r="U18" s="159"/>
      <c r="V18" s="159"/>
      <c r="W18" s="159"/>
    </row>
    <row r="19" s="151" customFormat="1" ht="53.25" customHeight="1" outlineLevel="1" spans="1:23">
      <c r="A19" s="157" t="s">
        <v>46</v>
      </c>
      <c r="B19" s="157" t="s">
        <v>321</v>
      </c>
      <c r="C19" s="157" t="s">
        <v>322</v>
      </c>
      <c r="D19" s="157" t="s">
        <v>179</v>
      </c>
      <c r="E19" s="157" t="s">
        <v>180</v>
      </c>
      <c r="F19" s="157" t="s">
        <v>317</v>
      </c>
      <c r="G19" s="157" t="s">
        <v>318</v>
      </c>
      <c r="H19" s="159">
        <v>1755</v>
      </c>
      <c r="I19" s="159">
        <v>1755</v>
      </c>
      <c r="J19" s="159"/>
      <c r="K19" s="159"/>
      <c r="L19" s="159">
        <v>1755</v>
      </c>
      <c r="M19" s="157"/>
      <c r="N19" s="159"/>
      <c r="O19" s="159"/>
      <c r="P19" s="159"/>
      <c r="Q19" s="159"/>
      <c r="R19" s="159"/>
      <c r="S19" s="159"/>
      <c r="T19" s="159"/>
      <c r="U19" s="159"/>
      <c r="V19" s="159"/>
      <c r="W19" s="159"/>
    </row>
    <row r="20" s="151" customFormat="1" ht="53.25" customHeight="1" outlineLevel="1" spans="1:23">
      <c r="A20" s="157" t="s">
        <v>46</v>
      </c>
      <c r="B20" s="157" t="s">
        <v>323</v>
      </c>
      <c r="C20" s="157" t="s">
        <v>324</v>
      </c>
      <c r="D20" s="157" t="s">
        <v>179</v>
      </c>
      <c r="E20" s="157" t="s">
        <v>180</v>
      </c>
      <c r="F20" s="157" t="s">
        <v>317</v>
      </c>
      <c r="G20" s="157" t="s">
        <v>318</v>
      </c>
      <c r="H20" s="159">
        <v>3510</v>
      </c>
      <c r="I20" s="159">
        <v>3510</v>
      </c>
      <c r="J20" s="159"/>
      <c r="K20" s="159"/>
      <c r="L20" s="159">
        <v>3510</v>
      </c>
      <c r="M20" s="157"/>
      <c r="N20" s="159"/>
      <c r="O20" s="159"/>
      <c r="P20" s="159"/>
      <c r="Q20" s="159"/>
      <c r="R20" s="159"/>
      <c r="S20" s="159"/>
      <c r="T20" s="159"/>
      <c r="U20" s="159"/>
      <c r="V20" s="159"/>
      <c r="W20" s="159"/>
    </row>
    <row r="21" s="151" customFormat="1" ht="53.25" customHeight="1" outlineLevel="1" spans="1:23">
      <c r="A21" s="157" t="s">
        <v>46</v>
      </c>
      <c r="B21" s="157" t="s">
        <v>325</v>
      </c>
      <c r="C21" s="157" t="s">
        <v>326</v>
      </c>
      <c r="D21" s="157" t="s">
        <v>166</v>
      </c>
      <c r="E21" s="157" t="s">
        <v>165</v>
      </c>
      <c r="F21" s="157" t="s">
        <v>317</v>
      </c>
      <c r="G21" s="157" t="s">
        <v>318</v>
      </c>
      <c r="H21" s="159">
        <v>18596.16</v>
      </c>
      <c r="I21" s="159">
        <v>18596.16</v>
      </c>
      <c r="J21" s="159"/>
      <c r="K21" s="159"/>
      <c r="L21" s="159">
        <v>18596.16</v>
      </c>
      <c r="M21" s="157"/>
      <c r="N21" s="159"/>
      <c r="O21" s="159"/>
      <c r="P21" s="159"/>
      <c r="Q21" s="159"/>
      <c r="R21" s="159"/>
      <c r="S21" s="159"/>
      <c r="T21" s="159"/>
      <c r="U21" s="159"/>
      <c r="V21" s="159"/>
      <c r="W21" s="159"/>
    </row>
    <row r="22" s="151" customFormat="1" ht="53.25" customHeight="1" outlineLevel="1" spans="1:23">
      <c r="A22" s="157" t="s">
        <v>46</v>
      </c>
      <c r="B22" s="157" t="s">
        <v>327</v>
      </c>
      <c r="C22" s="157" t="s">
        <v>223</v>
      </c>
      <c r="D22" s="157" t="s">
        <v>222</v>
      </c>
      <c r="E22" s="157" t="s">
        <v>223</v>
      </c>
      <c r="F22" s="157" t="s">
        <v>328</v>
      </c>
      <c r="G22" s="157" t="s">
        <v>223</v>
      </c>
      <c r="H22" s="159">
        <v>105300</v>
      </c>
      <c r="I22" s="159">
        <v>105300</v>
      </c>
      <c r="J22" s="159"/>
      <c r="K22" s="159"/>
      <c r="L22" s="159">
        <v>105300</v>
      </c>
      <c r="M22" s="157"/>
      <c r="N22" s="159"/>
      <c r="O22" s="159"/>
      <c r="P22" s="159"/>
      <c r="Q22" s="159"/>
      <c r="R22" s="159"/>
      <c r="S22" s="159"/>
      <c r="T22" s="159"/>
      <c r="U22" s="159"/>
      <c r="V22" s="159"/>
      <c r="W22" s="159"/>
    </row>
    <row r="23" s="151" customFormat="1" ht="53.25" customHeight="1" outlineLevel="1" spans="1:23">
      <c r="A23" s="157" t="s">
        <v>46</v>
      </c>
      <c r="B23" s="157" t="s">
        <v>329</v>
      </c>
      <c r="C23" s="157" t="s">
        <v>330</v>
      </c>
      <c r="D23" s="157" t="s">
        <v>104</v>
      </c>
      <c r="E23" s="157" t="s">
        <v>105</v>
      </c>
      <c r="F23" s="157" t="s">
        <v>331</v>
      </c>
      <c r="G23" s="157" t="s">
        <v>332</v>
      </c>
      <c r="H23" s="159">
        <v>19187</v>
      </c>
      <c r="I23" s="159">
        <v>19187</v>
      </c>
      <c r="J23" s="159"/>
      <c r="K23" s="159"/>
      <c r="L23" s="159">
        <v>19187</v>
      </c>
      <c r="M23" s="157"/>
      <c r="N23" s="159"/>
      <c r="O23" s="159"/>
      <c r="P23" s="159"/>
      <c r="Q23" s="159"/>
      <c r="R23" s="159"/>
      <c r="S23" s="159"/>
      <c r="T23" s="159"/>
      <c r="U23" s="159"/>
      <c r="V23" s="159"/>
      <c r="W23" s="159"/>
    </row>
    <row r="24" s="151" customFormat="1" ht="53.25" customHeight="1" outlineLevel="1" spans="1:23">
      <c r="A24" s="157" t="s">
        <v>46</v>
      </c>
      <c r="B24" s="157" t="s">
        <v>333</v>
      </c>
      <c r="C24" s="157" t="s">
        <v>334</v>
      </c>
      <c r="D24" s="157" t="s">
        <v>119</v>
      </c>
      <c r="E24" s="157" t="s">
        <v>120</v>
      </c>
      <c r="F24" s="157" t="s">
        <v>335</v>
      </c>
      <c r="G24" s="157" t="s">
        <v>336</v>
      </c>
      <c r="H24" s="159">
        <v>5000</v>
      </c>
      <c r="I24" s="159">
        <v>5000</v>
      </c>
      <c r="J24" s="159"/>
      <c r="K24" s="159"/>
      <c r="L24" s="159">
        <v>5000</v>
      </c>
      <c r="M24" s="157"/>
      <c r="N24" s="159"/>
      <c r="O24" s="159"/>
      <c r="P24" s="159"/>
      <c r="Q24" s="159"/>
      <c r="R24" s="159"/>
      <c r="S24" s="159"/>
      <c r="T24" s="159"/>
      <c r="U24" s="159"/>
      <c r="V24" s="159"/>
      <c r="W24" s="159"/>
    </row>
    <row r="25" s="151" customFormat="1" ht="53.25" customHeight="1" outlineLevel="1" spans="1:23">
      <c r="A25" s="157" t="s">
        <v>46</v>
      </c>
      <c r="B25" s="157" t="s">
        <v>333</v>
      </c>
      <c r="C25" s="157" t="s">
        <v>334</v>
      </c>
      <c r="D25" s="157" t="s">
        <v>119</v>
      </c>
      <c r="E25" s="157" t="s">
        <v>120</v>
      </c>
      <c r="F25" s="157" t="s">
        <v>337</v>
      </c>
      <c r="G25" s="157" t="s">
        <v>338</v>
      </c>
      <c r="H25" s="159">
        <v>5000</v>
      </c>
      <c r="I25" s="159">
        <v>5000</v>
      </c>
      <c r="J25" s="159"/>
      <c r="K25" s="159"/>
      <c r="L25" s="159">
        <v>5000</v>
      </c>
      <c r="M25" s="157"/>
      <c r="N25" s="159"/>
      <c r="O25" s="159"/>
      <c r="P25" s="159"/>
      <c r="Q25" s="159"/>
      <c r="R25" s="159"/>
      <c r="S25" s="159"/>
      <c r="T25" s="159"/>
      <c r="U25" s="159"/>
      <c r="V25" s="159"/>
      <c r="W25" s="159"/>
    </row>
    <row r="26" s="151" customFormat="1" ht="53.25" customHeight="1" outlineLevel="1" spans="1:23">
      <c r="A26" s="157" t="s">
        <v>46</v>
      </c>
      <c r="B26" s="157" t="s">
        <v>333</v>
      </c>
      <c r="C26" s="157" t="s">
        <v>334</v>
      </c>
      <c r="D26" s="157" t="s">
        <v>119</v>
      </c>
      <c r="E26" s="157" t="s">
        <v>120</v>
      </c>
      <c r="F26" s="157" t="s">
        <v>331</v>
      </c>
      <c r="G26" s="157" t="s">
        <v>332</v>
      </c>
      <c r="H26" s="159">
        <v>5000</v>
      </c>
      <c r="I26" s="159">
        <v>5000</v>
      </c>
      <c r="J26" s="159"/>
      <c r="K26" s="159"/>
      <c r="L26" s="159">
        <v>5000</v>
      </c>
      <c r="M26" s="157"/>
      <c r="N26" s="159"/>
      <c r="O26" s="159"/>
      <c r="P26" s="159"/>
      <c r="Q26" s="159"/>
      <c r="R26" s="159"/>
      <c r="S26" s="159"/>
      <c r="T26" s="159"/>
      <c r="U26" s="159"/>
      <c r="V26" s="159"/>
      <c r="W26" s="159"/>
    </row>
    <row r="27" s="151" customFormat="1" ht="53.25" customHeight="1" outlineLevel="1" spans="1:23">
      <c r="A27" s="157" t="s">
        <v>46</v>
      </c>
      <c r="B27" s="157" t="s">
        <v>339</v>
      </c>
      <c r="C27" s="157" t="s">
        <v>340</v>
      </c>
      <c r="D27" s="157" t="s">
        <v>123</v>
      </c>
      <c r="E27" s="157" t="s">
        <v>124</v>
      </c>
      <c r="F27" s="157" t="s">
        <v>331</v>
      </c>
      <c r="G27" s="157" t="s">
        <v>332</v>
      </c>
      <c r="H27" s="159">
        <v>51000</v>
      </c>
      <c r="I27" s="159">
        <v>51000</v>
      </c>
      <c r="J27" s="159"/>
      <c r="K27" s="159"/>
      <c r="L27" s="159">
        <v>51000</v>
      </c>
      <c r="M27" s="157"/>
      <c r="N27" s="159"/>
      <c r="O27" s="159"/>
      <c r="P27" s="159"/>
      <c r="Q27" s="159"/>
      <c r="R27" s="159"/>
      <c r="S27" s="159"/>
      <c r="T27" s="159"/>
      <c r="U27" s="159"/>
      <c r="V27" s="159"/>
      <c r="W27" s="159"/>
    </row>
    <row r="28" s="151" customFormat="1" ht="53.25" customHeight="1" outlineLevel="1" spans="1:23">
      <c r="A28" s="157" t="s">
        <v>46</v>
      </c>
      <c r="B28" s="157" t="s">
        <v>341</v>
      </c>
      <c r="C28" s="157" t="s">
        <v>342</v>
      </c>
      <c r="D28" s="157" t="s">
        <v>104</v>
      </c>
      <c r="E28" s="157" t="s">
        <v>105</v>
      </c>
      <c r="F28" s="157" t="s">
        <v>343</v>
      </c>
      <c r="G28" s="157" t="s">
        <v>344</v>
      </c>
      <c r="H28" s="159">
        <v>30070</v>
      </c>
      <c r="I28" s="159">
        <v>30070</v>
      </c>
      <c r="J28" s="159"/>
      <c r="K28" s="159"/>
      <c r="L28" s="159">
        <v>30070</v>
      </c>
      <c r="M28" s="157"/>
      <c r="N28" s="159"/>
      <c r="O28" s="159"/>
      <c r="P28" s="159"/>
      <c r="Q28" s="159"/>
      <c r="R28" s="159"/>
      <c r="S28" s="159"/>
      <c r="T28" s="159"/>
      <c r="U28" s="159"/>
      <c r="V28" s="159"/>
      <c r="W28" s="159"/>
    </row>
    <row r="29" s="151" customFormat="1" ht="53.25" customHeight="1" outlineLevel="1" spans="1:23">
      <c r="A29" s="157" t="s">
        <v>46</v>
      </c>
      <c r="B29" s="157" t="s">
        <v>345</v>
      </c>
      <c r="C29" s="157" t="s">
        <v>346</v>
      </c>
      <c r="D29" s="157" t="s">
        <v>104</v>
      </c>
      <c r="E29" s="157" t="s">
        <v>105</v>
      </c>
      <c r="F29" s="157" t="s">
        <v>347</v>
      </c>
      <c r="G29" s="157" t="s">
        <v>271</v>
      </c>
      <c r="H29" s="159">
        <v>9700</v>
      </c>
      <c r="I29" s="159">
        <v>9700</v>
      </c>
      <c r="J29" s="159"/>
      <c r="K29" s="159"/>
      <c r="L29" s="159">
        <v>9700</v>
      </c>
      <c r="M29" s="157"/>
      <c r="N29" s="159"/>
      <c r="O29" s="159"/>
      <c r="P29" s="159"/>
      <c r="Q29" s="159"/>
      <c r="R29" s="159"/>
      <c r="S29" s="159"/>
      <c r="T29" s="159"/>
      <c r="U29" s="159"/>
      <c r="V29" s="159"/>
      <c r="W29" s="159"/>
    </row>
    <row r="30" s="151" customFormat="1" ht="53.25" customHeight="1" outlineLevel="1" spans="1:23">
      <c r="A30" s="157" t="s">
        <v>46</v>
      </c>
      <c r="B30" s="157" t="s">
        <v>348</v>
      </c>
      <c r="C30" s="157" t="s">
        <v>349</v>
      </c>
      <c r="D30" s="157" t="s">
        <v>104</v>
      </c>
      <c r="E30" s="157" t="s">
        <v>105</v>
      </c>
      <c r="F30" s="157" t="s">
        <v>350</v>
      </c>
      <c r="G30" s="157" t="s">
        <v>351</v>
      </c>
      <c r="H30" s="159">
        <v>9430</v>
      </c>
      <c r="I30" s="159">
        <v>9430</v>
      </c>
      <c r="J30" s="159"/>
      <c r="K30" s="159"/>
      <c r="L30" s="159">
        <v>9430</v>
      </c>
      <c r="M30" s="157"/>
      <c r="N30" s="159"/>
      <c r="O30" s="159"/>
      <c r="P30" s="159"/>
      <c r="Q30" s="159"/>
      <c r="R30" s="159"/>
      <c r="S30" s="159"/>
      <c r="T30" s="159"/>
      <c r="U30" s="159"/>
      <c r="V30" s="159"/>
      <c r="W30" s="159"/>
    </row>
    <row r="31" s="151" customFormat="1" ht="53.25" customHeight="1" outlineLevel="1" spans="1:23">
      <c r="A31" s="157" t="s">
        <v>46</v>
      </c>
      <c r="B31" s="157" t="s">
        <v>348</v>
      </c>
      <c r="C31" s="157" t="s">
        <v>349</v>
      </c>
      <c r="D31" s="157" t="s">
        <v>104</v>
      </c>
      <c r="E31" s="157" t="s">
        <v>105</v>
      </c>
      <c r="F31" s="157" t="s">
        <v>352</v>
      </c>
      <c r="G31" s="157" t="s">
        <v>353</v>
      </c>
      <c r="H31" s="159">
        <v>28800</v>
      </c>
      <c r="I31" s="159">
        <v>28800</v>
      </c>
      <c r="J31" s="159"/>
      <c r="K31" s="159"/>
      <c r="L31" s="159">
        <v>28800</v>
      </c>
      <c r="M31" s="157"/>
      <c r="N31" s="159"/>
      <c r="O31" s="159"/>
      <c r="P31" s="159"/>
      <c r="Q31" s="159"/>
      <c r="R31" s="159"/>
      <c r="S31" s="159"/>
      <c r="T31" s="159"/>
      <c r="U31" s="159"/>
      <c r="V31" s="159"/>
      <c r="W31" s="159"/>
    </row>
    <row r="32" s="151" customFormat="1" ht="53.25" customHeight="1" outlineLevel="1" spans="1:23">
      <c r="A32" s="157" t="s">
        <v>46</v>
      </c>
      <c r="B32" s="157" t="s">
        <v>354</v>
      </c>
      <c r="C32" s="157" t="s">
        <v>355</v>
      </c>
      <c r="D32" s="157" t="s">
        <v>148</v>
      </c>
      <c r="E32" s="157" t="s">
        <v>149</v>
      </c>
      <c r="F32" s="157" t="s">
        <v>331</v>
      </c>
      <c r="G32" s="157" t="s">
        <v>332</v>
      </c>
      <c r="H32" s="159">
        <v>7200</v>
      </c>
      <c r="I32" s="159">
        <v>7200</v>
      </c>
      <c r="J32" s="159"/>
      <c r="K32" s="159"/>
      <c r="L32" s="159">
        <v>7200</v>
      </c>
      <c r="M32" s="157"/>
      <c r="N32" s="159"/>
      <c r="O32" s="159"/>
      <c r="P32" s="159"/>
      <c r="Q32" s="159"/>
      <c r="R32" s="159"/>
      <c r="S32" s="159"/>
      <c r="T32" s="159"/>
      <c r="U32" s="159"/>
      <c r="V32" s="159"/>
      <c r="W32" s="159"/>
    </row>
    <row r="33" s="151" customFormat="1" ht="53.25" customHeight="1" outlineLevel="1" spans="1:23">
      <c r="A33" s="157" t="s">
        <v>46</v>
      </c>
      <c r="B33" s="157" t="s">
        <v>356</v>
      </c>
      <c r="C33" s="157" t="s">
        <v>357</v>
      </c>
      <c r="D33" s="157" t="s">
        <v>148</v>
      </c>
      <c r="E33" s="157" t="s">
        <v>149</v>
      </c>
      <c r="F33" s="157" t="s">
        <v>331</v>
      </c>
      <c r="G33" s="157" t="s">
        <v>332</v>
      </c>
      <c r="H33" s="159">
        <v>1800</v>
      </c>
      <c r="I33" s="159">
        <v>1800</v>
      </c>
      <c r="J33" s="159"/>
      <c r="K33" s="159"/>
      <c r="L33" s="159">
        <v>1800</v>
      </c>
      <c r="M33" s="157"/>
      <c r="N33" s="159"/>
      <c r="O33" s="159"/>
      <c r="P33" s="159"/>
      <c r="Q33" s="159"/>
      <c r="R33" s="159"/>
      <c r="S33" s="159"/>
      <c r="T33" s="159"/>
      <c r="U33" s="159"/>
      <c r="V33" s="159"/>
      <c r="W33" s="159"/>
    </row>
    <row r="34" s="151" customFormat="1" ht="53.25" customHeight="1" outlineLevel="1" spans="1:23">
      <c r="A34" s="157" t="s">
        <v>46</v>
      </c>
      <c r="B34" s="157" t="s">
        <v>358</v>
      </c>
      <c r="C34" s="157" t="s">
        <v>359</v>
      </c>
      <c r="D34" s="157" t="s">
        <v>104</v>
      </c>
      <c r="E34" s="157" t="s">
        <v>105</v>
      </c>
      <c r="F34" s="157" t="s">
        <v>360</v>
      </c>
      <c r="G34" s="157" t="s">
        <v>359</v>
      </c>
      <c r="H34" s="159">
        <v>14374.8</v>
      </c>
      <c r="I34" s="159">
        <v>14374.8</v>
      </c>
      <c r="J34" s="159"/>
      <c r="K34" s="159"/>
      <c r="L34" s="159">
        <v>14374.8</v>
      </c>
      <c r="M34" s="157"/>
      <c r="N34" s="159"/>
      <c r="O34" s="159"/>
      <c r="P34" s="159"/>
      <c r="Q34" s="159"/>
      <c r="R34" s="159"/>
      <c r="S34" s="159"/>
      <c r="T34" s="159"/>
      <c r="U34" s="159"/>
      <c r="V34" s="159"/>
      <c r="W34" s="159"/>
    </row>
    <row r="35" s="151" customFormat="1" ht="53.25" customHeight="1" outlineLevel="1" spans="1:23">
      <c r="A35" s="157" t="s">
        <v>46</v>
      </c>
      <c r="B35" s="157" t="s">
        <v>361</v>
      </c>
      <c r="C35" s="157" t="s">
        <v>362</v>
      </c>
      <c r="D35" s="157" t="s">
        <v>104</v>
      </c>
      <c r="E35" s="157" t="s">
        <v>105</v>
      </c>
      <c r="F35" s="157" t="s">
        <v>363</v>
      </c>
      <c r="G35" s="157" t="s">
        <v>364</v>
      </c>
      <c r="H35" s="159">
        <v>81000</v>
      </c>
      <c r="I35" s="159">
        <v>81000</v>
      </c>
      <c r="J35" s="159"/>
      <c r="K35" s="159"/>
      <c r="L35" s="159">
        <v>81000</v>
      </c>
      <c r="M35" s="157"/>
      <c r="N35" s="159"/>
      <c r="O35" s="159"/>
      <c r="P35" s="159"/>
      <c r="Q35" s="159"/>
      <c r="R35" s="159"/>
      <c r="S35" s="159"/>
      <c r="T35" s="159"/>
      <c r="U35" s="159"/>
      <c r="V35" s="159"/>
      <c r="W35" s="159"/>
    </row>
    <row r="36" s="151" customFormat="1" ht="53.25" customHeight="1" outlineLevel="1" spans="1:23">
      <c r="A36" s="157" t="s">
        <v>46</v>
      </c>
      <c r="B36" s="157" t="s">
        <v>365</v>
      </c>
      <c r="C36" s="157" t="s">
        <v>366</v>
      </c>
      <c r="D36" s="157" t="s">
        <v>148</v>
      </c>
      <c r="E36" s="157" t="s">
        <v>149</v>
      </c>
      <c r="F36" s="157" t="s">
        <v>367</v>
      </c>
      <c r="G36" s="157" t="s">
        <v>366</v>
      </c>
      <c r="H36" s="159">
        <v>158148</v>
      </c>
      <c r="I36" s="159">
        <v>158148</v>
      </c>
      <c r="J36" s="159"/>
      <c r="K36" s="159"/>
      <c r="L36" s="159">
        <v>158148</v>
      </c>
      <c r="M36" s="157"/>
      <c r="N36" s="159"/>
      <c r="O36" s="159"/>
      <c r="P36" s="159"/>
      <c r="Q36" s="159"/>
      <c r="R36" s="159"/>
      <c r="S36" s="159"/>
      <c r="T36" s="159"/>
      <c r="U36" s="159"/>
      <c r="V36" s="159"/>
      <c r="W36" s="159"/>
    </row>
    <row r="37" s="151" customFormat="1" ht="53.25" customHeight="1" outlineLevel="1" spans="1:23">
      <c r="A37" s="157" t="s">
        <v>46</v>
      </c>
      <c r="B37" s="157" t="s">
        <v>368</v>
      </c>
      <c r="C37" s="157" t="s">
        <v>369</v>
      </c>
      <c r="D37" s="157" t="s">
        <v>144</v>
      </c>
      <c r="E37" s="157" t="s">
        <v>145</v>
      </c>
      <c r="F37" s="157" t="s">
        <v>370</v>
      </c>
      <c r="G37" s="157" t="s">
        <v>371</v>
      </c>
      <c r="H37" s="159">
        <v>29380.32</v>
      </c>
      <c r="I37" s="159">
        <v>29380.32</v>
      </c>
      <c r="J37" s="159"/>
      <c r="K37" s="159"/>
      <c r="L37" s="159">
        <v>29380.32</v>
      </c>
      <c r="M37" s="157"/>
      <c r="N37" s="159"/>
      <c r="O37" s="159"/>
      <c r="P37" s="159"/>
      <c r="Q37" s="159"/>
      <c r="R37" s="159"/>
      <c r="S37" s="159"/>
      <c r="T37" s="159"/>
      <c r="U37" s="159"/>
      <c r="V37" s="159"/>
      <c r="W37" s="159"/>
    </row>
    <row r="38" s="151" customFormat="1" ht="53.25" customHeight="1" outlineLevel="1" spans="1:23">
      <c r="A38" s="157" t="s">
        <v>46</v>
      </c>
      <c r="B38" s="157" t="s">
        <v>372</v>
      </c>
      <c r="C38" s="157" t="s">
        <v>373</v>
      </c>
      <c r="D38" s="157" t="s">
        <v>162</v>
      </c>
      <c r="E38" s="157" t="s">
        <v>163</v>
      </c>
      <c r="F38" s="157" t="s">
        <v>370</v>
      </c>
      <c r="G38" s="157" t="s">
        <v>371</v>
      </c>
      <c r="H38" s="159">
        <v>69600</v>
      </c>
      <c r="I38" s="159">
        <v>69600</v>
      </c>
      <c r="J38" s="159"/>
      <c r="K38" s="159"/>
      <c r="L38" s="159">
        <v>69600</v>
      </c>
      <c r="M38" s="157"/>
      <c r="N38" s="159"/>
      <c r="O38" s="159"/>
      <c r="P38" s="159"/>
      <c r="Q38" s="159"/>
      <c r="R38" s="159"/>
      <c r="S38" s="159"/>
      <c r="T38" s="159"/>
      <c r="U38" s="159"/>
      <c r="V38" s="159"/>
      <c r="W38" s="159"/>
    </row>
    <row r="39" s="151" customFormat="1" ht="53.25" customHeight="1" outlineLevel="1" spans="1:23">
      <c r="A39" s="157" t="s">
        <v>46</v>
      </c>
      <c r="B39" s="157" t="s">
        <v>374</v>
      </c>
      <c r="C39" s="157" t="s">
        <v>375</v>
      </c>
      <c r="D39" s="157" t="s">
        <v>104</v>
      </c>
      <c r="E39" s="157" t="s">
        <v>105</v>
      </c>
      <c r="F39" s="157" t="s">
        <v>370</v>
      </c>
      <c r="G39" s="157" t="s">
        <v>371</v>
      </c>
      <c r="H39" s="159">
        <v>16200</v>
      </c>
      <c r="I39" s="159">
        <v>16200</v>
      </c>
      <c r="J39" s="159"/>
      <c r="K39" s="159"/>
      <c r="L39" s="159">
        <v>16200</v>
      </c>
      <c r="M39" s="157"/>
      <c r="N39" s="159"/>
      <c r="O39" s="159"/>
      <c r="P39" s="159"/>
      <c r="Q39" s="159"/>
      <c r="R39" s="159"/>
      <c r="S39" s="159"/>
      <c r="T39" s="159"/>
      <c r="U39" s="159"/>
      <c r="V39" s="159"/>
      <c r="W39" s="159"/>
    </row>
    <row r="40" s="151" customFormat="1" ht="53.25" customHeight="1" outlineLevel="1" spans="1:23">
      <c r="A40" s="157" t="s">
        <v>46</v>
      </c>
      <c r="B40" s="157" t="s">
        <v>376</v>
      </c>
      <c r="C40" s="157" t="s">
        <v>377</v>
      </c>
      <c r="D40" s="157" t="s">
        <v>123</v>
      </c>
      <c r="E40" s="157" t="s">
        <v>124</v>
      </c>
      <c r="F40" s="157" t="s">
        <v>378</v>
      </c>
      <c r="G40" s="157" t="s">
        <v>379</v>
      </c>
      <c r="H40" s="159">
        <v>249600</v>
      </c>
      <c r="I40" s="159">
        <v>249600</v>
      </c>
      <c r="J40" s="159"/>
      <c r="K40" s="159"/>
      <c r="L40" s="159">
        <v>249600</v>
      </c>
      <c r="M40" s="157"/>
      <c r="N40" s="159"/>
      <c r="O40" s="159"/>
      <c r="P40" s="159"/>
      <c r="Q40" s="159"/>
      <c r="R40" s="159"/>
      <c r="S40" s="159"/>
      <c r="T40" s="159"/>
      <c r="U40" s="159"/>
      <c r="V40" s="159"/>
      <c r="W40" s="159"/>
    </row>
    <row r="41" s="151" customFormat="1" ht="53.25" customHeight="1" outlineLevel="1" spans="1:23">
      <c r="A41" s="157" t="s">
        <v>46</v>
      </c>
      <c r="B41" s="157" t="s">
        <v>376</v>
      </c>
      <c r="C41" s="157" t="s">
        <v>377</v>
      </c>
      <c r="D41" s="157" t="s">
        <v>123</v>
      </c>
      <c r="E41" s="157" t="s">
        <v>124</v>
      </c>
      <c r="F41" s="157" t="s">
        <v>378</v>
      </c>
      <c r="G41" s="157" t="s">
        <v>379</v>
      </c>
      <c r="H41" s="159">
        <v>54000</v>
      </c>
      <c r="I41" s="159">
        <v>54000</v>
      </c>
      <c r="J41" s="159"/>
      <c r="K41" s="159"/>
      <c r="L41" s="159">
        <v>54000</v>
      </c>
      <c r="M41" s="157"/>
      <c r="N41" s="159"/>
      <c r="O41" s="159"/>
      <c r="P41" s="159"/>
      <c r="Q41" s="159"/>
      <c r="R41" s="159"/>
      <c r="S41" s="159"/>
      <c r="T41" s="159"/>
      <c r="U41" s="159"/>
      <c r="V41" s="159"/>
      <c r="W41" s="159"/>
    </row>
    <row r="42" s="151" customFormat="1" ht="53.25" customHeight="1" outlineLevel="1" spans="1:23">
      <c r="A42" s="157" t="s">
        <v>46</v>
      </c>
      <c r="B42" s="157" t="s">
        <v>380</v>
      </c>
      <c r="C42" s="157" t="s">
        <v>381</v>
      </c>
      <c r="D42" s="157" t="s">
        <v>123</v>
      </c>
      <c r="E42" s="157" t="s">
        <v>124</v>
      </c>
      <c r="F42" s="157" t="s">
        <v>335</v>
      </c>
      <c r="G42" s="157" t="s">
        <v>336</v>
      </c>
      <c r="H42" s="159">
        <v>1100</v>
      </c>
      <c r="I42" s="159">
        <v>1100</v>
      </c>
      <c r="J42" s="159"/>
      <c r="K42" s="159"/>
      <c r="L42" s="159">
        <v>1100</v>
      </c>
      <c r="M42" s="157"/>
      <c r="N42" s="159"/>
      <c r="O42" s="159"/>
      <c r="P42" s="159"/>
      <c r="Q42" s="159"/>
      <c r="R42" s="159"/>
      <c r="S42" s="159"/>
      <c r="T42" s="159"/>
      <c r="U42" s="159"/>
      <c r="V42" s="159"/>
      <c r="W42" s="159"/>
    </row>
    <row r="43" s="151" customFormat="1" ht="53.25" customHeight="1" outlineLevel="1" spans="1:23">
      <c r="A43" s="157" t="s">
        <v>46</v>
      </c>
      <c r="B43" s="157" t="s">
        <v>382</v>
      </c>
      <c r="C43" s="157" t="s">
        <v>383</v>
      </c>
      <c r="D43" s="157" t="s">
        <v>123</v>
      </c>
      <c r="E43" s="157" t="s">
        <v>124</v>
      </c>
      <c r="F43" s="157" t="s">
        <v>331</v>
      </c>
      <c r="G43" s="157" t="s">
        <v>332</v>
      </c>
      <c r="H43" s="159">
        <v>5000</v>
      </c>
      <c r="I43" s="159">
        <v>5000</v>
      </c>
      <c r="J43" s="159"/>
      <c r="K43" s="159"/>
      <c r="L43" s="159">
        <v>5000</v>
      </c>
      <c r="M43" s="157"/>
      <c r="N43" s="159"/>
      <c r="O43" s="159"/>
      <c r="P43" s="159"/>
      <c r="Q43" s="159"/>
      <c r="R43" s="159"/>
      <c r="S43" s="159"/>
      <c r="T43" s="159"/>
      <c r="U43" s="159"/>
      <c r="V43" s="159"/>
      <c r="W43" s="159"/>
    </row>
    <row r="44" s="151" customFormat="1" ht="53.25" customHeight="1" outlineLevel="1" spans="1:23">
      <c r="A44" s="157" t="s">
        <v>46</v>
      </c>
      <c r="B44" s="157" t="s">
        <v>384</v>
      </c>
      <c r="C44" s="157" t="s">
        <v>385</v>
      </c>
      <c r="D44" s="157" t="s">
        <v>123</v>
      </c>
      <c r="E44" s="157" t="s">
        <v>124</v>
      </c>
      <c r="F44" s="157" t="s">
        <v>350</v>
      </c>
      <c r="G44" s="157" t="s">
        <v>351</v>
      </c>
      <c r="H44" s="159">
        <v>5000</v>
      </c>
      <c r="I44" s="159">
        <v>5000</v>
      </c>
      <c r="J44" s="159"/>
      <c r="K44" s="159"/>
      <c r="L44" s="159">
        <v>5000</v>
      </c>
      <c r="M44" s="157"/>
      <c r="N44" s="159"/>
      <c r="O44" s="159"/>
      <c r="P44" s="159"/>
      <c r="Q44" s="159"/>
      <c r="R44" s="159"/>
      <c r="S44" s="159"/>
      <c r="T44" s="159"/>
      <c r="U44" s="159"/>
      <c r="V44" s="159"/>
      <c r="W44" s="159"/>
    </row>
    <row r="45" s="151" customFormat="1" ht="53.25" customHeight="1" outlineLevel="1" spans="1:23">
      <c r="A45" s="157" t="s">
        <v>46</v>
      </c>
      <c r="B45" s="157" t="s">
        <v>386</v>
      </c>
      <c r="C45" s="157" t="s">
        <v>387</v>
      </c>
      <c r="D45" s="157" t="s">
        <v>123</v>
      </c>
      <c r="E45" s="157" t="s">
        <v>124</v>
      </c>
      <c r="F45" s="157" t="s">
        <v>337</v>
      </c>
      <c r="G45" s="157" t="s">
        <v>338</v>
      </c>
      <c r="H45" s="159">
        <v>125000</v>
      </c>
      <c r="I45" s="159">
        <v>125000</v>
      </c>
      <c r="J45" s="159"/>
      <c r="K45" s="159"/>
      <c r="L45" s="159">
        <v>125000</v>
      </c>
      <c r="M45" s="157"/>
      <c r="N45" s="159"/>
      <c r="O45" s="159"/>
      <c r="P45" s="159"/>
      <c r="Q45" s="159"/>
      <c r="R45" s="159"/>
      <c r="S45" s="159"/>
      <c r="T45" s="159"/>
      <c r="U45" s="159"/>
      <c r="V45" s="159"/>
      <c r="W45" s="159"/>
    </row>
    <row r="46" s="151" customFormat="1" ht="53.25" customHeight="1" outlineLevel="1" spans="1:23">
      <c r="A46" s="157" t="s">
        <v>46</v>
      </c>
      <c r="B46" s="157" t="s">
        <v>386</v>
      </c>
      <c r="C46" s="157" t="s">
        <v>387</v>
      </c>
      <c r="D46" s="157" t="s">
        <v>123</v>
      </c>
      <c r="E46" s="157" t="s">
        <v>124</v>
      </c>
      <c r="F46" s="157" t="s">
        <v>331</v>
      </c>
      <c r="G46" s="157" t="s">
        <v>332</v>
      </c>
      <c r="H46" s="159">
        <v>125000</v>
      </c>
      <c r="I46" s="159">
        <v>125000</v>
      </c>
      <c r="J46" s="159"/>
      <c r="K46" s="159"/>
      <c r="L46" s="159">
        <v>125000</v>
      </c>
      <c r="M46" s="157"/>
      <c r="N46" s="159"/>
      <c r="O46" s="159"/>
      <c r="P46" s="159"/>
      <c r="Q46" s="159"/>
      <c r="R46" s="159"/>
      <c r="S46" s="159"/>
      <c r="T46" s="159"/>
      <c r="U46" s="159"/>
      <c r="V46" s="159"/>
      <c r="W46" s="159"/>
    </row>
    <row r="47" s="151" customFormat="1" ht="53.25" customHeight="1" outlineLevel="1" spans="1:23">
      <c r="A47" s="157" t="s">
        <v>46</v>
      </c>
      <c r="B47" s="157" t="s">
        <v>388</v>
      </c>
      <c r="C47" s="157" t="s">
        <v>389</v>
      </c>
      <c r="D47" s="157" t="s">
        <v>123</v>
      </c>
      <c r="E47" s="157" t="s">
        <v>124</v>
      </c>
      <c r="F47" s="157" t="s">
        <v>378</v>
      </c>
      <c r="G47" s="157" t="s">
        <v>379</v>
      </c>
      <c r="H47" s="159">
        <v>90940</v>
      </c>
      <c r="I47" s="159">
        <v>90940</v>
      </c>
      <c r="J47" s="159"/>
      <c r="K47" s="159"/>
      <c r="L47" s="159">
        <v>90940</v>
      </c>
      <c r="M47" s="157"/>
      <c r="N47" s="159"/>
      <c r="O47" s="159"/>
      <c r="P47" s="159"/>
      <c r="Q47" s="159"/>
      <c r="R47" s="159"/>
      <c r="S47" s="159"/>
      <c r="T47" s="159"/>
      <c r="U47" s="159"/>
      <c r="V47" s="159"/>
      <c r="W47" s="159"/>
    </row>
    <row r="48" s="151" customFormat="1" ht="53.25" customHeight="1" outlineLevel="1" spans="1:23">
      <c r="A48" s="157" t="s">
        <v>46</v>
      </c>
      <c r="B48" s="157" t="s">
        <v>390</v>
      </c>
      <c r="C48" s="157" t="s">
        <v>391</v>
      </c>
      <c r="D48" s="157" t="s">
        <v>123</v>
      </c>
      <c r="E48" s="157" t="s">
        <v>124</v>
      </c>
      <c r="F48" s="157" t="s">
        <v>392</v>
      </c>
      <c r="G48" s="157" t="s">
        <v>393</v>
      </c>
      <c r="H48" s="159">
        <v>71400</v>
      </c>
      <c r="I48" s="159">
        <v>71400</v>
      </c>
      <c r="J48" s="159"/>
      <c r="K48" s="159"/>
      <c r="L48" s="159">
        <v>71400</v>
      </c>
      <c r="M48" s="157"/>
      <c r="N48" s="159"/>
      <c r="O48" s="159"/>
      <c r="P48" s="159"/>
      <c r="Q48" s="159"/>
      <c r="R48" s="159"/>
      <c r="S48" s="159"/>
      <c r="T48" s="159"/>
      <c r="U48" s="159"/>
      <c r="V48" s="159"/>
      <c r="W48" s="159"/>
    </row>
    <row r="49" s="151" customFormat="1" ht="53.25" customHeight="1" outlineLevel="1" spans="1:23">
      <c r="A49" s="157" t="s">
        <v>46</v>
      </c>
      <c r="B49" s="157" t="s">
        <v>394</v>
      </c>
      <c r="C49" s="157" t="s">
        <v>395</v>
      </c>
      <c r="D49" s="157" t="s">
        <v>156</v>
      </c>
      <c r="E49" s="157" t="s">
        <v>157</v>
      </c>
      <c r="F49" s="157" t="s">
        <v>396</v>
      </c>
      <c r="G49" s="157" t="s">
        <v>397</v>
      </c>
      <c r="H49" s="159">
        <v>155000</v>
      </c>
      <c r="I49" s="159">
        <v>155000</v>
      </c>
      <c r="J49" s="159"/>
      <c r="K49" s="159"/>
      <c r="L49" s="159">
        <v>155000</v>
      </c>
      <c r="M49" s="157"/>
      <c r="N49" s="159"/>
      <c r="O49" s="159"/>
      <c r="P49" s="159"/>
      <c r="Q49" s="159"/>
      <c r="R49" s="159"/>
      <c r="S49" s="159"/>
      <c r="T49" s="159"/>
      <c r="U49" s="159"/>
      <c r="V49" s="159"/>
      <c r="W49" s="159"/>
    </row>
    <row r="50" s="151" customFormat="1" ht="53.25" customHeight="1" outlineLevel="1" spans="1:23">
      <c r="A50" s="157" t="s">
        <v>46</v>
      </c>
      <c r="B50" s="157" t="s">
        <v>398</v>
      </c>
      <c r="C50" s="157" t="s">
        <v>399</v>
      </c>
      <c r="D50" s="157" t="s">
        <v>123</v>
      </c>
      <c r="E50" s="157" t="s">
        <v>124</v>
      </c>
      <c r="F50" s="157" t="s">
        <v>370</v>
      </c>
      <c r="G50" s="157" t="s">
        <v>371</v>
      </c>
      <c r="H50" s="159">
        <v>324000</v>
      </c>
      <c r="I50" s="159">
        <v>324000</v>
      </c>
      <c r="J50" s="159"/>
      <c r="K50" s="159"/>
      <c r="L50" s="159">
        <v>324000</v>
      </c>
      <c r="M50" s="157"/>
      <c r="N50" s="159"/>
      <c r="O50" s="159"/>
      <c r="P50" s="159"/>
      <c r="Q50" s="159"/>
      <c r="R50" s="159"/>
      <c r="S50" s="159"/>
      <c r="T50" s="159"/>
      <c r="U50" s="159"/>
      <c r="V50" s="159"/>
      <c r="W50" s="159"/>
    </row>
    <row r="51" s="151" customFormat="1" ht="53.25" customHeight="1" outlineLevel="1" spans="1:23">
      <c r="A51" s="157" t="s">
        <v>46</v>
      </c>
      <c r="B51" s="157" t="s">
        <v>400</v>
      </c>
      <c r="C51" s="157" t="s">
        <v>401</v>
      </c>
      <c r="D51" s="157" t="s">
        <v>162</v>
      </c>
      <c r="E51" s="157" t="s">
        <v>163</v>
      </c>
      <c r="F51" s="157" t="s">
        <v>392</v>
      </c>
      <c r="G51" s="157" t="s">
        <v>393</v>
      </c>
      <c r="H51" s="159">
        <v>18595.2</v>
      </c>
      <c r="I51" s="159">
        <v>18595.2</v>
      </c>
      <c r="J51" s="159"/>
      <c r="K51" s="159"/>
      <c r="L51" s="159">
        <v>18595.2</v>
      </c>
      <c r="M51" s="157"/>
      <c r="N51" s="159"/>
      <c r="O51" s="159"/>
      <c r="P51" s="159"/>
      <c r="Q51" s="159"/>
      <c r="R51" s="159"/>
      <c r="S51" s="159"/>
      <c r="T51" s="159"/>
      <c r="U51" s="159"/>
      <c r="V51" s="159"/>
      <c r="W51" s="159"/>
    </row>
    <row r="52" s="151" customFormat="1" ht="53.25" customHeight="1" outlineLevel="1" spans="1:23">
      <c r="A52" s="157" t="s">
        <v>46</v>
      </c>
      <c r="B52" s="157" t="s">
        <v>402</v>
      </c>
      <c r="C52" s="157" t="s">
        <v>403</v>
      </c>
      <c r="D52" s="157" t="s">
        <v>123</v>
      </c>
      <c r="E52" s="157" t="s">
        <v>124</v>
      </c>
      <c r="F52" s="157" t="s">
        <v>370</v>
      </c>
      <c r="G52" s="157" t="s">
        <v>371</v>
      </c>
      <c r="H52" s="159">
        <v>31000</v>
      </c>
      <c r="I52" s="159">
        <v>31000</v>
      </c>
      <c r="J52" s="159"/>
      <c r="K52" s="159"/>
      <c r="L52" s="159">
        <v>31000</v>
      </c>
      <c r="M52" s="157"/>
      <c r="N52" s="159"/>
      <c r="O52" s="159"/>
      <c r="P52" s="159"/>
      <c r="Q52" s="159"/>
      <c r="R52" s="159"/>
      <c r="S52" s="159"/>
      <c r="T52" s="159"/>
      <c r="U52" s="159"/>
      <c r="V52" s="159"/>
      <c r="W52" s="159"/>
    </row>
    <row r="53" s="151" customFormat="1" ht="53.25" customHeight="1" outlineLevel="1" spans="1:23">
      <c r="A53" s="157" t="s">
        <v>46</v>
      </c>
      <c r="B53" s="157" t="s">
        <v>404</v>
      </c>
      <c r="C53" s="157" t="s">
        <v>405</v>
      </c>
      <c r="D53" s="157" t="s">
        <v>123</v>
      </c>
      <c r="E53" s="157" t="s">
        <v>124</v>
      </c>
      <c r="F53" s="157" t="s">
        <v>370</v>
      </c>
      <c r="G53" s="157" t="s">
        <v>371</v>
      </c>
      <c r="H53" s="159">
        <v>90000</v>
      </c>
      <c r="I53" s="159">
        <v>90000</v>
      </c>
      <c r="J53" s="159"/>
      <c r="K53" s="159"/>
      <c r="L53" s="159">
        <v>90000</v>
      </c>
      <c r="M53" s="157"/>
      <c r="N53" s="159"/>
      <c r="O53" s="159"/>
      <c r="P53" s="159"/>
      <c r="Q53" s="159"/>
      <c r="R53" s="159"/>
      <c r="S53" s="159"/>
      <c r="T53" s="159"/>
      <c r="U53" s="159"/>
      <c r="V53" s="159"/>
      <c r="W53" s="159"/>
    </row>
    <row r="54" s="151" customFormat="1" ht="53.25" customHeight="1" outlineLevel="1" spans="1:23">
      <c r="A54" s="157" t="s">
        <v>46</v>
      </c>
      <c r="B54" s="157" t="s">
        <v>404</v>
      </c>
      <c r="C54" s="157" t="s">
        <v>405</v>
      </c>
      <c r="D54" s="157" t="s">
        <v>123</v>
      </c>
      <c r="E54" s="157" t="s">
        <v>124</v>
      </c>
      <c r="F54" s="157" t="s">
        <v>370</v>
      </c>
      <c r="G54" s="157" t="s">
        <v>371</v>
      </c>
      <c r="H54" s="159">
        <v>31200</v>
      </c>
      <c r="I54" s="159">
        <v>31200</v>
      </c>
      <c r="J54" s="159"/>
      <c r="K54" s="159"/>
      <c r="L54" s="159">
        <v>31200</v>
      </c>
      <c r="M54" s="157"/>
      <c r="N54" s="159"/>
      <c r="O54" s="159"/>
      <c r="P54" s="159"/>
      <c r="Q54" s="159"/>
      <c r="R54" s="159"/>
      <c r="S54" s="159"/>
      <c r="T54" s="159"/>
      <c r="U54" s="159"/>
      <c r="V54" s="159"/>
      <c r="W54" s="159"/>
    </row>
    <row r="55" s="151" customFormat="1" ht="53.25" customHeight="1" outlineLevel="1" spans="1:23">
      <c r="A55" s="157" t="s">
        <v>46</v>
      </c>
      <c r="B55" s="157" t="s">
        <v>404</v>
      </c>
      <c r="C55" s="157" t="s">
        <v>405</v>
      </c>
      <c r="D55" s="157" t="s">
        <v>123</v>
      </c>
      <c r="E55" s="157" t="s">
        <v>124</v>
      </c>
      <c r="F55" s="157" t="s">
        <v>370</v>
      </c>
      <c r="G55" s="157" t="s">
        <v>371</v>
      </c>
      <c r="H55" s="159">
        <v>102000</v>
      </c>
      <c r="I55" s="159">
        <v>102000</v>
      </c>
      <c r="J55" s="159"/>
      <c r="K55" s="159"/>
      <c r="L55" s="159">
        <v>102000</v>
      </c>
      <c r="M55" s="157"/>
      <c r="N55" s="159"/>
      <c r="O55" s="159"/>
      <c r="P55" s="159"/>
      <c r="Q55" s="159"/>
      <c r="R55" s="159"/>
      <c r="S55" s="159"/>
      <c r="T55" s="159"/>
      <c r="U55" s="159"/>
      <c r="V55" s="159"/>
      <c r="W55" s="159"/>
    </row>
    <row r="56" s="151" customFormat="1" ht="53.25" customHeight="1" outlineLevel="1" spans="1:23">
      <c r="A56" s="157" t="s">
        <v>46</v>
      </c>
      <c r="B56" s="157" t="s">
        <v>406</v>
      </c>
      <c r="C56" s="157" t="s">
        <v>407</v>
      </c>
      <c r="D56" s="157" t="s">
        <v>104</v>
      </c>
      <c r="E56" s="157" t="s">
        <v>105</v>
      </c>
      <c r="F56" s="157" t="s">
        <v>370</v>
      </c>
      <c r="G56" s="157" t="s">
        <v>371</v>
      </c>
      <c r="H56" s="159">
        <v>983640</v>
      </c>
      <c r="I56" s="159">
        <v>983640</v>
      </c>
      <c r="J56" s="159"/>
      <c r="K56" s="159"/>
      <c r="L56" s="159">
        <v>983640</v>
      </c>
      <c r="M56" s="157"/>
      <c r="N56" s="159"/>
      <c r="O56" s="159"/>
      <c r="P56" s="159"/>
      <c r="Q56" s="159"/>
      <c r="R56" s="159"/>
      <c r="S56" s="159"/>
      <c r="T56" s="159"/>
      <c r="U56" s="159"/>
      <c r="V56" s="159"/>
      <c r="W56" s="159"/>
    </row>
    <row r="57" s="151" customFormat="1" ht="53.25" customHeight="1" outlineLevel="1" spans="1:23">
      <c r="A57" s="157" t="s">
        <v>46</v>
      </c>
      <c r="B57" s="157" t="s">
        <v>406</v>
      </c>
      <c r="C57" s="157" t="s">
        <v>407</v>
      </c>
      <c r="D57" s="157" t="s">
        <v>104</v>
      </c>
      <c r="E57" s="157" t="s">
        <v>105</v>
      </c>
      <c r="F57" s="157" t="s">
        <v>370</v>
      </c>
      <c r="G57" s="157" t="s">
        <v>371</v>
      </c>
      <c r="H57" s="159">
        <v>34800</v>
      </c>
      <c r="I57" s="159">
        <v>34800</v>
      </c>
      <c r="J57" s="159"/>
      <c r="K57" s="159"/>
      <c r="L57" s="159">
        <v>34800</v>
      </c>
      <c r="M57" s="157"/>
      <c r="N57" s="159"/>
      <c r="O57" s="159"/>
      <c r="P57" s="159"/>
      <c r="Q57" s="159"/>
      <c r="R57" s="159"/>
      <c r="S57" s="159"/>
      <c r="T57" s="159"/>
      <c r="U57" s="159"/>
      <c r="V57" s="159"/>
      <c r="W57" s="159"/>
    </row>
    <row r="58" s="151" customFormat="1" ht="53.25" customHeight="1" outlineLevel="1" spans="1:23">
      <c r="A58" s="157" t="s">
        <v>46</v>
      </c>
      <c r="B58" s="157" t="s">
        <v>408</v>
      </c>
      <c r="C58" s="157" t="s">
        <v>409</v>
      </c>
      <c r="D58" s="157" t="s">
        <v>115</v>
      </c>
      <c r="E58" s="157" t="s">
        <v>105</v>
      </c>
      <c r="F58" s="157" t="s">
        <v>370</v>
      </c>
      <c r="G58" s="157" t="s">
        <v>371</v>
      </c>
      <c r="H58" s="159">
        <v>35400</v>
      </c>
      <c r="I58" s="159">
        <v>35400</v>
      </c>
      <c r="J58" s="159"/>
      <c r="K58" s="159"/>
      <c r="L58" s="159">
        <v>35400</v>
      </c>
      <c r="M58" s="157"/>
      <c r="N58" s="159"/>
      <c r="O58" s="159"/>
      <c r="P58" s="159"/>
      <c r="Q58" s="159"/>
      <c r="R58" s="159"/>
      <c r="S58" s="159"/>
      <c r="T58" s="159"/>
      <c r="U58" s="159"/>
      <c r="V58" s="159"/>
      <c r="W58" s="159"/>
    </row>
    <row r="59" s="151" customFormat="1" ht="53.25" customHeight="1" outlineLevel="1" spans="1:23">
      <c r="A59" s="157" t="s">
        <v>46</v>
      </c>
      <c r="B59" s="157" t="s">
        <v>410</v>
      </c>
      <c r="C59" s="157" t="s">
        <v>411</v>
      </c>
      <c r="D59" s="157" t="s">
        <v>104</v>
      </c>
      <c r="E59" s="157" t="s">
        <v>105</v>
      </c>
      <c r="F59" s="157" t="s">
        <v>370</v>
      </c>
      <c r="G59" s="157" t="s">
        <v>371</v>
      </c>
      <c r="H59" s="159">
        <v>6480</v>
      </c>
      <c r="I59" s="159">
        <v>6480</v>
      </c>
      <c r="J59" s="159"/>
      <c r="K59" s="159"/>
      <c r="L59" s="159">
        <v>6480</v>
      </c>
      <c r="M59" s="157"/>
      <c r="N59" s="159"/>
      <c r="O59" s="159"/>
      <c r="P59" s="159"/>
      <c r="Q59" s="159"/>
      <c r="R59" s="159"/>
      <c r="S59" s="159"/>
      <c r="T59" s="159"/>
      <c r="U59" s="159"/>
      <c r="V59" s="159"/>
      <c r="W59" s="159"/>
    </row>
    <row r="60" s="151" customFormat="1" ht="53.25" customHeight="1" outlineLevel="1" spans="1:23">
      <c r="A60" s="157" t="s">
        <v>46</v>
      </c>
      <c r="B60" s="157" t="s">
        <v>412</v>
      </c>
      <c r="C60" s="157" t="s">
        <v>413</v>
      </c>
      <c r="D60" s="157" t="s">
        <v>104</v>
      </c>
      <c r="E60" s="157" t="s">
        <v>105</v>
      </c>
      <c r="F60" s="157" t="s">
        <v>370</v>
      </c>
      <c r="G60" s="157" t="s">
        <v>371</v>
      </c>
      <c r="H60" s="159">
        <v>4920</v>
      </c>
      <c r="I60" s="159">
        <v>4920</v>
      </c>
      <c r="J60" s="159"/>
      <c r="K60" s="159"/>
      <c r="L60" s="159">
        <v>4920</v>
      </c>
      <c r="M60" s="157"/>
      <c r="N60" s="159"/>
      <c r="O60" s="159"/>
      <c r="P60" s="159"/>
      <c r="Q60" s="159"/>
      <c r="R60" s="159"/>
      <c r="S60" s="159"/>
      <c r="T60" s="159"/>
      <c r="U60" s="159"/>
      <c r="V60" s="159"/>
      <c r="W60" s="159"/>
    </row>
    <row r="61" s="151" customFormat="1" ht="53.25" customHeight="1" spans="1:23">
      <c r="A61" s="157" t="s">
        <v>48</v>
      </c>
      <c r="B61" s="157"/>
      <c r="C61" s="157"/>
      <c r="D61" s="157"/>
      <c r="E61" s="157"/>
      <c r="F61" s="157"/>
      <c r="G61" s="157"/>
      <c r="H61" s="159">
        <v>2917529.35</v>
      </c>
      <c r="I61" s="159">
        <v>2917529.35</v>
      </c>
      <c r="J61" s="159"/>
      <c r="K61" s="159"/>
      <c r="L61" s="159">
        <v>2917529.35</v>
      </c>
      <c r="M61" s="157"/>
      <c r="N61" s="159"/>
      <c r="O61" s="159"/>
      <c r="P61" s="159"/>
      <c r="Q61" s="159"/>
      <c r="R61" s="159"/>
      <c r="S61" s="159"/>
      <c r="T61" s="159"/>
      <c r="U61" s="159"/>
      <c r="V61" s="159"/>
      <c r="W61" s="159"/>
    </row>
    <row r="62" s="151" customFormat="1" ht="53.25" customHeight="1" outlineLevel="1" spans="1:23">
      <c r="A62" s="157" t="s">
        <v>48</v>
      </c>
      <c r="B62" s="157" t="s">
        <v>414</v>
      </c>
      <c r="C62" s="157" t="s">
        <v>415</v>
      </c>
      <c r="D62" s="157" t="s">
        <v>193</v>
      </c>
      <c r="E62" s="157" t="s">
        <v>109</v>
      </c>
      <c r="F62" s="157" t="s">
        <v>301</v>
      </c>
      <c r="G62" s="157" t="s">
        <v>302</v>
      </c>
      <c r="H62" s="159">
        <v>739224</v>
      </c>
      <c r="I62" s="159">
        <v>739224</v>
      </c>
      <c r="J62" s="159"/>
      <c r="K62" s="159"/>
      <c r="L62" s="159">
        <v>739224</v>
      </c>
      <c r="M62" s="157"/>
      <c r="N62" s="159"/>
      <c r="O62" s="159"/>
      <c r="P62" s="159"/>
      <c r="Q62" s="159"/>
      <c r="R62" s="159"/>
      <c r="S62" s="159"/>
      <c r="T62" s="159"/>
      <c r="U62" s="159"/>
      <c r="V62" s="159"/>
      <c r="W62" s="159"/>
    </row>
    <row r="63" s="151" customFormat="1" ht="53.25" customHeight="1" outlineLevel="1" spans="1:23">
      <c r="A63" s="157" t="s">
        <v>48</v>
      </c>
      <c r="B63" s="157" t="s">
        <v>414</v>
      </c>
      <c r="C63" s="157" t="s">
        <v>415</v>
      </c>
      <c r="D63" s="157" t="s">
        <v>193</v>
      </c>
      <c r="E63" s="157" t="s">
        <v>109</v>
      </c>
      <c r="F63" s="157" t="s">
        <v>303</v>
      </c>
      <c r="G63" s="157" t="s">
        <v>304</v>
      </c>
      <c r="H63" s="159">
        <v>230760</v>
      </c>
      <c r="I63" s="159">
        <v>230760</v>
      </c>
      <c r="J63" s="159"/>
      <c r="K63" s="159"/>
      <c r="L63" s="159">
        <v>230760</v>
      </c>
      <c r="M63" s="157"/>
      <c r="N63" s="159"/>
      <c r="O63" s="159"/>
      <c r="P63" s="159"/>
      <c r="Q63" s="159"/>
      <c r="R63" s="159"/>
      <c r="S63" s="159"/>
      <c r="T63" s="159"/>
      <c r="U63" s="159"/>
      <c r="V63" s="159"/>
      <c r="W63" s="159"/>
    </row>
    <row r="64" s="151" customFormat="1" ht="53.25" customHeight="1" outlineLevel="1" spans="1:23">
      <c r="A64" s="157" t="s">
        <v>48</v>
      </c>
      <c r="B64" s="157" t="s">
        <v>414</v>
      </c>
      <c r="C64" s="157" t="s">
        <v>415</v>
      </c>
      <c r="D64" s="157" t="s">
        <v>193</v>
      </c>
      <c r="E64" s="157" t="s">
        <v>109</v>
      </c>
      <c r="F64" s="157" t="s">
        <v>416</v>
      </c>
      <c r="G64" s="157" t="s">
        <v>417</v>
      </c>
      <c r="H64" s="159">
        <v>61602</v>
      </c>
      <c r="I64" s="159">
        <v>61602</v>
      </c>
      <c r="J64" s="159"/>
      <c r="K64" s="159"/>
      <c r="L64" s="159">
        <v>61602</v>
      </c>
      <c r="M64" s="157"/>
      <c r="N64" s="159"/>
      <c r="O64" s="159"/>
      <c r="P64" s="159"/>
      <c r="Q64" s="159"/>
      <c r="R64" s="159"/>
      <c r="S64" s="159"/>
      <c r="T64" s="159"/>
      <c r="U64" s="159"/>
      <c r="V64" s="159"/>
      <c r="W64" s="159"/>
    </row>
    <row r="65" s="151" customFormat="1" ht="53.25" customHeight="1" outlineLevel="1" spans="1:23">
      <c r="A65" s="157" t="s">
        <v>48</v>
      </c>
      <c r="B65" s="157" t="s">
        <v>414</v>
      </c>
      <c r="C65" s="157" t="s">
        <v>415</v>
      </c>
      <c r="D65" s="157" t="s">
        <v>193</v>
      </c>
      <c r="E65" s="157" t="s">
        <v>109</v>
      </c>
      <c r="F65" s="157" t="s">
        <v>416</v>
      </c>
      <c r="G65" s="157" t="s">
        <v>417</v>
      </c>
      <c r="H65" s="159">
        <v>234900</v>
      </c>
      <c r="I65" s="159">
        <v>234900</v>
      </c>
      <c r="J65" s="159"/>
      <c r="K65" s="159"/>
      <c r="L65" s="159">
        <v>234900</v>
      </c>
      <c r="M65" s="157"/>
      <c r="N65" s="159"/>
      <c r="O65" s="159"/>
      <c r="P65" s="159"/>
      <c r="Q65" s="159"/>
      <c r="R65" s="159"/>
      <c r="S65" s="159"/>
      <c r="T65" s="159"/>
      <c r="U65" s="159"/>
      <c r="V65" s="159"/>
      <c r="W65" s="159"/>
    </row>
    <row r="66" s="151" customFormat="1" ht="53.25" customHeight="1" outlineLevel="1" spans="1:23">
      <c r="A66" s="157" t="s">
        <v>48</v>
      </c>
      <c r="B66" s="157" t="s">
        <v>414</v>
      </c>
      <c r="C66" s="157" t="s">
        <v>415</v>
      </c>
      <c r="D66" s="157" t="s">
        <v>193</v>
      </c>
      <c r="E66" s="157" t="s">
        <v>109</v>
      </c>
      <c r="F66" s="157" t="s">
        <v>416</v>
      </c>
      <c r="G66" s="157" t="s">
        <v>417</v>
      </c>
      <c r="H66" s="159">
        <v>258120</v>
      </c>
      <c r="I66" s="159">
        <v>258120</v>
      </c>
      <c r="J66" s="159"/>
      <c r="K66" s="159"/>
      <c r="L66" s="159">
        <v>258120</v>
      </c>
      <c r="M66" s="157"/>
      <c r="N66" s="159"/>
      <c r="O66" s="159"/>
      <c r="P66" s="159"/>
      <c r="Q66" s="159"/>
      <c r="R66" s="159"/>
      <c r="S66" s="159"/>
      <c r="T66" s="159"/>
      <c r="U66" s="159"/>
      <c r="V66" s="159"/>
      <c r="W66" s="159"/>
    </row>
    <row r="67" s="151" customFormat="1" ht="53.25" customHeight="1" outlineLevel="1" spans="1:23">
      <c r="A67" s="157" t="s">
        <v>48</v>
      </c>
      <c r="B67" s="157" t="s">
        <v>418</v>
      </c>
      <c r="C67" s="157" t="s">
        <v>419</v>
      </c>
      <c r="D67" s="157" t="s">
        <v>193</v>
      </c>
      <c r="E67" s="157" t="s">
        <v>109</v>
      </c>
      <c r="F67" s="157" t="s">
        <v>416</v>
      </c>
      <c r="G67" s="157" t="s">
        <v>417</v>
      </c>
      <c r="H67" s="159">
        <v>216000</v>
      </c>
      <c r="I67" s="159">
        <v>216000</v>
      </c>
      <c r="J67" s="159"/>
      <c r="K67" s="159"/>
      <c r="L67" s="159">
        <v>216000</v>
      </c>
      <c r="M67" s="157"/>
      <c r="N67" s="159"/>
      <c r="O67" s="159"/>
      <c r="P67" s="159"/>
      <c r="Q67" s="159"/>
      <c r="R67" s="159"/>
      <c r="S67" s="159"/>
      <c r="T67" s="159"/>
      <c r="U67" s="159"/>
      <c r="V67" s="159"/>
      <c r="W67" s="159"/>
    </row>
    <row r="68" s="151" customFormat="1" ht="53.25" customHeight="1" outlineLevel="1" spans="1:23">
      <c r="A68" s="157" t="s">
        <v>48</v>
      </c>
      <c r="B68" s="157" t="s">
        <v>414</v>
      </c>
      <c r="C68" s="157" t="s">
        <v>415</v>
      </c>
      <c r="D68" s="157" t="s">
        <v>193</v>
      </c>
      <c r="E68" s="157" t="s">
        <v>109</v>
      </c>
      <c r="F68" s="157" t="s">
        <v>416</v>
      </c>
      <c r="G68" s="157" t="s">
        <v>417</v>
      </c>
      <c r="H68" s="159">
        <v>377220</v>
      </c>
      <c r="I68" s="159">
        <v>377220</v>
      </c>
      <c r="J68" s="159"/>
      <c r="K68" s="159"/>
      <c r="L68" s="159">
        <v>377220</v>
      </c>
      <c r="M68" s="157"/>
      <c r="N68" s="159"/>
      <c r="O68" s="159"/>
      <c r="P68" s="159"/>
      <c r="Q68" s="159"/>
      <c r="R68" s="159"/>
      <c r="S68" s="159"/>
      <c r="T68" s="159"/>
      <c r="U68" s="159"/>
      <c r="V68" s="159"/>
      <c r="W68" s="159"/>
    </row>
    <row r="69" s="151" customFormat="1" ht="53.25" customHeight="1" outlineLevel="1" spans="1:23">
      <c r="A69" s="157" t="s">
        <v>48</v>
      </c>
      <c r="B69" s="157" t="s">
        <v>420</v>
      </c>
      <c r="C69" s="157" t="s">
        <v>310</v>
      </c>
      <c r="D69" s="157" t="s">
        <v>152</v>
      </c>
      <c r="E69" s="157" t="s">
        <v>153</v>
      </c>
      <c r="F69" s="157" t="s">
        <v>311</v>
      </c>
      <c r="G69" s="157" t="s">
        <v>310</v>
      </c>
      <c r="H69" s="159">
        <v>311715.84</v>
      </c>
      <c r="I69" s="159">
        <v>311715.84</v>
      </c>
      <c r="J69" s="159"/>
      <c r="K69" s="159"/>
      <c r="L69" s="159">
        <v>311715.84</v>
      </c>
      <c r="M69" s="157"/>
      <c r="N69" s="159"/>
      <c r="O69" s="159"/>
      <c r="P69" s="159"/>
      <c r="Q69" s="159"/>
      <c r="R69" s="159"/>
      <c r="S69" s="159"/>
      <c r="T69" s="159"/>
      <c r="U69" s="159"/>
      <c r="V69" s="159"/>
      <c r="W69" s="159"/>
    </row>
    <row r="70" s="151" customFormat="1" ht="53.25" customHeight="1" outlineLevel="1" spans="1:23">
      <c r="A70" s="157" t="s">
        <v>48</v>
      </c>
      <c r="B70" s="157" t="s">
        <v>421</v>
      </c>
      <c r="C70" s="157" t="s">
        <v>313</v>
      </c>
      <c r="D70" s="157" t="s">
        <v>175</v>
      </c>
      <c r="E70" s="157" t="s">
        <v>176</v>
      </c>
      <c r="F70" s="157" t="s">
        <v>314</v>
      </c>
      <c r="G70" s="157" t="s">
        <v>313</v>
      </c>
      <c r="H70" s="159"/>
      <c r="I70" s="159"/>
      <c r="J70" s="159"/>
      <c r="K70" s="159"/>
      <c r="L70" s="159"/>
      <c r="M70" s="157"/>
      <c r="N70" s="159"/>
      <c r="O70" s="159"/>
      <c r="P70" s="159"/>
      <c r="Q70" s="159"/>
      <c r="R70" s="159"/>
      <c r="S70" s="159"/>
      <c r="T70" s="159"/>
      <c r="U70" s="159"/>
      <c r="V70" s="159"/>
      <c r="W70" s="159"/>
    </row>
    <row r="71" s="151" customFormat="1" ht="53.25" customHeight="1" outlineLevel="1" spans="1:23">
      <c r="A71" s="157" t="s">
        <v>48</v>
      </c>
      <c r="B71" s="157" t="s">
        <v>421</v>
      </c>
      <c r="C71" s="157" t="s">
        <v>313</v>
      </c>
      <c r="D71" s="157" t="s">
        <v>177</v>
      </c>
      <c r="E71" s="157" t="s">
        <v>178</v>
      </c>
      <c r="F71" s="157" t="s">
        <v>314</v>
      </c>
      <c r="G71" s="157" t="s">
        <v>313</v>
      </c>
      <c r="H71" s="159">
        <v>146116.8</v>
      </c>
      <c r="I71" s="159">
        <v>146116.8</v>
      </c>
      <c r="J71" s="159"/>
      <c r="K71" s="159"/>
      <c r="L71" s="159">
        <v>146116.8</v>
      </c>
      <c r="M71" s="157"/>
      <c r="N71" s="159"/>
      <c r="O71" s="159"/>
      <c r="P71" s="159"/>
      <c r="Q71" s="159"/>
      <c r="R71" s="159"/>
      <c r="S71" s="159"/>
      <c r="T71" s="159"/>
      <c r="U71" s="159"/>
      <c r="V71" s="159"/>
      <c r="W71" s="159"/>
    </row>
    <row r="72" s="151" customFormat="1" ht="53.25" customHeight="1" outlineLevel="1" spans="1:23">
      <c r="A72" s="157" t="s">
        <v>48</v>
      </c>
      <c r="B72" s="157" t="s">
        <v>422</v>
      </c>
      <c r="C72" s="157" t="s">
        <v>316</v>
      </c>
      <c r="D72" s="157" t="s">
        <v>179</v>
      </c>
      <c r="E72" s="157" t="s">
        <v>180</v>
      </c>
      <c r="F72" s="157" t="s">
        <v>317</v>
      </c>
      <c r="G72" s="157" t="s">
        <v>318</v>
      </c>
      <c r="H72" s="159">
        <v>6250</v>
      </c>
      <c r="I72" s="159">
        <v>6250</v>
      </c>
      <c r="J72" s="159"/>
      <c r="K72" s="159"/>
      <c r="L72" s="159">
        <v>6250</v>
      </c>
      <c r="M72" s="157"/>
      <c r="N72" s="159"/>
      <c r="O72" s="159"/>
      <c r="P72" s="159"/>
      <c r="Q72" s="159"/>
      <c r="R72" s="159"/>
      <c r="S72" s="159"/>
      <c r="T72" s="159"/>
      <c r="U72" s="159"/>
      <c r="V72" s="159"/>
      <c r="W72" s="159"/>
    </row>
    <row r="73" s="151" customFormat="1" ht="53.25" customHeight="1" outlineLevel="1" spans="1:23">
      <c r="A73" s="157" t="s">
        <v>48</v>
      </c>
      <c r="B73" s="157" t="s">
        <v>423</v>
      </c>
      <c r="C73" s="157" t="s">
        <v>322</v>
      </c>
      <c r="D73" s="157" t="s">
        <v>179</v>
      </c>
      <c r="E73" s="157" t="s">
        <v>180</v>
      </c>
      <c r="F73" s="157" t="s">
        <v>317</v>
      </c>
      <c r="G73" s="157" t="s">
        <v>318</v>
      </c>
      <c r="H73" s="159">
        <v>3896.45</v>
      </c>
      <c r="I73" s="159">
        <v>3896.45</v>
      </c>
      <c r="J73" s="159"/>
      <c r="K73" s="159"/>
      <c r="L73" s="159">
        <v>3896.45</v>
      </c>
      <c r="M73" s="157"/>
      <c r="N73" s="159"/>
      <c r="O73" s="159"/>
      <c r="P73" s="159"/>
      <c r="Q73" s="159"/>
      <c r="R73" s="159"/>
      <c r="S73" s="159"/>
      <c r="T73" s="159"/>
      <c r="U73" s="159"/>
      <c r="V73" s="159"/>
      <c r="W73" s="159"/>
    </row>
    <row r="74" s="151" customFormat="1" ht="53.25" customHeight="1" outlineLevel="1" spans="1:23">
      <c r="A74" s="157" t="s">
        <v>48</v>
      </c>
      <c r="B74" s="157" t="s">
        <v>424</v>
      </c>
      <c r="C74" s="157" t="s">
        <v>324</v>
      </c>
      <c r="D74" s="157" t="s">
        <v>179</v>
      </c>
      <c r="E74" s="157" t="s">
        <v>180</v>
      </c>
      <c r="F74" s="157" t="s">
        <v>317</v>
      </c>
      <c r="G74" s="157" t="s">
        <v>318</v>
      </c>
      <c r="H74" s="159">
        <v>7792.9</v>
      </c>
      <c r="I74" s="159">
        <v>7792.9</v>
      </c>
      <c r="J74" s="159"/>
      <c r="K74" s="159"/>
      <c r="L74" s="159">
        <v>7792.9</v>
      </c>
      <c r="M74" s="157"/>
      <c r="N74" s="159"/>
      <c r="O74" s="159"/>
      <c r="P74" s="159"/>
      <c r="Q74" s="159"/>
      <c r="R74" s="159"/>
      <c r="S74" s="159"/>
      <c r="T74" s="159"/>
      <c r="U74" s="159"/>
      <c r="V74" s="159"/>
      <c r="W74" s="159"/>
    </row>
    <row r="75" s="151" customFormat="1" ht="53.25" customHeight="1" outlineLevel="1" spans="1:23">
      <c r="A75" s="157" t="s">
        <v>48</v>
      </c>
      <c r="B75" s="157" t="s">
        <v>425</v>
      </c>
      <c r="C75" s="157" t="s">
        <v>223</v>
      </c>
      <c r="D75" s="157" t="s">
        <v>222</v>
      </c>
      <c r="E75" s="157" t="s">
        <v>223</v>
      </c>
      <c r="F75" s="157" t="s">
        <v>328</v>
      </c>
      <c r="G75" s="157" t="s">
        <v>223</v>
      </c>
      <c r="H75" s="159">
        <v>233786.88</v>
      </c>
      <c r="I75" s="159">
        <v>233786.88</v>
      </c>
      <c r="J75" s="159"/>
      <c r="K75" s="159"/>
      <c r="L75" s="159">
        <v>233786.88</v>
      </c>
      <c r="M75" s="157"/>
      <c r="N75" s="159"/>
      <c r="O75" s="159"/>
      <c r="P75" s="159"/>
      <c r="Q75" s="159"/>
      <c r="R75" s="159"/>
      <c r="S75" s="159"/>
      <c r="T75" s="159"/>
      <c r="U75" s="159"/>
      <c r="V75" s="159"/>
      <c r="W75" s="159"/>
    </row>
    <row r="76" s="151" customFormat="1" ht="53.25" customHeight="1" outlineLevel="1" spans="1:23">
      <c r="A76" s="157" t="s">
        <v>48</v>
      </c>
      <c r="B76" s="157" t="s">
        <v>426</v>
      </c>
      <c r="C76" s="157" t="s">
        <v>349</v>
      </c>
      <c r="D76" s="157" t="s">
        <v>193</v>
      </c>
      <c r="E76" s="157" t="s">
        <v>109</v>
      </c>
      <c r="F76" s="157" t="s">
        <v>427</v>
      </c>
      <c r="G76" s="157" t="s">
        <v>428</v>
      </c>
      <c r="H76" s="159">
        <v>3000</v>
      </c>
      <c r="I76" s="159">
        <v>3000</v>
      </c>
      <c r="J76" s="159"/>
      <c r="K76" s="159"/>
      <c r="L76" s="159">
        <v>3000</v>
      </c>
      <c r="M76" s="157"/>
      <c r="N76" s="159"/>
      <c r="O76" s="159"/>
      <c r="P76" s="159"/>
      <c r="Q76" s="159"/>
      <c r="R76" s="159"/>
      <c r="S76" s="159"/>
      <c r="T76" s="159"/>
      <c r="U76" s="159"/>
      <c r="V76" s="159"/>
      <c r="W76" s="159"/>
    </row>
    <row r="77" s="151" customFormat="1" ht="53.25" customHeight="1" outlineLevel="1" spans="1:23">
      <c r="A77" s="157" t="s">
        <v>48</v>
      </c>
      <c r="B77" s="157" t="s">
        <v>426</v>
      </c>
      <c r="C77" s="157" t="s">
        <v>349</v>
      </c>
      <c r="D77" s="157" t="s">
        <v>193</v>
      </c>
      <c r="E77" s="157" t="s">
        <v>109</v>
      </c>
      <c r="F77" s="157" t="s">
        <v>429</v>
      </c>
      <c r="G77" s="157" t="s">
        <v>430</v>
      </c>
      <c r="H77" s="159">
        <v>48300</v>
      </c>
      <c r="I77" s="159">
        <v>48300</v>
      </c>
      <c r="J77" s="159"/>
      <c r="K77" s="159"/>
      <c r="L77" s="159">
        <v>48300</v>
      </c>
      <c r="M77" s="157"/>
      <c r="N77" s="159"/>
      <c r="O77" s="159"/>
      <c r="P77" s="159"/>
      <c r="Q77" s="159"/>
      <c r="R77" s="159"/>
      <c r="S77" s="159"/>
      <c r="T77" s="159"/>
      <c r="U77" s="159"/>
      <c r="V77" s="159"/>
      <c r="W77" s="159"/>
    </row>
    <row r="78" s="151" customFormat="1" ht="53.25" customHeight="1" outlineLevel="1" spans="1:23">
      <c r="A78" s="157" t="s">
        <v>48</v>
      </c>
      <c r="B78" s="157" t="s">
        <v>431</v>
      </c>
      <c r="C78" s="157" t="s">
        <v>355</v>
      </c>
      <c r="D78" s="157" t="s">
        <v>150</v>
      </c>
      <c r="E78" s="157" t="s">
        <v>151</v>
      </c>
      <c r="F78" s="157" t="s">
        <v>429</v>
      </c>
      <c r="G78" s="157" t="s">
        <v>430</v>
      </c>
      <c r="H78" s="159">
        <v>4200</v>
      </c>
      <c r="I78" s="159">
        <v>4200</v>
      </c>
      <c r="J78" s="159"/>
      <c r="K78" s="159"/>
      <c r="L78" s="159">
        <v>4200</v>
      </c>
      <c r="M78" s="157"/>
      <c r="N78" s="159"/>
      <c r="O78" s="159"/>
      <c r="P78" s="159"/>
      <c r="Q78" s="159"/>
      <c r="R78" s="159"/>
      <c r="S78" s="159"/>
      <c r="T78" s="159"/>
      <c r="U78" s="159"/>
      <c r="V78" s="159"/>
      <c r="W78" s="159"/>
    </row>
    <row r="79" s="151" customFormat="1" ht="53.25" customHeight="1" outlineLevel="1" spans="1:23">
      <c r="A79" s="157" t="s">
        <v>48</v>
      </c>
      <c r="B79" s="157" t="s">
        <v>432</v>
      </c>
      <c r="C79" s="157" t="s">
        <v>359</v>
      </c>
      <c r="D79" s="157" t="s">
        <v>193</v>
      </c>
      <c r="E79" s="157" t="s">
        <v>109</v>
      </c>
      <c r="F79" s="157" t="s">
        <v>360</v>
      </c>
      <c r="G79" s="157" t="s">
        <v>359</v>
      </c>
      <c r="H79" s="159">
        <v>34644.48</v>
      </c>
      <c r="I79" s="159">
        <v>34644.48</v>
      </c>
      <c r="J79" s="159"/>
      <c r="K79" s="159"/>
      <c r="L79" s="159">
        <v>34644.48</v>
      </c>
      <c r="M79" s="157"/>
      <c r="N79" s="159"/>
      <c r="O79" s="159"/>
      <c r="P79" s="159"/>
      <c r="Q79" s="159"/>
      <c r="R79" s="159"/>
      <c r="S79" s="159"/>
      <c r="T79" s="159"/>
      <c r="U79" s="159"/>
      <c r="V79" s="159"/>
      <c r="W79" s="159"/>
    </row>
    <row r="80" s="151" customFormat="1" ht="53.25" customHeight="1" spans="1:23">
      <c r="A80" s="157" t="s">
        <v>50</v>
      </c>
      <c r="B80" s="157"/>
      <c r="C80" s="157"/>
      <c r="D80" s="157"/>
      <c r="E80" s="157"/>
      <c r="F80" s="157"/>
      <c r="G80" s="157"/>
      <c r="H80" s="159">
        <v>303374.39</v>
      </c>
      <c r="I80" s="159">
        <v>303374.39</v>
      </c>
      <c r="J80" s="159"/>
      <c r="K80" s="159"/>
      <c r="L80" s="159">
        <v>303374.39</v>
      </c>
      <c r="M80" s="157"/>
      <c r="N80" s="159"/>
      <c r="O80" s="159"/>
      <c r="P80" s="159"/>
      <c r="Q80" s="159"/>
      <c r="R80" s="159"/>
      <c r="S80" s="159"/>
      <c r="T80" s="159"/>
      <c r="U80" s="159"/>
      <c r="V80" s="159"/>
      <c r="W80" s="159"/>
    </row>
    <row r="81" s="151" customFormat="1" ht="53.25" customHeight="1" outlineLevel="1" spans="1:23">
      <c r="A81" s="157" t="s">
        <v>50</v>
      </c>
      <c r="B81" s="157" t="s">
        <v>433</v>
      </c>
      <c r="C81" s="157" t="s">
        <v>300</v>
      </c>
      <c r="D81" s="157" t="s">
        <v>104</v>
      </c>
      <c r="E81" s="157" t="s">
        <v>105</v>
      </c>
      <c r="F81" s="157" t="s">
        <v>301</v>
      </c>
      <c r="G81" s="157" t="s">
        <v>302</v>
      </c>
      <c r="H81" s="159">
        <v>66888</v>
      </c>
      <c r="I81" s="159">
        <v>66888</v>
      </c>
      <c r="J81" s="159"/>
      <c r="K81" s="159"/>
      <c r="L81" s="159">
        <v>66888</v>
      </c>
      <c r="M81" s="157"/>
      <c r="N81" s="159"/>
      <c r="O81" s="159"/>
      <c r="P81" s="159"/>
      <c r="Q81" s="159"/>
      <c r="R81" s="159"/>
      <c r="S81" s="159"/>
      <c r="T81" s="159"/>
      <c r="U81" s="159"/>
      <c r="V81" s="159"/>
      <c r="W81" s="159"/>
    </row>
    <row r="82" s="151" customFormat="1" ht="53.25" customHeight="1" outlineLevel="1" spans="1:23">
      <c r="A82" s="157" t="s">
        <v>50</v>
      </c>
      <c r="B82" s="157" t="s">
        <v>433</v>
      </c>
      <c r="C82" s="157" t="s">
        <v>300</v>
      </c>
      <c r="D82" s="157" t="s">
        <v>104</v>
      </c>
      <c r="E82" s="157" t="s">
        <v>105</v>
      </c>
      <c r="F82" s="157" t="s">
        <v>303</v>
      </c>
      <c r="G82" s="157" t="s">
        <v>304</v>
      </c>
      <c r="H82" s="159">
        <v>107220</v>
      </c>
      <c r="I82" s="159">
        <v>107220</v>
      </c>
      <c r="J82" s="159"/>
      <c r="K82" s="159"/>
      <c r="L82" s="159">
        <v>107220</v>
      </c>
      <c r="M82" s="157"/>
      <c r="N82" s="159"/>
      <c r="O82" s="159"/>
      <c r="P82" s="159"/>
      <c r="Q82" s="159"/>
      <c r="R82" s="159"/>
      <c r="S82" s="159"/>
      <c r="T82" s="159"/>
      <c r="U82" s="159"/>
      <c r="V82" s="159"/>
      <c r="W82" s="159"/>
    </row>
    <row r="83" s="151" customFormat="1" ht="53.25" customHeight="1" outlineLevel="1" spans="1:23">
      <c r="A83" s="157" t="s">
        <v>50</v>
      </c>
      <c r="B83" s="157" t="s">
        <v>433</v>
      </c>
      <c r="C83" s="157" t="s">
        <v>300</v>
      </c>
      <c r="D83" s="157" t="s">
        <v>104</v>
      </c>
      <c r="E83" s="157" t="s">
        <v>105</v>
      </c>
      <c r="F83" s="157" t="s">
        <v>305</v>
      </c>
      <c r="G83" s="157" t="s">
        <v>306</v>
      </c>
      <c r="H83" s="159">
        <v>5574</v>
      </c>
      <c r="I83" s="159">
        <v>5574</v>
      </c>
      <c r="J83" s="159"/>
      <c r="K83" s="159"/>
      <c r="L83" s="159">
        <v>5574</v>
      </c>
      <c r="M83" s="157"/>
      <c r="N83" s="159"/>
      <c r="O83" s="159"/>
      <c r="P83" s="159"/>
      <c r="Q83" s="159"/>
      <c r="R83" s="159"/>
      <c r="S83" s="159"/>
      <c r="T83" s="159"/>
      <c r="U83" s="159"/>
      <c r="V83" s="159"/>
      <c r="W83" s="159"/>
    </row>
    <row r="84" s="151" customFormat="1" ht="53.25" customHeight="1" outlineLevel="1" spans="1:23">
      <c r="A84" s="157" t="s">
        <v>50</v>
      </c>
      <c r="B84" s="157" t="s">
        <v>434</v>
      </c>
      <c r="C84" s="157" t="s">
        <v>308</v>
      </c>
      <c r="D84" s="157" t="s">
        <v>104</v>
      </c>
      <c r="E84" s="157" t="s">
        <v>105</v>
      </c>
      <c r="F84" s="157" t="s">
        <v>305</v>
      </c>
      <c r="G84" s="157" t="s">
        <v>306</v>
      </c>
      <c r="H84" s="159">
        <v>32640</v>
      </c>
      <c r="I84" s="159">
        <v>32640</v>
      </c>
      <c r="J84" s="159"/>
      <c r="K84" s="159"/>
      <c r="L84" s="159">
        <v>32640</v>
      </c>
      <c r="M84" s="157"/>
      <c r="N84" s="159"/>
      <c r="O84" s="159"/>
      <c r="P84" s="159"/>
      <c r="Q84" s="159"/>
      <c r="R84" s="159"/>
      <c r="S84" s="159"/>
      <c r="T84" s="159"/>
      <c r="U84" s="159"/>
      <c r="V84" s="159"/>
      <c r="W84" s="159"/>
    </row>
    <row r="85" s="151" customFormat="1" ht="53.25" customHeight="1" outlineLevel="1" spans="1:23">
      <c r="A85" s="157" t="s">
        <v>50</v>
      </c>
      <c r="B85" s="157" t="s">
        <v>435</v>
      </c>
      <c r="C85" s="157" t="s">
        <v>310</v>
      </c>
      <c r="D85" s="157" t="s">
        <v>152</v>
      </c>
      <c r="E85" s="157" t="s">
        <v>153</v>
      </c>
      <c r="F85" s="157" t="s">
        <v>311</v>
      </c>
      <c r="G85" s="157" t="s">
        <v>310</v>
      </c>
      <c r="H85" s="159">
        <v>27991.68</v>
      </c>
      <c r="I85" s="159">
        <v>27991.68</v>
      </c>
      <c r="J85" s="159"/>
      <c r="K85" s="159"/>
      <c r="L85" s="159">
        <v>27991.68</v>
      </c>
      <c r="M85" s="157"/>
      <c r="N85" s="159"/>
      <c r="O85" s="159"/>
      <c r="P85" s="159"/>
      <c r="Q85" s="159"/>
      <c r="R85" s="159"/>
      <c r="S85" s="159"/>
      <c r="T85" s="159"/>
      <c r="U85" s="159"/>
      <c r="V85" s="159"/>
      <c r="W85" s="159"/>
    </row>
    <row r="86" s="151" customFormat="1" ht="53.25" customHeight="1" outlineLevel="1" spans="1:23">
      <c r="A86" s="157" t="s">
        <v>50</v>
      </c>
      <c r="B86" s="157" t="s">
        <v>436</v>
      </c>
      <c r="C86" s="157" t="s">
        <v>313</v>
      </c>
      <c r="D86" s="157" t="s">
        <v>175</v>
      </c>
      <c r="E86" s="157" t="s">
        <v>176</v>
      </c>
      <c r="F86" s="157" t="s">
        <v>314</v>
      </c>
      <c r="G86" s="157" t="s">
        <v>313</v>
      </c>
      <c r="H86" s="159">
        <v>13121.1</v>
      </c>
      <c r="I86" s="159">
        <v>13121.1</v>
      </c>
      <c r="J86" s="159"/>
      <c r="K86" s="159"/>
      <c r="L86" s="159">
        <v>13121.1</v>
      </c>
      <c r="M86" s="157"/>
      <c r="N86" s="159"/>
      <c r="O86" s="159"/>
      <c r="P86" s="159"/>
      <c r="Q86" s="159"/>
      <c r="R86" s="159"/>
      <c r="S86" s="159"/>
      <c r="T86" s="159"/>
      <c r="U86" s="159"/>
      <c r="V86" s="159"/>
      <c r="W86" s="159"/>
    </row>
    <row r="87" s="151" customFormat="1" ht="53.25" customHeight="1" outlineLevel="1" spans="1:23">
      <c r="A87" s="157" t="s">
        <v>50</v>
      </c>
      <c r="B87" s="157" t="s">
        <v>436</v>
      </c>
      <c r="C87" s="157" t="s">
        <v>313</v>
      </c>
      <c r="D87" s="157" t="s">
        <v>177</v>
      </c>
      <c r="E87" s="157" t="s">
        <v>178</v>
      </c>
      <c r="F87" s="157" t="s">
        <v>314</v>
      </c>
      <c r="G87" s="157" t="s">
        <v>313</v>
      </c>
      <c r="H87" s="159"/>
      <c r="I87" s="159"/>
      <c r="J87" s="159"/>
      <c r="K87" s="159"/>
      <c r="L87" s="159"/>
      <c r="M87" s="157"/>
      <c r="N87" s="159"/>
      <c r="O87" s="159"/>
      <c r="P87" s="159"/>
      <c r="Q87" s="159"/>
      <c r="R87" s="159"/>
      <c r="S87" s="159"/>
      <c r="T87" s="159"/>
      <c r="U87" s="159"/>
      <c r="V87" s="159"/>
      <c r="W87" s="159"/>
    </row>
    <row r="88" s="151" customFormat="1" ht="53.25" customHeight="1" outlineLevel="1" spans="1:23">
      <c r="A88" s="157" t="s">
        <v>50</v>
      </c>
      <c r="B88" s="157" t="s">
        <v>437</v>
      </c>
      <c r="C88" s="157" t="s">
        <v>316</v>
      </c>
      <c r="D88" s="157" t="s">
        <v>179</v>
      </c>
      <c r="E88" s="157" t="s">
        <v>180</v>
      </c>
      <c r="F88" s="157" t="s">
        <v>317</v>
      </c>
      <c r="G88" s="157" t="s">
        <v>318</v>
      </c>
      <c r="H88" s="159">
        <v>750</v>
      </c>
      <c r="I88" s="159">
        <v>750</v>
      </c>
      <c r="J88" s="159"/>
      <c r="K88" s="159"/>
      <c r="L88" s="159">
        <v>750</v>
      </c>
      <c r="M88" s="157"/>
      <c r="N88" s="159"/>
      <c r="O88" s="159"/>
      <c r="P88" s="159"/>
      <c r="Q88" s="159"/>
      <c r="R88" s="159"/>
      <c r="S88" s="159"/>
      <c r="T88" s="159"/>
      <c r="U88" s="159"/>
      <c r="V88" s="159"/>
      <c r="W88" s="159"/>
    </row>
    <row r="89" s="151" customFormat="1" ht="53.25" customHeight="1" outlineLevel="1" spans="1:23">
      <c r="A89" s="157" t="s">
        <v>50</v>
      </c>
      <c r="B89" s="157" t="s">
        <v>438</v>
      </c>
      <c r="C89" s="157" t="s">
        <v>322</v>
      </c>
      <c r="D89" s="157" t="s">
        <v>179</v>
      </c>
      <c r="E89" s="157" t="s">
        <v>180</v>
      </c>
      <c r="F89" s="157" t="s">
        <v>317</v>
      </c>
      <c r="G89" s="157" t="s">
        <v>318</v>
      </c>
      <c r="H89" s="159">
        <v>349.9</v>
      </c>
      <c r="I89" s="159">
        <v>349.9</v>
      </c>
      <c r="J89" s="159"/>
      <c r="K89" s="159"/>
      <c r="L89" s="159">
        <v>349.9</v>
      </c>
      <c r="M89" s="157"/>
      <c r="N89" s="159"/>
      <c r="O89" s="159"/>
      <c r="P89" s="159"/>
      <c r="Q89" s="159"/>
      <c r="R89" s="159"/>
      <c r="S89" s="159"/>
      <c r="T89" s="159"/>
      <c r="U89" s="159"/>
      <c r="V89" s="159"/>
      <c r="W89" s="159"/>
    </row>
    <row r="90" s="151" customFormat="1" ht="53.25" customHeight="1" outlineLevel="1" spans="1:23">
      <c r="A90" s="157" t="s">
        <v>50</v>
      </c>
      <c r="B90" s="157" t="s">
        <v>439</v>
      </c>
      <c r="C90" s="157" t="s">
        <v>324</v>
      </c>
      <c r="D90" s="157" t="s">
        <v>179</v>
      </c>
      <c r="E90" s="157" t="s">
        <v>180</v>
      </c>
      <c r="F90" s="157" t="s">
        <v>317</v>
      </c>
      <c r="G90" s="157" t="s">
        <v>318</v>
      </c>
      <c r="H90" s="159">
        <v>699.79</v>
      </c>
      <c r="I90" s="159">
        <v>699.79</v>
      </c>
      <c r="J90" s="159"/>
      <c r="K90" s="159"/>
      <c r="L90" s="159">
        <v>699.79</v>
      </c>
      <c r="M90" s="157"/>
      <c r="N90" s="159"/>
      <c r="O90" s="159"/>
      <c r="P90" s="159"/>
      <c r="Q90" s="159"/>
      <c r="R90" s="159"/>
      <c r="S90" s="159"/>
      <c r="T90" s="159"/>
      <c r="U90" s="159"/>
      <c r="V90" s="159"/>
      <c r="W90" s="159"/>
    </row>
    <row r="91" s="151" customFormat="1" ht="53.25" customHeight="1" outlineLevel="1" spans="1:23">
      <c r="A91" s="157" t="s">
        <v>50</v>
      </c>
      <c r="B91" s="157" t="s">
        <v>440</v>
      </c>
      <c r="C91" s="157" t="s">
        <v>223</v>
      </c>
      <c r="D91" s="157" t="s">
        <v>222</v>
      </c>
      <c r="E91" s="157" t="s">
        <v>223</v>
      </c>
      <c r="F91" s="157" t="s">
        <v>328</v>
      </c>
      <c r="G91" s="157" t="s">
        <v>223</v>
      </c>
      <c r="H91" s="159">
        <v>20993.76</v>
      </c>
      <c r="I91" s="159">
        <v>20993.76</v>
      </c>
      <c r="J91" s="159"/>
      <c r="K91" s="159"/>
      <c r="L91" s="159">
        <v>20993.76</v>
      </c>
      <c r="M91" s="157"/>
      <c r="N91" s="159"/>
      <c r="O91" s="159"/>
      <c r="P91" s="159"/>
      <c r="Q91" s="159"/>
      <c r="R91" s="159"/>
      <c r="S91" s="159"/>
      <c r="T91" s="159"/>
      <c r="U91" s="159"/>
      <c r="V91" s="159"/>
      <c r="W91" s="159"/>
    </row>
    <row r="92" s="151" customFormat="1" ht="53.25" customHeight="1" outlineLevel="1" spans="1:23">
      <c r="A92" s="157" t="s">
        <v>50</v>
      </c>
      <c r="B92" s="157" t="s">
        <v>441</v>
      </c>
      <c r="C92" s="157" t="s">
        <v>349</v>
      </c>
      <c r="D92" s="157" t="s">
        <v>104</v>
      </c>
      <c r="E92" s="157" t="s">
        <v>105</v>
      </c>
      <c r="F92" s="157" t="s">
        <v>442</v>
      </c>
      <c r="G92" s="157" t="s">
        <v>443</v>
      </c>
      <c r="H92" s="159">
        <v>5700</v>
      </c>
      <c r="I92" s="159">
        <v>5700</v>
      </c>
      <c r="J92" s="159"/>
      <c r="K92" s="159"/>
      <c r="L92" s="159">
        <v>5700</v>
      </c>
      <c r="M92" s="157"/>
      <c r="N92" s="159"/>
      <c r="O92" s="159"/>
      <c r="P92" s="159"/>
      <c r="Q92" s="159"/>
      <c r="R92" s="159"/>
      <c r="S92" s="159"/>
      <c r="T92" s="159"/>
      <c r="U92" s="159"/>
      <c r="V92" s="159"/>
      <c r="W92" s="159"/>
    </row>
    <row r="93" s="151" customFormat="1" ht="53.25" customHeight="1" outlineLevel="1" spans="1:23">
      <c r="A93" s="157" t="s">
        <v>50</v>
      </c>
      <c r="B93" s="157" t="s">
        <v>444</v>
      </c>
      <c r="C93" s="157" t="s">
        <v>355</v>
      </c>
      <c r="D93" s="157" t="s">
        <v>148</v>
      </c>
      <c r="E93" s="157" t="s">
        <v>149</v>
      </c>
      <c r="F93" s="157" t="s">
        <v>331</v>
      </c>
      <c r="G93" s="157" t="s">
        <v>332</v>
      </c>
      <c r="H93" s="159">
        <v>600</v>
      </c>
      <c r="I93" s="159">
        <v>600</v>
      </c>
      <c r="J93" s="159"/>
      <c r="K93" s="159"/>
      <c r="L93" s="159">
        <v>600</v>
      </c>
      <c r="M93" s="157"/>
      <c r="N93" s="159"/>
      <c r="O93" s="159"/>
      <c r="P93" s="159"/>
      <c r="Q93" s="159"/>
      <c r="R93" s="159"/>
      <c r="S93" s="159"/>
      <c r="T93" s="159"/>
      <c r="U93" s="159"/>
      <c r="V93" s="159"/>
      <c r="W93" s="159"/>
    </row>
    <row r="94" s="151" customFormat="1" ht="53.25" customHeight="1" outlineLevel="1" spans="1:23">
      <c r="A94" s="157" t="s">
        <v>50</v>
      </c>
      <c r="B94" s="157" t="s">
        <v>445</v>
      </c>
      <c r="C94" s="157" t="s">
        <v>359</v>
      </c>
      <c r="D94" s="157" t="s">
        <v>104</v>
      </c>
      <c r="E94" s="157" t="s">
        <v>105</v>
      </c>
      <c r="F94" s="157" t="s">
        <v>360</v>
      </c>
      <c r="G94" s="157" t="s">
        <v>359</v>
      </c>
      <c r="H94" s="159">
        <v>2846.16</v>
      </c>
      <c r="I94" s="159">
        <v>2846.16</v>
      </c>
      <c r="J94" s="159"/>
      <c r="K94" s="159"/>
      <c r="L94" s="159">
        <v>2846.16</v>
      </c>
      <c r="M94" s="157"/>
      <c r="N94" s="159"/>
      <c r="O94" s="159"/>
      <c r="P94" s="159"/>
      <c r="Q94" s="159"/>
      <c r="R94" s="159"/>
      <c r="S94" s="159"/>
      <c r="T94" s="159"/>
      <c r="U94" s="159"/>
      <c r="V94" s="159"/>
      <c r="W94" s="159"/>
    </row>
    <row r="95" s="151" customFormat="1" ht="53.25" customHeight="1" outlineLevel="1" spans="1:23">
      <c r="A95" s="157" t="s">
        <v>50</v>
      </c>
      <c r="B95" s="157" t="s">
        <v>446</v>
      </c>
      <c r="C95" s="157" t="s">
        <v>362</v>
      </c>
      <c r="D95" s="157" t="s">
        <v>104</v>
      </c>
      <c r="E95" s="157" t="s">
        <v>105</v>
      </c>
      <c r="F95" s="157" t="s">
        <v>363</v>
      </c>
      <c r="G95" s="157" t="s">
        <v>364</v>
      </c>
      <c r="H95" s="159">
        <v>18000</v>
      </c>
      <c r="I95" s="159">
        <v>18000</v>
      </c>
      <c r="J95" s="159"/>
      <c r="K95" s="159"/>
      <c r="L95" s="159">
        <v>18000</v>
      </c>
      <c r="M95" s="157"/>
      <c r="N95" s="159"/>
      <c r="O95" s="159"/>
      <c r="P95" s="159"/>
      <c r="Q95" s="159"/>
      <c r="R95" s="159"/>
      <c r="S95" s="159"/>
      <c r="T95" s="159"/>
      <c r="U95" s="159"/>
      <c r="V95" s="159"/>
      <c r="W95" s="159"/>
    </row>
    <row r="96" s="151" customFormat="1" ht="53.25" customHeight="1" spans="1:23">
      <c r="A96" s="157" t="s">
        <v>52</v>
      </c>
      <c r="B96" s="157"/>
      <c r="C96" s="157"/>
      <c r="D96" s="157"/>
      <c r="E96" s="157"/>
      <c r="F96" s="157"/>
      <c r="G96" s="157"/>
      <c r="H96" s="159">
        <v>437948.21</v>
      </c>
      <c r="I96" s="159">
        <v>437948.21</v>
      </c>
      <c r="J96" s="159"/>
      <c r="K96" s="159"/>
      <c r="L96" s="159">
        <v>437948.21</v>
      </c>
      <c r="M96" s="157"/>
      <c r="N96" s="159"/>
      <c r="O96" s="159"/>
      <c r="P96" s="159"/>
      <c r="Q96" s="159"/>
      <c r="R96" s="159"/>
      <c r="S96" s="159"/>
      <c r="T96" s="159"/>
      <c r="U96" s="159"/>
      <c r="V96" s="159"/>
      <c r="W96" s="159"/>
    </row>
    <row r="97" s="151" customFormat="1" ht="53.25" customHeight="1" outlineLevel="1" spans="1:23">
      <c r="A97" s="157" t="s">
        <v>52</v>
      </c>
      <c r="B97" s="157" t="s">
        <v>447</v>
      </c>
      <c r="C97" s="157" t="s">
        <v>300</v>
      </c>
      <c r="D97" s="157" t="s">
        <v>104</v>
      </c>
      <c r="E97" s="157" t="s">
        <v>105</v>
      </c>
      <c r="F97" s="157" t="s">
        <v>301</v>
      </c>
      <c r="G97" s="157" t="s">
        <v>302</v>
      </c>
      <c r="H97" s="159">
        <v>90144</v>
      </c>
      <c r="I97" s="159">
        <v>90144</v>
      </c>
      <c r="J97" s="159"/>
      <c r="K97" s="159"/>
      <c r="L97" s="159">
        <v>90144</v>
      </c>
      <c r="M97" s="157"/>
      <c r="N97" s="159"/>
      <c r="O97" s="159"/>
      <c r="P97" s="159"/>
      <c r="Q97" s="159"/>
      <c r="R97" s="159"/>
      <c r="S97" s="159"/>
      <c r="T97" s="159"/>
      <c r="U97" s="159"/>
      <c r="V97" s="159"/>
      <c r="W97" s="159"/>
    </row>
    <row r="98" s="151" customFormat="1" ht="53.25" customHeight="1" outlineLevel="1" spans="1:23">
      <c r="A98" s="157" t="s">
        <v>52</v>
      </c>
      <c r="B98" s="157" t="s">
        <v>447</v>
      </c>
      <c r="C98" s="157" t="s">
        <v>300</v>
      </c>
      <c r="D98" s="157" t="s">
        <v>104</v>
      </c>
      <c r="E98" s="157" t="s">
        <v>105</v>
      </c>
      <c r="F98" s="157" t="s">
        <v>303</v>
      </c>
      <c r="G98" s="157" t="s">
        <v>304</v>
      </c>
      <c r="H98" s="159">
        <v>160164</v>
      </c>
      <c r="I98" s="159">
        <v>160164</v>
      </c>
      <c r="J98" s="159"/>
      <c r="K98" s="159"/>
      <c r="L98" s="159">
        <v>160164</v>
      </c>
      <c r="M98" s="157"/>
      <c r="N98" s="159"/>
      <c r="O98" s="159"/>
      <c r="P98" s="159"/>
      <c r="Q98" s="159"/>
      <c r="R98" s="159"/>
      <c r="S98" s="159"/>
      <c r="T98" s="159"/>
      <c r="U98" s="159"/>
      <c r="V98" s="159"/>
      <c r="W98" s="159"/>
    </row>
    <row r="99" s="151" customFormat="1" ht="53.25" customHeight="1" outlineLevel="1" spans="1:23">
      <c r="A99" s="157" t="s">
        <v>52</v>
      </c>
      <c r="B99" s="157" t="s">
        <v>447</v>
      </c>
      <c r="C99" s="157" t="s">
        <v>300</v>
      </c>
      <c r="D99" s="157" t="s">
        <v>104</v>
      </c>
      <c r="E99" s="157" t="s">
        <v>105</v>
      </c>
      <c r="F99" s="157" t="s">
        <v>305</v>
      </c>
      <c r="G99" s="157" t="s">
        <v>306</v>
      </c>
      <c r="H99" s="159">
        <v>7512</v>
      </c>
      <c r="I99" s="159">
        <v>7512</v>
      </c>
      <c r="J99" s="159"/>
      <c r="K99" s="159"/>
      <c r="L99" s="159">
        <v>7512</v>
      </c>
      <c r="M99" s="157"/>
      <c r="N99" s="159"/>
      <c r="O99" s="159"/>
      <c r="P99" s="159"/>
      <c r="Q99" s="159"/>
      <c r="R99" s="159"/>
      <c r="S99" s="159"/>
      <c r="T99" s="159"/>
      <c r="U99" s="159"/>
      <c r="V99" s="159"/>
      <c r="W99" s="159"/>
    </row>
    <row r="100" s="151" customFormat="1" ht="53.25" customHeight="1" outlineLevel="1" spans="1:23">
      <c r="A100" s="157" t="s">
        <v>52</v>
      </c>
      <c r="B100" s="157" t="s">
        <v>448</v>
      </c>
      <c r="C100" s="157" t="s">
        <v>308</v>
      </c>
      <c r="D100" s="157" t="s">
        <v>104</v>
      </c>
      <c r="E100" s="157" t="s">
        <v>105</v>
      </c>
      <c r="F100" s="157" t="s">
        <v>305</v>
      </c>
      <c r="G100" s="157" t="s">
        <v>306</v>
      </c>
      <c r="H100" s="159">
        <v>48960</v>
      </c>
      <c r="I100" s="159">
        <v>48960</v>
      </c>
      <c r="J100" s="159"/>
      <c r="K100" s="159"/>
      <c r="L100" s="159">
        <v>48960</v>
      </c>
      <c r="M100" s="157"/>
      <c r="N100" s="159"/>
      <c r="O100" s="159"/>
      <c r="P100" s="159"/>
      <c r="Q100" s="159"/>
      <c r="R100" s="159"/>
      <c r="S100" s="159"/>
      <c r="T100" s="159"/>
      <c r="U100" s="159"/>
      <c r="V100" s="159"/>
      <c r="W100" s="159"/>
    </row>
    <row r="101" s="151" customFormat="1" ht="53.25" customHeight="1" outlineLevel="1" spans="1:23">
      <c r="A101" s="157" t="s">
        <v>52</v>
      </c>
      <c r="B101" s="157" t="s">
        <v>449</v>
      </c>
      <c r="C101" s="157" t="s">
        <v>310</v>
      </c>
      <c r="D101" s="157" t="s">
        <v>152</v>
      </c>
      <c r="E101" s="157" t="s">
        <v>153</v>
      </c>
      <c r="F101" s="157" t="s">
        <v>311</v>
      </c>
      <c r="G101" s="157" t="s">
        <v>310</v>
      </c>
      <c r="H101" s="159">
        <v>40250.88</v>
      </c>
      <c r="I101" s="159">
        <v>40250.88</v>
      </c>
      <c r="J101" s="159"/>
      <c r="K101" s="159"/>
      <c r="L101" s="159">
        <v>40250.88</v>
      </c>
      <c r="M101" s="157"/>
      <c r="N101" s="159"/>
      <c r="O101" s="159"/>
      <c r="P101" s="159"/>
      <c r="Q101" s="159"/>
      <c r="R101" s="159"/>
      <c r="S101" s="159"/>
      <c r="T101" s="159"/>
      <c r="U101" s="159"/>
      <c r="V101" s="159"/>
      <c r="W101" s="159"/>
    </row>
    <row r="102" s="151" customFormat="1" ht="53.25" customHeight="1" outlineLevel="1" spans="1:23">
      <c r="A102" s="157" t="s">
        <v>52</v>
      </c>
      <c r="B102" s="157" t="s">
        <v>450</v>
      </c>
      <c r="C102" s="157" t="s">
        <v>313</v>
      </c>
      <c r="D102" s="157" t="s">
        <v>175</v>
      </c>
      <c r="E102" s="157" t="s">
        <v>176</v>
      </c>
      <c r="F102" s="157" t="s">
        <v>314</v>
      </c>
      <c r="G102" s="157" t="s">
        <v>313</v>
      </c>
      <c r="H102" s="159">
        <v>18867.6</v>
      </c>
      <c r="I102" s="159">
        <v>18867.6</v>
      </c>
      <c r="J102" s="159"/>
      <c r="K102" s="159"/>
      <c r="L102" s="159">
        <v>18867.6</v>
      </c>
      <c r="M102" s="157"/>
      <c r="N102" s="159"/>
      <c r="O102" s="159"/>
      <c r="P102" s="159"/>
      <c r="Q102" s="159"/>
      <c r="R102" s="159"/>
      <c r="S102" s="159"/>
      <c r="T102" s="159"/>
      <c r="U102" s="159"/>
      <c r="V102" s="159"/>
      <c r="W102" s="159"/>
    </row>
    <row r="103" s="151" customFormat="1" ht="53.25" customHeight="1" outlineLevel="1" spans="1:23">
      <c r="A103" s="157" t="s">
        <v>52</v>
      </c>
      <c r="B103" s="157" t="s">
        <v>450</v>
      </c>
      <c r="C103" s="157" t="s">
        <v>313</v>
      </c>
      <c r="D103" s="157" t="s">
        <v>177</v>
      </c>
      <c r="E103" s="157" t="s">
        <v>178</v>
      </c>
      <c r="F103" s="157" t="s">
        <v>314</v>
      </c>
      <c r="G103" s="157" t="s">
        <v>313</v>
      </c>
      <c r="H103" s="159"/>
      <c r="I103" s="159"/>
      <c r="J103" s="159"/>
      <c r="K103" s="159"/>
      <c r="L103" s="159"/>
      <c r="M103" s="157"/>
      <c r="N103" s="159"/>
      <c r="O103" s="159"/>
      <c r="P103" s="159"/>
      <c r="Q103" s="159"/>
      <c r="R103" s="159"/>
      <c r="S103" s="159"/>
      <c r="T103" s="159"/>
      <c r="U103" s="159"/>
      <c r="V103" s="159"/>
      <c r="W103" s="159"/>
    </row>
    <row r="104" s="151" customFormat="1" ht="53.25" customHeight="1" outlineLevel="1" spans="1:23">
      <c r="A104" s="157" t="s">
        <v>52</v>
      </c>
      <c r="B104" s="157" t="s">
        <v>451</v>
      </c>
      <c r="C104" s="157" t="s">
        <v>316</v>
      </c>
      <c r="D104" s="157" t="s">
        <v>179</v>
      </c>
      <c r="E104" s="157" t="s">
        <v>180</v>
      </c>
      <c r="F104" s="157" t="s">
        <v>317</v>
      </c>
      <c r="G104" s="157" t="s">
        <v>318</v>
      </c>
      <c r="H104" s="159">
        <v>750</v>
      </c>
      <c r="I104" s="159">
        <v>750</v>
      </c>
      <c r="J104" s="159"/>
      <c r="K104" s="159"/>
      <c r="L104" s="159">
        <v>750</v>
      </c>
      <c r="M104" s="157"/>
      <c r="N104" s="159"/>
      <c r="O104" s="159"/>
      <c r="P104" s="159"/>
      <c r="Q104" s="159"/>
      <c r="R104" s="159"/>
      <c r="S104" s="159"/>
      <c r="T104" s="159"/>
      <c r="U104" s="159"/>
      <c r="V104" s="159"/>
      <c r="W104" s="159"/>
    </row>
    <row r="105" s="151" customFormat="1" ht="53.25" customHeight="1" outlineLevel="1" spans="1:23">
      <c r="A105" s="157" t="s">
        <v>52</v>
      </c>
      <c r="B105" s="157" t="s">
        <v>452</v>
      </c>
      <c r="C105" s="157" t="s">
        <v>322</v>
      </c>
      <c r="D105" s="157" t="s">
        <v>179</v>
      </c>
      <c r="E105" s="157" t="s">
        <v>180</v>
      </c>
      <c r="F105" s="157" t="s">
        <v>317</v>
      </c>
      <c r="G105" s="157" t="s">
        <v>318</v>
      </c>
      <c r="H105" s="159">
        <v>503.14</v>
      </c>
      <c r="I105" s="159">
        <v>503.14</v>
      </c>
      <c r="J105" s="159"/>
      <c r="K105" s="159"/>
      <c r="L105" s="159">
        <v>503.14</v>
      </c>
      <c r="M105" s="157"/>
      <c r="N105" s="159"/>
      <c r="O105" s="159"/>
      <c r="P105" s="159"/>
      <c r="Q105" s="159"/>
      <c r="R105" s="159"/>
      <c r="S105" s="159"/>
      <c r="T105" s="159"/>
      <c r="U105" s="159"/>
      <c r="V105" s="159"/>
      <c r="W105" s="159"/>
    </row>
    <row r="106" s="151" customFormat="1" ht="53.25" customHeight="1" outlineLevel="1" spans="1:23">
      <c r="A106" s="157" t="s">
        <v>52</v>
      </c>
      <c r="B106" s="157" t="s">
        <v>453</v>
      </c>
      <c r="C106" s="157" t="s">
        <v>324</v>
      </c>
      <c r="D106" s="157" t="s">
        <v>179</v>
      </c>
      <c r="E106" s="157" t="s">
        <v>180</v>
      </c>
      <c r="F106" s="157" t="s">
        <v>317</v>
      </c>
      <c r="G106" s="157" t="s">
        <v>318</v>
      </c>
      <c r="H106" s="159">
        <v>1006.27</v>
      </c>
      <c r="I106" s="159">
        <v>1006.27</v>
      </c>
      <c r="J106" s="159"/>
      <c r="K106" s="159"/>
      <c r="L106" s="159">
        <v>1006.27</v>
      </c>
      <c r="M106" s="157"/>
      <c r="N106" s="159"/>
      <c r="O106" s="159"/>
      <c r="P106" s="159"/>
      <c r="Q106" s="159"/>
      <c r="R106" s="159"/>
      <c r="S106" s="159"/>
      <c r="T106" s="159"/>
      <c r="U106" s="159"/>
      <c r="V106" s="159"/>
      <c r="W106" s="159"/>
    </row>
    <row r="107" s="151" customFormat="1" ht="53.25" customHeight="1" outlineLevel="1" spans="1:23">
      <c r="A107" s="157" t="s">
        <v>52</v>
      </c>
      <c r="B107" s="157" t="s">
        <v>454</v>
      </c>
      <c r="C107" s="157" t="s">
        <v>223</v>
      </c>
      <c r="D107" s="157" t="s">
        <v>222</v>
      </c>
      <c r="E107" s="157" t="s">
        <v>223</v>
      </c>
      <c r="F107" s="157" t="s">
        <v>328</v>
      </c>
      <c r="G107" s="157" t="s">
        <v>223</v>
      </c>
      <c r="H107" s="159">
        <v>30188.16</v>
      </c>
      <c r="I107" s="159">
        <v>30188.16</v>
      </c>
      <c r="J107" s="159"/>
      <c r="K107" s="159"/>
      <c r="L107" s="159">
        <v>30188.16</v>
      </c>
      <c r="M107" s="157"/>
      <c r="N107" s="159"/>
      <c r="O107" s="159"/>
      <c r="P107" s="159"/>
      <c r="Q107" s="159"/>
      <c r="R107" s="159"/>
      <c r="S107" s="159"/>
      <c r="T107" s="159"/>
      <c r="U107" s="159"/>
      <c r="V107" s="159"/>
      <c r="W107" s="159"/>
    </row>
    <row r="108" s="151" customFormat="1" ht="53.25" customHeight="1" outlineLevel="1" spans="1:23">
      <c r="A108" s="157" t="s">
        <v>52</v>
      </c>
      <c r="B108" s="157" t="s">
        <v>455</v>
      </c>
      <c r="C108" s="157" t="s">
        <v>349</v>
      </c>
      <c r="D108" s="157" t="s">
        <v>104</v>
      </c>
      <c r="E108" s="157" t="s">
        <v>105</v>
      </c>
      <c r="F108" s="157" t="s">
        <v>352</v>
      </c>
      <c r="G108" s="157" t="s">
        <v>353</v>
      </c>
      <c r="H108" s="159">
        <v>5200</v>
      </c>
      <c r="I108" s="159">
        <v>5200</v>
      </c>
      <c r="J108" s="159"/>
      <c r="K108" s="159"/>
      <c r="L108" s="159">
        <v>5200</v>
      </c>
      <c r="M108" s="157"/>
      <c r="N108" s="159"/>
      <c r="O108" s="159"/>
      <c r="P108" s="159"/>
      <c r="Q108" s="159"/>
      <c r="R108" s="159"/>
      <c r="S108" s="159"/>
      <c r="T108" s="159"/>
      <c r="U108" s="159"/>
      <c r="V108" s="159"/>
      <c r="W108" s="159"/>
    </row>
    <row r="109" s="151" customFormat="1" ht="53.25" customHeight="1" outlineLevel="1" spans="1:23">
      <c r="A109" s="157" t="s">
        <v>52</v>
      </c>
      <c r="B109" s="157" t="s">
        <v>455</v>
      </c>
      <c r="C109" s="157" t="s">
        <v>349</v>
      </c>
      <c r="D109" s="157" t="s">
        <v>104</v>
      </c>
      <c r="E109" s="157" t="s">
        <v>105</v>
      </c>
      <c r="F109" s="157" t="s">
        <v>350</v>
      </c>
      <c r="G109" s="157" t="s">
        <v>351</v>
      </c>
      <c r="H109" s="159">
        <v>3350</v>
      </c>
      <c r="I109" s="159">
        <v>3350</v>
      </c>
      <c r="J109" s="159"/>
      <c r="K109" s="159"/>
      <c r="L109" s="159">
        <v>3350</v>
      </c>
      <c r="M109" s="157"/>
      <c r="N109" s="159"/>
      <c r="O109" s="159"/>
      <c r="P109" s="159"/>
      <c r="Q109" s="159"/>
      <c r="R109" s="159"/>
      <c r="S109" s="159"/>
      <c r="T109" s="159"/>
      <c r="U109" s="159"/>
      <c r="V109" s="159"/>
      <c r="W109" s="159"/>
    </row>
    <row r="110" s="151" customFormat="1" ht="53.25" customHeight="1" outlineLevel="1" spans="1:23">
      <c r="A110" s="157" t="s">
        <v>52</v>
      </c>
      <c r="B110" s="157" t="s">
        <v>456</v>
      </c>
      <c r="C110" s="157" t="s">
        <v>359</v>
      </c>
      <c r="D110" s="157" t="s">
        <v>104</v>
      </c>
      <c r="E110" s="157" t="s">
        <v>105</v>
      </c>
      <c r="F110" s="157" t="s">
        <v>360</v>
      </c>
      <c r="G110" s="157" t="s">
        <v>359</v>
      </c>
      <c r="H110" s="159">
        <v>4052.16</v>
      </c>
      <c r="I110" s="159">
        <v>4052.16</v>
      </c>
      <c r="J110" s="159"/>
      <c r="K110" s="159"/>
      <c r="L110" s="159">
        <v>4052.16</v>
      </c>
      <c r="M110" s="157"/>
      <c r="N110" s="159"/>
      <c r="O110" s="159"/>
      <c r="P110" s="159"/>
      <c r="Q110" s="159"/>
      <c r="R110" s="159"/>
      <c r="S110" s="159"/>
      <c r="T110" s="159"/>
      <c r="U110" s="159"/>
      <c r="V110" s="159"/>
      <c r="W110" s="159"/>
    </row>
    <row r="111" s="151" customFormat="1" ht="53.25" customHeight="1" outlineLevel="1" spans="1:23">
      <c r="A111" s="157" t="s">
        <v>52</v>
      </c>
      <c r="B111" s="157" t="s">
        <v>457</v>
      </c>
      <c r="C111" s="157" t="s">
        <v>362</v>
      </c>
      <c r="D111" s="157" t="s">
        <v>104</v>
      </c>
      <c r="E111" s="157" t="s">
        <v>105</v>
      </c>
      <c r="F111" s="157" t="s">
        <v>363</v>
      </c>
      <c r="G111" s="157" t="s">
        <v>364</v>
      </c>
      <c r="H111" s="159">
        <v>27000</v>
      </c>
      <c r="I111" s="159">
        <v>27000</v>
      </c>
      <c r="J111" s="159"/>
      <c r="K111" s="159"/>
      <c r="L111" s="159">
        <v>27000</v>
      </c>
      <c r="M111" s="157"/>
      <c r="N111" s="159"/>
      <c r="O111" s="159"/>
      <c r="P111" s="159"/>
      <c r="Q111" s="159"/>
      <c r="R111" s="159"/>
      <c r="S111" s="159"/>
      <c r="T111" s="159"/>
      <c r="U111" s="159"/>
      <c r="V111" s="159"/>
      <c r="W111" s="159"/>
    </row>
    <row r="112" s="151" customFormat="1" ht="53.25" customHeight="1" spans="1:23">
      <c r="A112" s="157" t="s">
        <v>54</v>
      </c>
      <c r="B112" s="157"/>
      <c r="C112" s="157"/>
      <c r="D112" s="157"/>
      <c r="E112" s="157"/>
      <c r="F112" s="157"/>
      <c r="G112" s="157"/>
      <c r="H112" s="159">
        <v>287720.53</v>
      </c>
      <c r="I112" s="159">
        <v>287720.53</v>
      </c>
      <c r="J112" s="159"/>
      <c r="K112" s="159"/>
      <c r="L112" s="159">
        <v>287720.53</v>
      </c>
      <c r="M112" s="157"/>
      <c r="N112" s="159"/>
      <c r="O112" s="159"/>
      <c r="P112" s="159"/>
      <c r="Q112" s="159"/>
      <c r="R112" s="159"/>
      <c r="S112" s="159"/>
      <c r="T112" s="159"/>
      <c r="U112" s="159"/>
      <c r="V112" s="159"/>
      <c r="W112" s="159"/>
    </row>
    <row r="113" s="151" customFormat="1" ht="53.25" customHeight="1" outlineLevel="1" spans="1:23">
      <c r="A113" s="157" t="s">
        <v>54</v>
      </c>
      <c r="B113" s="157" t="s">
        <v>458</v>
      </c>
      <c r="C113" s="157" t="s">
        <v>300</v>
      </c>
      <c r="D113" s="157" t="s">
        <v>104</v>
      </c>
      <c r="E113" s="157" t="s">
        <v>105</v>
      </c>
      <c r="F113" s="157" t="s">
        <v>301</v>
      </c>
      <c r="G113" s="157" t="s">
        <v>302</v>
      </c>
      <c r="H113" s="159">
        <v>70404</v>
      </c>
      <c r="I113" s="159">
        <v>70404</v>
      </c>
      <c r="J113" s="159"/>
      <c r="K113" s="159"/>
      <c r="L113" s="159">
        <v>70404</v>
      </c>
      <c r="M113" s="157"/>
      <c r="N113" s="159"/>
      <c r="O113" s="159"/>
      <c r="P113" s="159"/>
      <c r="Q113" s="159"/>
      <c r="R113" s="159"/>
      <c r="S113" s="159"/>
      <c r="T113" s="159"/>
      <c r="U113" s="159"/>
      <c r="V113" s="159"/>
      <c r="W113" s="159"/>
    </row>
    <row r="114" s="151" customFormat="1" ht="53.25" customHeight="1" outlineLevel="1" spans="1:23">
      <c r="A114" s="157" t="s">
        <v>54</v>
      </c>
      <c r="B114" s="157" t="s">
        <v>458</v>
      </c>
      <c r="C114" s="157" t="s">
        <v>300</v>
      </c>
      <c r="D114" s="157" t="s">
        <v>104</v>
      </c>
      <c r="E114" s="157" t="s">
        <v>105</v>
      </c>
      <c r="F114" s="157" t="s">
        <v>303</v>
      </c>
      <c r="G114" s="157" t="s">
        <v>304</v>
      </c>
      <c r="H114" s="159">
        <v>109500</v>
      </c>
      <c r="I114" s="159">
        <v>109500</v>
      </c>
      <c r="J114" s="159"/>
      <c r="K114" s="159"/>
      <c r="L114" s="159">
        <v>109500</v>
      </c>
      <c r="M114" s="157"/>
      <c r="N114" s="159"/>
      <c r="O114" s="159"/>
      <c r="P114" s="159"/>
      <c r="Q114" s="159"/>
      <c r="R114" s="159"/>
      <c r="S114" s="159"/>
      <c r="T114" s="159"/>
      <c r="U114" s="159"/>
      <c r="V114" s="159"/>
      <c r="W114" s="159"/>
    </row>
    <row r="115" s="151" customFormat="1" ht="53.25" customHeight="1" outlineLevel="1" spans="1:23">
      <c r="A115" s="157" t="s">
        <v>54</v>
      </c>
      <c r="B115" s="157" t="s">
        <v>458</v>
      </c>
      <c r="C115" s="157" t="s">
        <v>300</v>
      </c>
      <c r="D115" s="157" t="s">
        <v>104</v>
      </c>
      <c r="E115" s="157" t="s">
        <v>105</v>
      </c>
      <c r="F115" s="157" t="s">
        <v>305</v>
      </c>
      <c r="G115" s="157" t="s">
        <v>306</v>
      </c>
      <c r="H115" s="159">
        <v>5867</v>
      </c>
      <c r="I115" s="159">
        <v>5867</v>
      </c>
      <c r="J115" s="159"/>
      <c r="K115" s="159"/>
      <c r="L115" s="159">
        <v>5867</v>
      </c>
      <c r="M115" s="157"/>
      <c r="N115" s="159"/>
      <c r="O115" s="159"/>
      <c r="P115" s="159"/>
      <c r="Q115" s="159"/>
      <c r="R115" s="159"/>
      <c r="S115" s="159"/>
      <c r="T115" s="159"/>
      <c r="U115" s="159"/>
      <c r="V115" s="159"/>
      <c r="W115" s="159"/>
    </row>
    <row r="116" s="151" customFormat="1" ht="53.25" customHeight="1" outlineLevel="1" spans="1:23">
      <c r="A116" s="157" t="s">
        <v>54</v>
      </c>
      <c r="B116" s="157" t="s">
        <v>459</v>
      </c>
      <c r="C116" s="157" t="s">
        <v>308</v>
      </c>
      <c r="D116" s="157" t="s">
        <v>104</v>
      </c>
      <c r="E116" s="157" t="s">
        <v>105</v>
      </c>
      <c r="F116" s="157" t="s">
        <v>305</v>
      </c>
      <c r="G116" s="157" t="s">
        <v>306</v>
      </c>
      <c r="H116" s="159">
        <v>16800</v>
      </c>
      <c r="I116" s="159">
        <v>16800</v>
      </c>
      <c r="J116" s="159"/>
      <c r="K116" s="159"/>
      <c r="L116" s="159">
        <v>16800</v>
      </c>
      <c r="M116" s="157"/>
      <c r="N116" s="159"/>
      <c r="O116" s="159"/>
      <c r="P116" s="159"/>
      <c r="Q116" s="159"/>
      <c r="R116" s="159"/>
      <c r="S116" s="159"/>
      <c r="T116" s="159"/>
      <c r="U116" s="159"/>
      <c r="V116" s="159"/>
      <c r="W116" s="159"/>
    </row>
    <row r="117" s="151" customFormat="1" ht="53.25" customHeight="1" outlineLevel="1" spans="1:23">
      <c r="A117" s="157" t="s">
        <v>54</v>
      </c>
      <c r="B117" s="157" t="s">
        <v>460</v>
      </c>
      <c r="C117" s="157" t="s">
        <v>310</v>
      </c>
      <c r="D117" s="157" t="s">
        <v>152</v>
      </c>
      <c r="E117" s="157" t="s">
        <v>153</v>
      </c>
      <c r="F117" s="157" t="s">
        <v>311</v>
      </c>
      <c r="G117" s="157" t="s">
        <v>310</v>
      </c>
      <c r="H117" s="159">
        <v>26240.64</v>
      </c>
      <c r="I117" s="159">
        <v>26240.64</v>
      </c>
      <c r="J117" s="159"/>
      <c r="K117" s="159"/>
      <c r="L117" s="159">
        <v>26240.64</v>
      </c>
      <c r="M117" s="157"/>
      <c r="N117" s="159"/>
      <c r="O117" s="159"/>
      <c r="P117" s="159"/>
      <c r="Q117" s="159"/>
      <c r="R117" s="159"/>
      <c r="S117" s="159"/>
      <c r="T117" s="159"/>
      <c r="U117" s="159"/>
      <c r="V117" s="159"/>
      <c r="W117" s="159"/>
    </row>
    <row r="118" s="151" customFormat="1" ht="53.25" customHeight="1" outlineLevel="1" spans="1:23">
      <c r="A118" s="157" t="s">
        <v>54</v>
      </c>
      <c r="B118" s="157" t="s">
        <v>461</v>
      </c>
      <c r="C118" s="157" t="s">
        <v>313</v>
      </c>
      <c r="D118" s="157" t="s">
        <v>175</v>
      </c>
      <c r="E118" s="157" t="s">
        <v>176</v>
      </c>
      <c r="F118" s="157" t="s">
        <v>314</v>
      </c>
      <c r="G118" s="157" t="s">
        <v>313</v>
      </c>
      <c r="H118" s="159">
        <v>12300.3</v>
      </c>
      <c r="I118" s="159">
        <v>12300.3</v>
      </c>
      <c r="J118" s="159"/>
      <c r="K118" s="159"/>
      <c r="L118" s="159">
        <v>12300.3</v>
      </c>
      <c r="M118" s="157"/>
      <c r="N118" s="159"/>
      <c r="O118" s="159"/>
      <c r="P118" s="159"/>
      <c r="Q118" s="159"/>
      <c r="R118" s="159"/>
      <c r="S118" s="159"/>
      <c r="T118" s="159"/>
      <c r="U118" s="159"/>
      <c r="V118" s="159"/>
      <c r="W118" s="159"/>
    </row>
    <row r="119" s="151" customFormat="1" ht="53.25" customHeight="1" outlineLevel="1" spans="1:23">
      <c r="A119" s="157" t="s">
        <v>54</v>
      </c>
      <c r="B119" s="157" t="s">
        <v>461</v>
      </c>
      <c r="C119" s="157" t="s">
        <v>313</v>
      </c>
      <c r="D119" s="157" t="s">
        <v>177</v>
      </c>
      <c r="E119" s="157" t="s">
        <v>178</v>
      </c>
      <c r="F119" s="157" t="s">
        <v>314</v>
      </c>
      <c r="G119" s="157" t="s">
        <v>313</v>
      </c>
      <c r="H119" s="159"/>
      <c r="I119" s="159"/>
      <c r="J119" s="159"/>
      <c r="K119" s="159"/>
      <c r="L119" s="159"/>
      <c r="M119" s="157"/>
      <c r="N119" s="159"/>
      <c r="O119" s="159"/>
      <c r="P119" s="159"/>
      <c r="Q119" s="159"/>
      <c r="R119" s="159"/>
      <c r="S119" s="159"/>
      <c r="T119" s="159"/>
      <c r="U119" s="159"/>
      <c r="V119" s="159"/>
      <c r="W119" s="159"/>
    </row>
    <row r="120" s="151" customFormat="1" ht="53.25" customHeight="1" outlineLevel="1" spans="1:23">
      <c r="A120" s="157" t="s">
        <v>54</v>
      </c>
      <c r="B120" s="157" t="s">
        <v>462</v>
      </c>
      <c r="C120" s="157" t="s">
        <v>316</v>
      </c>
      <c r="D120" s="157" t="s">
        <v>179</v>
      </c>
      <c r="E120" s="157" t="s">
        <v>180</v>
      </c>
      <c r="F120" s="157" t="s">
        <v>317</v>
      </c>
      <c r="G120" s="157" t="s">
        <v>318</v>
      </c>
      <c r="H120" s="159">
        <v>500</v>
      </c>
      <c r="I120" s="159">
        <v>500</v>
      </c>
      <c r="J120" s="159"/>
      <c r="K120" s="159"/>
      <c r="L120" s="159">
        <v>500</v>
      </c>
      <c r="M120" s="157"/>
      <c r="N120" s="159"/>
      <c r="O120" s="159"/>
      <c r="P120" s="159"/>
      <c r="Q120" s="159"/>
      <c r="R120" s="159"/>
      <c r="S120" s="159"/>
      <c r="T120" s="159"/>
      <c r="U120" s="159"/>
      <c r="V120" s="159"/>
      <c r="W120" s="159"/>
    </row>
    <row r="121" s="151" customFormat="1" ht="53.25" customHeight="1" outlineLevel="1" spans="1:23">
      <c r="A121" s="157" t="s">
        <v>54</v>
      </c>
      <c r="B121" s="157" t="s">
        <v>463</v>
      </c>
      <c r="C121" s="157" t="s">
        <v>322</v>
      </c>
      <c r="D121" s="157" t="s">
        <v>179</v>
      </c>
      <c r="E121" s="157" t="s">
        <v>180</v>
      </c>
      <c r="F121" s="157" t="s">
        <v>317</v>
      </c>
      <c r="G121" s="157" t="s">
        <v>318</v>
      </c>
      <c r="H121" s="159">
        <v>328.01</v>
      </c>
      <c r="I121" s="159">
        <v>328.01</v>
      </c>
      <c r="J121" s="159"/>
      <c r="K121" s="159"/>
      <c r="L121" s="159">
        <v>328.01</v>
      </c>
      <c r="M121" s="157"/>
      <c r="N121" s="159"/>
      <c r="O121" s="159"/>
      <c r="P121" s="159"/>
      <c r="Q121" s="159"/>
      <c r="R121" s="159"/>
      <c r="S121" s="159"/>
      <c r="T121" s="159"/>
      <c r="U121" s="159"/>
      <c r="V121" s="159"/>
      <c r="W121" s="159"/>
    </row>
    <row r="122" s="151" customFormat="1" ht="53.25" customHeight="1" outlineLevel="1" spans="1:23">
      <c r="A122" s="157" t="s">
        <v>54</v>
      </c>
      <c r="B122" s="157" t="s">
        <v>464</v>
      </c>
      <c r="C122" s="157" t="s">
        <v>324</v>
      </c>
      <c r="D122" s="157" t="s">
        <v>179</v>
      </c>
      <c r="E122" s="157" t="s">
        <v>180</v>
      </c>
      <c r="F122" s="157" t="s">
        <v>317</v>
      </c>
      <c r="G122" s="157" t="s">
        <v>318</v>
      </c>
      <c r="H122" s="159">
        <v>656.02</v>
      </c>
      <c r="I122" s="159">
        <v>656.02</v>
      </c>
      <c r="J122" s="159"/>
      <c r="K122" s="159"/>
      <c r="L122" s="159">
        <v>656.02</v>
      </c>
      <c r="M122" s="157"/>
      <c r="N122" s="159"/>
      <c r="O122" s="159"/>
      <c r="P122" s="159"/>
      <c r="Q122" s="159"/>
      <c r="R122" s="159"/>
      <c r="S122" s="159"/>
      <c r="T122" s="159"/>
      <c r="U122" s="159"/>
      <c r="V122" s="159"/>
      <c r="W122" s="159"/>
    </row>
    <row r="123" s="151" customFormat="1" ht="53.25" customHeight="1" outlineLevel="1" spans="1:23">
      <c r="A123" s="157" t="s">
        <v>54</v>
      </c>
      <c r="B123" s="157" t="s">
        <v>465</v>
      </c>
      <c r="C123" s="157" t="s">
        <v>223</v>
      </c>
      <c r="D123" s="157" t="s">
        <v>222</v>
      </c>
      <c r="E123" s="157" t="s">
        <v>223</v>
      </c>
      <c r="F123" s="157" t="s">
        <v>328</v>
      </c>
      <c r="G123" s="157" t="s">
        <v>223</v>
      </c>
      <c r="H123" s="159">
        <v>19680.48</v>
      </c>
      <c r="I123" s="159">
        <v>19680.48</v>
      </c>
      <c r="J123" s="159"/>
      <c r="K123" s="159"/>
      <c r="L123" s="159">
        <v>19680.48</v>
      </c>
      <c r="M123" s="157"/>
      <c r="N123" s="159"/>
      <c r="O123" s="159"/>
      <c r="P123" s="159"/>
      <c r="Q123" s="159"/>
      <c r="R123" s="159"/>
      <c r="S123" s="159"/>
      <c r="T123" s="159"/>
      <c r="U123" s="159"/>
      <c r="V123" s="159"/>
      <c r="W123" s="159"/>
    </row>
    <row r="124" s="151" customFormat="1" ht="53.25" customHeight="1" outlineLevel="1" spans="1:23">
      <c r="A124" s="157" t="s">
        <v>54</v>
      </c>
      <c r="B124" s="157" t="s">
        <v>466</v>
      </c>
      <c r="C124" s="157" t="s">
        <v>349</v>
      </c>
      <c r="D124" s="157" t="s">
        <v>104</v>
      </c>
      <c r="E124" s="157" t="s">
        <v>105</v>
      </c>
      <c r="F124" s="157" t="s">
        <v>442</v>
      </c>
      <c r="G124" s="157" t="s">
        <v>443</v>
      </c>
      <c r="H124" s="159">
        <v>5700</v>
      </c>
      <c r="I124" s="159">
        <v>5700</v>
      </c>
      <c r="J124" s="159"/>
      <c r="K124" s="159"/>
      <c r="L124" s="159">
        <v>5700</v>
      </c>
      <c r="M124" s="157"/>
      <c r="N124" s="159"/>
      <c r="O124" s="159"/>
      <c r="P124" s="159"/>
      <c r="Q124" s="159"/>
      <c r="R124" s="159"/>
      <c r="S124" s="159"/>
      <c r="T124" s="159"/>
      <c r="U124" s="159"/>
      <c r="V124" s="159"/>
      <c r="W124" s="159"/>
    </row>
    <row r="125" s="151" customFormat="1" ht="53.25" customHeight="1" outlineLevel="1" spans="1:23">
      <c r="A125" s="157" t="s">
        <v>54</v>
      </c>
      <c r="B125" s="157" t="s">
        <v>467</v>
      </c>
      <c r="C125" s="157" t="s">
        <v>359</v>
      </c>
      <c r="D125" s="157" t="s">
        <v>104</v>
      </c>
      <c r="E125" s="157" t="s">
        <v>105</v>
      </c>
      <c r="F125" s="157" t="s">
        <v>360</v>
      </c>
      <c r="G125" s="157" t="s">
        <v>359</v>
      </c>
      <c r="H125" s="159">
        <v>2944.08</v>
      </c>
      <c r="I125" s="159">
        <v>2944.08</v>
      </c>
      <c r="J125" s="159"/>
      <c r="K125" s="159"/>
      <c r="L125" s="159">
        <v>2944.08</v>
      </c>
      <c r="M125" s="157"/>
      <c r="N125" s="159"/>
      <c r="O125" s="159"/>
      <c r="P125" s="159"/>
      <c r="Q125" s="159"/>
      <c r="R125" s="159"/>
      <c r="S125" s="159"/>
      <c r="T125" s="159"/>
      <c r="U125" s="159"/>
      <c r="V125" s="159"/>
      <c r="W125" s="159"/>
    </row>
    <row r="126" s="151" customFormat="1" ht="53.25" customHeight="1" outlineLevel="1" spans="1:23">
      <c r="A126" s="157" t="s">
        <v>54</v>
      </c>
      <c r="B126" s="157" t="s">
        <v>468</v>
      </c>
      <c r="C126" s="157" t="s">
        <v>362</v>
      </c>
      <c r="D126" s="157" t="s">
        <v>104</v>
      </c>
      <c r="E126" s="157" t="s">
        <v>105</v>
      </c>
      <c r="F126" s="157" t="s">
        <v>363</v>
      </c>
      <c r="G126" s="157" t="s">
        <v>364</v>
      </c>
      <c r="H126" s="159">
        <v>16800</v>
      </c>
      <c r="I126" s="159">
        <v>16800</v>
      </c>
      <c r="J126" s="159"/>
      <c r="K126" s="159"/>
      <c r="L126" s="159">
        <v>16800</v>
      </c>
      <c r="M126" s="157"/>
      <c r="N126" s="159"/>
      <c r="O126" s="159"/>
      <c r="P126" s="159"/>
      <c r="Q126" s="159"/>
      <c r="R126" s="159"/>
      <c r="S126" s="159"/>
      <c r="T126" s="159"/>
      <c r="U126" s="159"/>
      <c r="V126" s="159"/>
      <c r="W126" s="159"/>
    </row>
    <row r="127" s="151" customFormat="1" ht="53.25" customHeight="1" spans="1:23">
      <c r="A127" s="157" t="s">
        <v>56</v>
      </c>
      <c r="B127" s="157"/>
      <c r="C127" s="157"/>
      <c r="D127" s="157"/>
      <c r="E127" s="157"/>
      <c r="F127" s="157"/>
      <c r="G127" s="157"/>
      <c r="H127" s="159">
        <v>302976.25</v>
      </c>
      <c r="I127" s="159">
        <v>302976.25</v>
      </c>
      <c r="J127" s="159"/>
      <c r="K127" s="159"/>
      <c r="L127" s="159">
        <v>302976.25</v>
      </c>
      <c r="M127" s="157"/>
      <c r="N127" s="159"/>
      <c r="O127" s="159"/>
      <c r="P127" s="159"/>
      <c r="Q127" s="159"/>
      <c r="R127" s="159"/>
      <c r="S127" s="159"/>
      <c r="T127" s="159"/>
      <c r="U127" s="159"/>
      <c r="V127" s="159"/>
      <c r="W127" s="159"/>
    </row>
    <row r="128" s="151" customFormat="1" ht="53.25" customHeight="1" outlineLevel="1" spans="1:23">
      <c r="A128" s="157" t="s">
        <v>56</v>
      </c>
      <c r="B128" s="157" t="s">
        <v>469</v>
      </c>
      <c r="C128" s="157" t="s">
        <v>300</v>
      </c>
      <c r="D128" s="157" t="s">
        <v>104</v>
      </c>
      <c r="E128" s="157" t="s">
        <v>105</v>
      </c>
      <c r="F128" s="157" t="s">
        <v>301</v>
      </c>
      <c r="G128" s="157" t="s">
        <v>302</v>
      </c>
      <c r="H128" s="159">
        <v>66480</v>
      </c>
      <c r="I128" s="159">
        <v>66480</v>
      </c>
      <c r="J128" s="159"/>
      <c r="K128" s="159"/>
      <c r="L128" s="159">
        <v>66480</v>
      </c>
      <c r="M128" s="157"/>
      <c r="N128" s="159"/>
      <c r="O128" s="159"/>
      <c r="P128" s="159"/>
      <c r="Q128" s="159"/>
      <c r="R128" s="159"/>
      <c r="S128" s="159"/>
      <c r="T128" s="159"/>
      <c r="U128" s="159"/>
      <c r="V128" s="159"/>
      <c r="W128" s="159"/>
    </row>
    <row r="129" s="151" customFormat="1" ht="53.25" customHeight="1" outlineLevel="1" spans="1:23">
      <c r="A129" s="157" t="s">
        <v>56</v>
      </c>
      <c r="B129" s="157" t="s">
        <v>469</v>
      </c>
      <c r="C129" s="157" t="s">
        <v>300</v>
      </c>
      <c r="D129" s="157" t="s">
        <v>104</v>
      </c>
      <c r="E129" s="157" t="s">
        <v>105</v>
      </c>
      <c r="F129" s="157" t="s">
        <v>303</v>
      </c>
      <c r="G129" s="157" t="s">
        <v>304</v>
      </c>
      <c r="H129" s="159">
        <v>108624</v>
      </c>
      <c r="I129" s="159">
        <v>108624</v>
      </c>
      <c r="J129" s="159"/>
      <c r="K129" s="159"/>
      <c r="L129" s="159">
        <v>108624</v>
      </c>
      <c r="M129" s="157"/>
      <c r="N129" s="159"/>
      <c r="O129" s="159"/>
      <c r="P129" s="159"/>
      <c r="Q129" s="159"/>
      <c r="R129" s="159"/>
      <c r="S129" s="159"/>
      <c r="T129" s="159"/>
      <c r="U129" s="159"/>
      <c r="V129" s="159"/>
      <c r="W129" s="159"/>
    </row>
    <row r="130" s="151" customFormat="1" ht="53.25" customHeight="1" outlineLevel="1" spans="1:23">
      <c r="A130" s="157" t="s">
        <v>56</v>
      </c>
      <c r="B130" s="157" t="s">
        <v>469</v>
      </c>
      <c r="C130" s="157" t="s">
        <v>300</v>
      </c>
      <c r="D130" s="157" t="s">
        <v>104</v>
      </c>
      <c r="E130" s="157" t="s">
        <v>105</v>
      </c>
      <c r="F130" s="157" t="s">
        <v>305</v>
      </c>
      <c r="G130" s="157" t="s">
        <v>306</v>
      </c>
      <c r="H130" s="159">
        <v>5540</v>
      </c>
      <c r="I130" s="159">
        <v>5540</v>
      </c>
      <c r="J130" s="159"/>
      <c r="K130" s="159"/>
      <c r="L130" s="159">
        <v>5540</v>
      </c>
      <c r="M130" s="157"/>
      <c r="N130" s="159"/>
      <c r="O130" s="159"/>
      <c r="P130" s="159"/>
      <c r="Q130" s="159"/>
      <c r="R130" s="159"/>
      <c r="S130" s="159"/>
      <c r="T130" s="159"/>
      <c r="U130" s="159"/>
      <c r="V130" s="159"/>
      <c r="W130" s="159"/>
    </row>
    <row r="131" s="151" customFormat="1" ht="53.25" customHeight="1" outlineLevel="1" spans="1:23">
      <c r="A131" s="157" t="s">
        <v>56</v>
      </c>
      <c r="B131" s="157" t="s">
        <v>470</v>
      </c>
      <c r="C131" s="157" t="s">
        <v>308</v>
      </c>
      <c r="D131" s="157" t="s">
        <v>104</v>
      </c>
      <c r="E131" s="157" t="s">
        <v>105</v>
      </c>
      <c r="F131" s="157" t="s">
        <v>305</v>
      </c>
      <c r="G131" s="157" t="s">
        <v>306</v>
      </c>
      <c r="H131" s="159">
        <v>33120</v>
      </c>
      <c r="I131" s="159">
        <v>33120</v>
      </c>
      <c r="J131" s="159"/>
      <c r="K131" s="159"/>
      <c r="L131" s="159">
        <v>33120</v>
      </c>
      <c r="M131" s="157"/>
      <c r="N131" s="159"/>
      <c r="O131" s="159"/>
      <c r="P131" s="159"/>
      <c r="Q131" s="159"/>
      <c r="R131" s="159"/>
      <c r="S131" s="159"/>
      <c r="T131" s="159"/>
      <c r="U131" s="159"/>
      <c r="V131" s="159"/>
      <c r="W131" s="159"/>
    </row>
    <row r="132" s="151" customFormat="1" ht="53.25" customHeight="1" outlineLevel="1" spans="1:23">
      <c r="A132" s="157" t="s">
        <v>56</v>
      </c>
      <c r="B132" s="157" t="s">
        <v>471</v>
      </c>
      <c r="C132" s="157" t="s">
        <v>310</v>
      </c>
      <c r="D132" s="157" t="s">
        <v>152</v>
      </c>
      <c r="E132" s="157" t="s">
        <v>153</v>
      </c>
      <c r="F132" s="157" t="s">
        <v>311</v>
      </c>
      <c r="G132" s="157" t="s">
        <v>310</v>
      </c>
      <c r="H132" s="159">
        <v>28083.84</v>
      </c>
      <c r="I132" s="159">
        <v>28083.84</v>
      </c>
      <c r="J132" s="159"/>
      <c r="K132" s="159"/>
      <c r="L132" s="159">
        <v>28083.84</v>
      </c>
      <c r="M132" s="157"/>
      <c r="N132" s="159"/>
      <c r="O132" s="159"/>
      <c r="P132" s="159"/>
      <c r="Q132" s="159"/>
      <c r="R132" s="159"/>
      <c r="S132" s="159"/>
      <c r="T132" s="159"/>
      <c r="U132" s="159"/>
      <c r="V132" s="159"/>
      <c r="W132" s="159"/>
    </row>
    <row r="133" s="151" customFormat="1" ht="53.25" customHeight="1" outlineLevel="1" spans="1:23">
      <c r="A133" s="157" t="s">
        <v>56</v>
      </c>
      <c r="B133" s="157" t="s">
        <v>472</v>
      </c>
      <c r="C133" s="157" t="s">
        <v>313</v>
      </c>
      <c r="D133" s="157" t="s">
        <v>175</v>
      </c>
      <c r="E133" s="157" t="s">
        <v>176</v>
      </c>
      <c r="F133" s="157" t="s">
        <v>314</v>
      </c>
      <c r="G133" s="157" t="s">
        <v>313</v>
      </c>
      <c r="H133" s="159">
        <v>13164.3</v>
      </c>
      <c r="I133" s="159">
        <v>13164.3</v>
      </c>
      <c r="J133" s="159"/>
      <c r="K133" s="159"/>
      <c r="L133" s="159">
        <v>13164.3</v>
      </c>
      <c r="M133" s="157"/>
      <c r="N133" s="159"/>
      <c r="O133" s="159"/>
      <c r="P133" s="159"/>
      <c r="Q133" s="159"/>
      <c r="R133" s="159"/>
      <c r="S133" s="159"/>
      <c r="T133" s="159"/>
      <c r="U133" s="159"/>
      <c r="V133" s="159"/>
      <c r="W133" s="159"/>
    </row>
    <row r="134" s="151" customFormat="1" ht="53.25" customHeight="1" outlineLevel="1" spans="1:23">
      <c r="A134" s="157" t="s">
        <v>56</v>
      </c>
      <c r="B134" s="157" t="s">
        <v>472</v>
      </c>
      <c r="C134" s="157" t="s">
        <v>313</v>
      </c>
      <c r="D134" s="157" t="s">
        <v>177</v>
      </c>
      <c r="E134" s="157" t="s">
        <v>178</v>
      </c>
      <c r="F134" s="157" t="s">
        <v>314</v>
      </c>
      <c r="G134" s="157" t="s">
        <v>313</v>
      </c>
      <c r="H134" s="159"/>
      <c r="I134" s="159"/>
      <c r="J134" s="159"/>
      <c r="K134" s="159"/>
      <c r="L134" s="159"/>
      <c r="M134" s="157"/>
      <c r="N134" s="159"/>
      <c r="O134" s="159"/>
      <c r="P134" s="159"/>
      <c r="Q134" s="159"/>
      <c r="R134" s="159"/>
      <c r="S134" s="159"/>
      <c r="T134" s="159"/>
      <c r="U134" s="159"/>
      <c r="V134" s="159"/>
      <c r="W134" s="159"/>
    </row>
    <row r="135" s="151" customFormat="1" ht="53.25" customHeight="1" outlineLevel="1" spans="1:23">
      <c r="A135" s="157" t="s">
        <v>56</v>
      </c>
      <c r="B135" s="157" t="s">
        <v>473</v>
      </c>
      <c r="C135" s="157" t="s">
        <v>316</v>
      </c>
      <c r="D135" s="157" t="s">
        <v>179</v>
      </c>
      <c r="E135" s="157" t="s">
        <v>180</v>
      </c>
      <c r="F135" s="157" t="s">
        <v>317</v>
      </c>
      <c r="G135" s="157" t="s">
        <v>318</v>
      </c>
      <c r="H135" s="159">
        <v>500</v>
      </c>
      <c r="I135" s="159">
        <v>500</v>
      </c>
      <c r="J135" s="159"/>
      <c r="K135" s="159"/>
      <c r="L135" s="159">
        <v>500</v>
      </c>
      <c r="M135" s="157"/>
      <c r="N135" s="159"/>
      <c r="O135" s="159"/>
      <c r="P135" s="159"/>
      <c r="Q135" s="159"/>
      <c r="R135" s="159"/>
      <c r="S135" s="159"/>
      <c r="T135" s="159"/>
      <c r="U135" s="159"/>
      <c r="V135" s="159"/>
      <c r="W135" s="159"/>
    </row>
    <row r="136" s="151" customFormat="1" ht="53.25" customHeight="1" outlineLevel="1" spans="1:23">
      <c r="A136" s="157" t="s">
        <v>56</v>
      </c>
      <c r="B136" s="157" t="s">
        <v>474</v>
      </c>
      <c r="C136" s="157" t="s">
        <v>322</v>
      </c>
      <c r="D136" s="157" t="s">
        <v>179</v>
      </c>
      <c r="E136" s="157" t="s">
        <v>180</v>
      </c>
      <c r="F136" s="157" t="s">
        <v>317</v>
      </c>
      <c r="G136" s="157" t="s">
        <v>318</v>
      </c>
      <c r="H136" s="159">
        <v>351.05</v>
      </c>
      <c r="I136" s="159">
        <v>351.05</v>
      </c>
      <c r="J136" s="159"/>
      <c r="K136" s="159"/>
      <c r="L136" s="159">
        <v>351.05</v>
      </c>
      <c r="M136" s="157"/>
      <c r="N136" s="159"/>
      <c r="O136" s="159"/>
      <c r="P136" s="159"/>
      <c r="Q136" s="159"/>
      <c r="R136" s="159"/>
      <c r="S136" s="159"/>
      <c r="T136" s="159"/>
      <c r="U136" s="159"/>
      <c r="V136" s="159"/>
      <c r="W136" s="159"/>
    </row>
    <row r="137" s="151" customFormat="1" ht="53.25" customHeight="1" outlineLevel="1" spans="1:23">
      <c r="A137" s="157" t="s">
        <v>56</v>
      </c>
      <c r="B137" s="157" t="s">
        <v>475</v>
      </c>
      <c r="C137" s="157" t="s">
        <v>324</v>
      </c>
      <c r="D137" s="157" t="s">
        <v>179</v>
      </c>
      <c r="E137" s="157" t="s">
        <v>180</v>
      </c>
      <c r="F137" s="157" t="s">
        <v>317</v>
      </c>
      <c r="G137" s="157" t="s">
        <v>318</v>
      </c>
      <c r="H137" s="159">
        <v>702.1</v>
      </c>
      <c r="I137" s="159">
        <v>702.1</v>
      </c>
      <c r="J137" s="159"/>
      <c r="K137" s="159"/>
      <c r="L137" s="159">
        <v>702.1</v>
      </c>
      <c r="M137" s="157"/>
      <c r="N137" s="159"/>
      <c r="O137" s="159"/>
      <c r="P137" s="159"/>
      <c r="Q137" s="159"/>
      <c r="R137" s="159"/>
      <c r="S137" s="159"/>
      <c r="T137" s="159"/>
      <c r="U137" s="159"/>
      <c r="V137" s="159"/>
      <c r="W137" s="159"/>
    </row>
    <row r="138" s="151" customFormat="1" ht="53.25" customHeight="1" outlineLevel="1" spans="1:23">
      <c r="A138" s="157" t="s">
        <v>56</v>
      </c>
      <c r="B138" s="157" t="s">
        <v>476</v>
      </c>
      <c r="C138" s="157" t="s">
        <v>223</v>
      </c>
      <c r="D138" s="157" t="s">
        <v>222</v>
      </c>
      <c r="E138" s="157" t="s">
        <v>223</v>
      </c>
      <c r="F138" s="157" t="s">
        <v>328</v>
      </c>
      <c r="G138" s="157" t="s">
        <v>223</v>
      </c>
      <c r="H138" s="159">
        <v>21062.88</v>
      </c>
      <c r="I138" s="159">
        <v>21062.88</v>
      </c>
      <c r="J138" s="159"/>
      <c r="K138" s="159"/>
      <c r="L138" s="159">
        <v>21062.88</v>
      </c>
      <c r="M138" s="157"/>
      <c r="N138" s="159"/>
      <c r="O138" s="159"/>
      <c r="P138" s="159"/>
      <c r="Q138" s="159"/>
      <c r="R138" s="159"/>
      <c r="S138" s="159"/>
      <c r="T138" s="159"/>
      <c r="U138" s="159"/>
      <c r="V138" s="159"/>
      <c r="W138" s="159"/>
    </row>
    <row r="139" s="151" customFormat="1" ht="53.25" customHeight="1" outlineLevel="1" spans="1:23">
      <c r="A139" s="157" t="s">
        <v>56</v>
      </c>
      <c r="B139" s="157" t="s">
        <v>477</v>
      </c>
      <c r="C139" s="157" t="s">
        <v>349</v>
      </c>
      <c r="D139" s="157" t="s">
        <v>104</v>
      </c>
      <c r="E139" s="157" t="s">
        <v>105</v>
      </c>
      <c r="F139" s="157" t="s">
        <v>442</v>
      </c>
      <c r="G139" s="157" t="s">
        <v>443</v>
      </c>
      <c r="H139" s="159">
        <v>5700</v>
      </c>
      <c r="I139" s="159">
        <v>5700</v>
      </c>
      <c r="J139" s="159"/>
      <c r="K139" s="159"/>
      <c r="L139" s="159">
        <v>5700</v>
      </c>
      <c r="M139" s="157"/>
      <c r="N139" s="159"/>
      <c r="O139" s="159"/>
      <c r="P139" s="159"/>
      <c r="Q139" s="159"/>
      <c r="R139" s="159"/>
      <c r="S139" s="159"/>
      <c r="T139" s="159"/>
      <c r="U139" s="159"/>
      <c r="V139" s="159"/>
      <c r="W139" s="159"/>
    </row>
    <row r="140" s="151" customFormat="1" ht="53.25" customHeight="1" outlineLevel="1" spans="1:23">
      <c r="A140" s="157" t="s">
        <v>56</v>
      </c>
      <c r="B140" s="157" t="s">
        <v>478</v>
      </c>
      <c r="C140" s="157" t="s">
        <v>359</v>
      </c>
      <c r="D140" s="157" t="s">
        <v>104</v>
      </c>
      <c r="E140" s="157" t="s">
        <v>105</v>
      </c>
      <c r="F140" s="157" t="s">
        <v>360</v>
      </c>
      <c r="G140" s="157" t="s">
        <v>359</v>
      </c>
      <c r="H140" s="159">
        <v>2848.08</v>
      </c>
      <c r="I140" s="159">
        <v>2848.08</v>
      </c>
      <c r="J140" s="159"/>
      <c r="K140" s="159"/>
      <c r="L140" s="159">
        <v>2848.08</v>
      </c>
      <c r="M140" s="157"/>
      <c r="N140" s="159"/>
      <c r="O140" s="159"/>
      <c r="P140" s="159"/>
      <c r="Q140" s="159"/>
      <c r="R140" s="159"/>
      <c r="S140" s="159"/>
      <c r="T140" s="159"/>
      <c r="U140" s="159"/>
      <c r="V140" s="159"/>
      <c r="W140" s="159"/>
    </row>
    <row r="141" s="151" customFormat="1" ht="53.25" customHeight="1" outlineLevel="1" spans="1:23">
      <c r="A141" s="157" t="s">
        <v>56</v>
      </c>
      <c r="B141" s="157" t="s">
        <v>479</v>
      </c>
      <c r="C141" s="157" t="s">
        <v>362</v>
      </c>
      <c r="D141" s="157" t="s">
        <v>104</v>
      </c>
      <c r="E141" s="157" t="s">
        <v>105</v>
      </c>
      <c r="F141" s="157" t="s">
        <v>363</v>
      </c>
      <c r="G141" s="157" t="s">
        <v>364</v>
      </c>
      <c r="H141" s="159">
        <v>16800</v>
      </c>
      <c r="I141" s="159">
        <v>16800</v>
      </c>
      <c r="J141" s="159"/>
      <c r="K141" s="159"/>
      <c r="L141" s="159">
        <v>16800</v>
      </c>
      <c r="M141" s="157"/>
      <c r="N141" s="159"/>
      <c r="O141" s="159"/>
      <c r="P141" s="159"/>
      <c r="Q141" s="159"/>
      <c r="R141" s="159"/>
      <c r="S141" s="159"/>
      <c r="T141" s="159"/>
      <c r="U141" s="159"/>
      <c r="V141" s="159"/>
      <c r="W141" s="159"/>
    </row>
    <row r="142" s="151" customFormat="1" ht="53.25" customHeight="1" spans="1:23">
      <c r="A142" s="157" t="s">
        <v>58</v>
      </c>
      <c r="B142" s="157"/>
      <c r="C142" s="157"/>
      <c r="D142" s="157"/>
      <c r="E142" s="157"/>
      <c r="F142" s="157"/>
      <c r="G142" s="157"/>
      <c r="H142" s="159">
        <v>437948.21</v>
      </c>
      <c r="I142" s="159">
        <v>437948.21</v>
      </c>
      <c r="J142" s="159"/>
      <c r="K142" s="159"/>
      <c r="L142" s="159">
        <v>437948.21</v>
      </c>
      <c r="M142" s="157"/>
      <c r="N142" s="159"/>
      <c r="O142" s="159"/>
      <c r="P142" s="159"/>
      <c r="Q142" s="159"/>
      <c r="R142" s="159"/>
      <c r="S142" s="159"/>
      <c r="T142" s="159"/>
      <c r="U142" s="159"/>
      <c r="V142" s="159"/>
      <c r="W142" s="159"/>
    </row>
    <row r="143" s="151" customFormat="1" ht="53.25" customHeight="1" outlineLevel="1" spans="1:23">
      <c r="A143" s="157" t="s">
        <v>58</v>
      </c>
      <c r="B143" s="157" t="s">
        <v>480</v>
      </c>
      <c r="C143" s="157" t="s">
        <v>300</v>
      </c>
      <c r="D143" s="157" t="s">
        <v>104</v>
      </c>
      <c r="E143" s="157" t="s">
        <v>105</v>
      </c>
      <c r="F143" s="157" t="s">
        <v>301</v>
      </c>
      <c r="G143" s="157" t="s">
        <v>302</v>
      </c>
      <c r="H143" s="159">
        <v>90144</v>
      </c>
      <c r="I143" s="159">
        <v>90144</v>
      </c>
      <c r="J143" s="159"/>
      <c r="K143" s="159"/>
      <c r="L143" s="159">
        <v>90144</v>
      </c>
      <c r="M143" s="157"/>
      <c r="N143" s="159"/>
      <c r="O143" s="159"/>
      <c r="P143" s="159"/>
      <c r="Q143" s="159"/>
      <c r="R143" s="159"/>
      <c r="S143" s="159"/>
      <c r="T143" s="159"/>
      <c r="U143" s="159"/>
      <c r="V143" s="159"/>
      <c r="W143" s="159"/>
    </row>
    <row r="144" s="151" customFormat="1" ht="53.25" customHeight="1" outlineLevel="1" spans="1:23">
      <c r="A144" s="157" t="s">
        <v>58</v>
      </c>
      <c r="B144" s="157" t="s">
        <v>480</v>
      </c>
      <c r="C144" s="157" t="s">
        <v>300</v>
      </c>
      <c r="D144" s="157" t="s">
        <v>104</v>
      </c>
      <c r="E144" s="157" t="s">
        <v>105</v>
      </c>
      <c r="F144" s="157" t="s">
        <v>303</v>
      </c>
      <c r="G144" s="157" t="s">
        <v>304</v>
      </c>
      <c r="H144" s="159">
        <v>160164</v>
      </c>
      <c r="I144" s="159">
        <v>160164</v>
      </c>
      <c r="J144" s="159"/>
      <c r="K144" s="159"/>
      <c r="L144" s="159">
        <v>160164</v>
      </c>
      <c r="M144" s="157"/>
      <c r="N144" s="159"/>
      <c r="O144" s="159"/>
      <c r="P144" s="159"/>
      <c r="Q144" s="159"/>
      <c r="R144" s="159"/>
      <c r="S144" s="159"/>
      <c r="T144" s="159"/>
      <c r="U144" s="159"/>
      <c r="V144" s="159"/>
      <c r="W144" s="159"/>
    </row>
    <row r="145" s="151" customFormat="1" ht="53.25" customHeight="1" outlineLevel="1" spans="1:23">
      <c r="A145" s="157" t="s">
        <v>58</v>
      </c>
      <c r="B145" s="157" t="s">
        <v>480</v>
      </c>
      <c r="C145" s="157" t="s">
        <v>300</v>
      </c>
      <c r="D145" s="157" t="s">
        <v>104</v>
      </c>
      <c r="E145" s="157" t="s">
        <v>105</v>
      </c>
      <c r="F145" s="157" t="s">
        <v>305</v>
      </c>
      <c r="G145" s="157" t="s">
        <v>306</v>
      </c>
      <c r="H145" s="159">
        <v>7512</v>
      </c>
      <c r="I145" s="159">
        <v>7512</v>
      </c>
      <c r="J145" s="159"/>
      <c r="K145" s="159"/>
      <c r="L145" s="159">
        <v>7512</v>
      </c>
      <c r="M145" s="157"/>
      <c r="N145" s="159"/>
      <c r="O145" s="159"/>
      <c r="P145" s="159"/>
      <c r="Q145" s="159"/>
      <c r="R145" s="159"/>
      <c r="S145" s="159"/>
      <c r="T145" s="159"/>
      <c r="U145" s="159"/>
      <c r="V145" s="159"/>
      <c r="W145" s="159"/>
    </row>
    <row r="146" s="151" customFormat="1" ht="53.25" customHeight="1" outlineLevel="1" spans="1:23">
      <c r="A146" s="157" t="s">
        <v>58</v>
      </c>
      <c r="B146" s="157" t="s">
        <v>481</v>
      </c>
      <c r="C146" s="157" t="s">
        <v>308</v>
      </c>
      <c r="D146" s="157" t="s">
        <v>104</v>
      </c>
      <c r="E146" s="157" t="s">
        <v>105</v>
      </c>
      <c r="F146" s="157" t="s">
        <v>305</v>
      </c>
      <c r="G146" s="157" t="s">
        <v>306</v>
      </c>
      <c r="H146" s="159">
        <v>48960</v>
      </c>
      <c r="I146" s="159">
        <v>48960</v>
      </c>
      <c r="J146" s="159"/>
      <c r="K146" s="159"/>
      <c r="L146" s="159">
        <v>48960</v>
      </c>
      <c r="M146" s="157"/>
      <c r="N146" s="159"/>
      <c r="O146" s="159"/>
      <c r="P146" s="159"/>
      <c r="Q146" s="159"/>
      <c r="R146" s="159"/>
      <c r="S146" s="159"/>
      <c r="T146" s="159"/>
      <c r="U146" s="159"/>
      <c r="V146" s="159"/>
      <c r="W146" s="159"/>
    </row>
    <row r="147" s="151" customFormat="1" ht="53.25" customHeight="1" outlineLevel="1" spans="1:23">
      <c r="A147" s="157" t="s">
        <v>58</v>
      </c>
      <c r="B147" s="157" t="s">
        <v>482</v>
      </c>
      <c r="C147" s="157" t="s">
        <v>310</v>
      </c>
      <c r="D147" s="157" t="s">
        <v>152</v>
      </c>
      <c r="E147" s="157" t="s">
        <v>153</v>
      </c>
      <c r="F147" s="157" t="s">
        <v>311</v>
      </c>
      <c r="G147" s="157" t="s">
        <v>310</v>
      </c>
      <c r="H147" s="159">
        <v>40250.88</v>
      </c>
      <c r="I147" s="159">
        <v>40250.88</v>
      </c>
      <c r="J147" s="159"/>
      <c r="K147" s="159"/>
      <c r="L147" s="159">
        <v>40250.88</v>
      </c>
      <c r="M147" s="157"/>
      <c r="N147" s="159"/>
      <c r="O147" s="159"/>
      <c r="P147" s="159"/>
      <c r="Q147" s="159"/>
      <c r="R147" s="159"/>
      <c r="S147" s="159"/>
      <c r="T147" s="159"/>
      <c r="U147" s="159"/>
      <c r="V147" s="159"/>
      <c r="W147" s="159"/>
    </row>
    <row r="148" s="151" customFormat="1" ht="53.25" customHeight="1" outlineLevel="1" spans="1:23">
      <c r="A148" s="157" t="s">
        <v>58</v>
      </c>
      <c r="B148" s="157" t="s">
        <v>483</v>
      </c>
      <c r="C148" s="157" t="s">
        <v>313</v>
      </c>
      <c r="D148" s="157" t="s">
        <v>175</v>
      </c>
      <c r="E148" s="157" t="s">
        <v>176</v>
      </c>
      <c r="F148" s="157" t="s">
        <v>314</v>
      </c>
      <c r="G148" s="157" t="s">
        <v>313</v>
      </c>
      <c r="H148" s="159">
        <v>18867.6</v>
      </c>
      <c r="I148" s="159">
        <v>18867.6</v>
      </c>
      <c r="J148" s="159"/>
      <c r="K148" s="159"/>
      <c r="L148" s="159">
        <v>18867.6</v>
      </c>
      <c r="M148" s="157"/>
      <c r="N148" s="159"/>
      <c r="O148" s="159"/>
      <c r="P148" s="159"/>
      <c r="Q148" s="159"/>
      <c r="R148" s="159"/>
      <c r="S148" s="159"/>
      <c r="T148" s="159"/>
      <c r="U148" s="159"/>
      <c r="V148" s="159"/>
      <c r="W148" s="159"/>
    </row>
    <row r="149" s="151" customFormat="1" ht="53.25" customHeight="1" outlineLevel="1" spans="1:23">
      <c r="A149" s="157" t="s">
        <v>58</v>
      </c>
      <c r="B149" s="157" t="s">
        <v>483</v>
      </c>
      <c r="C149" s="157" t="s">
        <v>313</v>
      </c>
      <c r="D149" s="157" t="s">
        <v>177</v>
      </c>
      <c r="E149" s="157" t="s">
        <v>178</v>
      </c>
      <c r="F149" s="157" t="s">
        <v>314</v>
      </c>
      <c r="G149" s="157" t="s">
        <v>313</v>
      </c>
      <c r="H149" s="159"/>
      <c r="I149" s="159"/>
      <c r="J149" s="159"/>
      <c r="K149" s="159"/>
      <c r="L149" s="159"/>
      <c r="M149" s="157"/>
      <c r="N149" s="159"/>
      <c r="O149" s="159"/>
      <c r="P149" s="159"/>
      <c r="Q149" s="159"/>
      <c r="R149" s="159"/>
      <c r="S149" s="159"/>
      <c r="T149" s="159"/>
      <c r="U149" s="159"/>
      <c r="V149" s="159"/>
      <c r="W149" s="159"/>
    </row>
    <row r="150" s="151" customFormat="1" ht="53.25" customHeight="1" outlineLevel="1" spans="1:23">
      <c r="A150" s="157" t="s">
        <v>58</v>
      </c>
      <c r="B150" s="157" t="s">
        <v>484</v>
      </c>
      <c r="C150" s="157" t="s">
        <v>316</v>
      </c>
      <c r="D150" s="157" t="s">
        <v>179</v>
      </c>
      <c r="E150" s="157" t="s">
        <v>180</v>
      </c>
      <c r="F150" s="157" t="s">
        <v>317</v>
      </c>
      <c r="G150" s="157" t="s">
        <v>318</v>
      </c>
      <c r="H150" s="159">
        <v>750</v>
      </c>
      <c r="I150" s="159">
        <v>750</v>
      </c>
      <c r="J150" s="159"/>
      <c r="K150" s="159"/>
      <c r="L150" s="159">
        <v>750</v>
      </c>
      <c r="M150" s="157"/>
      <c r="N150" s="159"/>
      <c r="O150" s="159"/>
      <c r="P150" s="159"/>
      <c r="Q150" s="159"/>
      <c r="R150" s="159"/>
      <c r="S150" s="159"/>
      <c r="T150" s="159"/>
      <c r="U150" s="159"/>
      <c r="V150" s="159"/>
      <c r="W150" s="159"/>
    </row>
    <row r="151" s="151" customFormat="1" ht="53.25" customHeight="1" outlineLevel="1" spans="1:23">
      <c r="A151" s="157" t="s">
        <v>58</v>
      </c>
      <c r="B151" s="157" t="s">
        <v>485</v>
      </c>
      <c r="C151" s="157" t="s">
        <v>322</v>
      </c>
      <c r="D151" s="157" t="s">
        <v>179</v>
      </c>
      <c r="E151" s="157" t="s">
        <v>180</v>
      </c>
      <c r="F151" s="157" t="s">
        <v>317</v>
      </c>
      <c r="G151" s="157" t="s">
        <v>318</v>
      </c>
      <c r="H151" s="159">
        <v>503.14</v>
      </c>
      <c r="I151" s="159">
        <v>503.14</v>
      </c>
      <c r="J151" s="159"/>
      <c r="K151" s="159"/>
      <c r="L151" s="159">
        <v>503.14</v>
      </c>
      <c r="M151" s="157"/>
      <c r="N151" s="159"/>
      <c r="O151" s="159"/>
      <c r="P151" s="159"/>
      <c r="Q151" s="159"/>
      <c r="R151" s="159"/>
      <c r="S151" s="159"/>
      <c r="T151" s="159"/>
      <c r="U151" s="159"/>
      <c r="V151" s="159"/>
      <c r="W151" s="159"/>
    </row>
    <row r="152" s="151" customFormat="1" ht="53.25" customHeight="1" outlineLevel="1" spans="1:23">
      <c r="A152" s="157" t="s">
        <v>58</v>
      </c>
      <c r="B152" s="157" t="s">
        <v>486</v>
      </c>
      <c r="C152" s="157" t="s">
        <v>324</v>
      </c>
      <c r="D152" s="157" t="s">
        <v>179</v>
      </c>
      <c r="E152" s="157" t="s">
        <v>180</v>
      </c>
      <c r="F152" s="157" t="s">
        <v>317</v>
      </c>
      <c r="G152" s="157" t="s">
        <v>318</v>
      </c>
      <c r="H152" s="159">
        <v>1006.27</v>
      </c>
      <c r="I152" s="159">
        <v>1006.27</v>
      </c>
      <c r="J152" s="159"/>
      <c r="K152" s="159"/>
      <c r="L152" s="159">
        <v>1006.27</v>
      </c>
      <c r="M152" s="157"/>
      <c r="N152" s="159"/>
      <c r="O152" s="159"/>
      <c r="P152" s="159"/>
      <c r="Q152" s="159"/>
      <c r="R152" s="159"/>
      <c r="S152" s="159"/>
      <c r="T152" s="159"/>
      <c r="U152" s="159"/>
      <c r="V152" s="159"/>
      <c r="W152" s="159"/>
    </row>
    <row r="153" s="151" customFormat="1" ht="53.25" customHeight="1" outlineLevel="1" spans="1:23">
      <c r="A153" s="157" t="s">
        <v>58</v>
      </c>
      <c r="B153" s="157" t="s">
        <v>487</v>
      </c>
      <c r="C153" s="157" t="s">
        <v>223</v>
      </c>
      <c r="D153" s="157" t="s">
        <v>222</v>
      </c>
      <c r="E153" s="157" t="s">
        <v>223</v>
      </c>
      <c r="F153" s="157" t="s">
        <v>328</v>
      </c>
      <c r="G153" s="157" t="s">
        <v>223</v>
      </c>
      <c r="H153" s="159">
        <v>30188.16</v>
      </c>
      <c r="I153" s="159">
        <v>30188.16</v>
      </c>
      <c r="J153" s="159"/>
      <c r="K153" s="159"/>
      <c r="L153" s="159">
        <v>30188.16</v>
      </c>
      <c r="M153" s="157"/>
      <c r="N153" s="159"/>
      <c r="O153" s="159"/>
      <c r="P153" s="159"/>
      <c r="Q153" s="159"/>
      <c r="R153" s="159"/>
      <c r="S153" s="159"/>
      <c r="T153" s="159"/>
      <c r="U153" s="159"/>
      <c r="V153" s="159"/>
      <c r="W153" s="159"/>
    </row>
    <row r="154" s="151" customFormat="1" ht="53.25" customHeight="1" outlineLevel="1" spans="1:23">
      <c r="A154" s="157" t="s">
        <v>58</v>
      </c>
      <c r="B154" s="157" t="s">
        <v>488</v>
      </c>
      <c r="C154" s="157" t="s">
        <v>349</v>
      </c>
      <c r="D154" s="157" t="s">
        <v>104</v>
      </c>
      <c r="E154" s="157" t="s">
        <v>105</v>
      </c>
      <c r="F154" s="157" t="s">
        <v>352</v>
      </c>
      <c r="G154" s="157" t="s">
        <v>353</v>
      </c>
      <c r="H154" s="159">
        <v>7800</v>
      </c>
      <c r="I154" s="159">
        <v>7800</v>
      </c>
      <c r="J154" s="159"/>
      <c r="K154" s="159"/>
      <c r="L154" s="159">
        <v>7800</v>
      </c>
      <c r="M154" s="157"/>
      <c r="N154" s="159"/>
      <c r="O154" s="159"/>
      <c r="P154" s="159"/>
      <c r="Q154" s="159"/>
      <c r="R154" s="159"/>
      <c r="S154" s="159"/>
      <c r="T154" s="159"/>
      <c r="U154" s="159"/>
      <c r="V154" s="159"/>
      <c r="W154" s="159"/>
    </row>
    <row r="155" s="151" customFormat="1" ht="53.25" customHeight="1" outlineLevel="1" spans="1:23">
      <c r="A155" s="157" t="s">
        <v>58</v>
      </c>
      <c r="B155" s="157" t="s">
        <v>488</v>
      </c>
      <c r="C155" s="157" t="s">
        <v>349</v>
      </c>
      <c r="D155" s="157" t="s">
        <v>104</v>
      </c>
      <c r="E155" s="157" t="s">
        <v>105</v>
      </c>
      <c r="F155" s="157" t="s">
        <v>350</v>
      </c>
      <c r="G155" s="157" t="s">
        <v>351</v>
      </c>
      <c r="H155" s="159">
        <v>750</v>
      </c>
      <c r="I155" s="159">
        <v>750</v>
      </c>
      <c r="J155" s="159"/>
      <c r="K155" s="159"/>
      <c r="L155" s="159">
        <v>750</v>
      </c>
      <c r="M155" s="157"/>
      <c r="N155" s="159"/>
      <c r="O155" s="159"/>
      <c r="P155" s="159"/>
      <c r="Q155" s="159"/>
      <c r="R155" s="159"/>
      <c r="S155" s="159"/>
      <c r="T155" s="159"/>
      <c r="U155" s="159"/>
      <c r="V155" s="159"/>
      <c r="W155" s="159"/>
    </row>
    <row r="156" s="151" customFormat="1" ht="53.25" customHeight="1" outlineLevel="1" spans="1:23">
      <c r="A156" s="157" t="s">
        <v>58</v>
      </c>
      <c r="B156" s="157" t="s">
        <v>489</v>
      </c>
      <c r="C156" s="157" t="s">
        <v>359</v>
      </c>
      <c r="D156" s="157" t="s">
        <v>104</v>
      </c>
      <c r="E156" s="157" t="s">
        <v>105</v>
      </c>
      <c r="F156" s="157" t="s">
        <v>360</v>
      </c>
      <c r="G156" s="157" t="s">
        <v>359</v>
      </c>
      <c r="H156" s="159">
        <v>4052.16</v>
      </c>
      <c r="I156" s="159">
        <v>4052.16</v>
      </c>
      <c r="J156" s="159"/>
      <c r="K156" s="159"/>
      <c r="L156" s="159">
        <v>4052.16</v>
      </c>
      <c r="M156" s="157"/>
      <c r="N156" s="159"/>
      <c r="O156" s="159"/>
      <c r="P156" s="159"/>
      <c r="Q156" s="159"/>
      <c r="R156" s="159"/>
      <c r="S156" s="159"/>
      <c r="T156" s="159"/>
      <c r="U156" s="159"/>
      <c r="V156" s="159"/>
      <c r="W156" s="159"/>
    </row>
    <row r="157" s="151" customFormat="1" ht="53.25" customHeight="1" outlineLevel="1" spans="1:23">
      <c r="A157" s="157" t="s">
        <v>58</v>
      </c>
      <c r="B157" s="157" t="s">
        <v>490</v>
      </c>
      <c r="C157" s="157" t="s">
        <v>362</v>
      </c>
      <c r="D157" s="157" t="s">
        <v>104</v>
      </c>
      <c r="E157" s="157" t="s">
        <v>105</v>
      </c>
      <c r="F157" s="157" t="s">
        <v>363</v>
      </c>
      <c r="G157" s="157" t="s">
        <v>364</v>
      </c>
      <c r="H157" s="159">
        <v>27000</v>
      </c>
      <c r="I157" s="159">
        <v>27000</v>
      </c>
      <c r="J157" s="159"/>
      <c r="K157" s="159"/>
      <c r="L157" s="159">
        <v>27000</v>
      </c>
      <c r="M157" s="157"/>
      <c r="N157" s="159"/>
      <c r="O157" s="159"/>
      <c r="P157" s="159"/>
      <c r="Q157" s="159"/>
      <c r="R157" s="159"/>
      <c r="S157" s="159"/>
      <c r="T157" s="159"/>
      <c r="U157" s="159"/>
      <c r="V157" s="159"/>
      <c r="W157" s="159"/>
    </row>
    <row r="158" s="151" customFormat="1" ht="53.25" customHeight="1" spans="1:23">
      <c r="A158" s="157" t="s">
        <v>60</v>
      </c>
      <c r="B158" s="157"/>
      <c r="C158" s="157"/>
      <c r="D158" s="157"/>
      <c r="E158" s="157"/>
      <c r="F158" s="157"/>
      <c r="G158" s="157"/>
      <c r="H158" s="159">
        <v>840749.91</v>
      </c>
      <c r="I158" s="159">
        <v>840749.91</v>
      </c>
      <c r="J158" s="159"/>
      <c r="K158" s="159"/>
      <c r="L158" s="159">
        <v>840749.91</v>
      </c>
      <c r="M158" s="157"/>
      <c r="N158" s="159"/>
      <c r="O158" s="159"/>
      <c r="P158" s="159"/>
      <c r="Q158" s="159"/>
      <c r="R158" s="159"/>
      <c r="S158" s="159"/>
      <c r="T158" s="159"/>
      <c r="U158" s="159"/>
      <c r="V158" s="159"/>
      <c r="W158" s="159"/>
    </row>
    <row r="159" s="151" customFormat="1" ht="53.25" customHeight="1" outlineLevel="1" spans="1:23">
      <c r="A159" s="157" t="s">
        <v>60</v>
      </c>
      <c r="B159" s="157" t="s">
        <v>491</v>
      </c>
      <c r="C159" s="157" t="s">
        <v>415</v>
      </c>
      <c r="D159" s="157" t="s">
        <v>108</v>
      </c>
      <c r="E159" s="157" t="s">
        <v>109</v>
      </c>
      <c r="F159" s="157" t="s">
        <v>301</v>
      </c>
      <c r="G159" s="157" t="s">
        <v>302</v>
      </c>
      <c r="H159" s="159">
        <v>184812</v>
      </c>
      <c r="I159" s="159">
        <v>184812</v>
      </c>
      <c r="J159" s="159"/>
      <c r="K159" s="159"/>
      <c r="L159" s="159">
        <v>184812</v>
      </c>
      <c r="M159" s="157"/>
      <c r="N159" s="159"/>
      <c r="O159" s="159"/>
      <c r="P159" s="159"/>
      <c r="Q159" s="159"/>
      <c r="R159" s="159"/>
      <c r="S159" s="159"/>
      <c r="T159" s="159"/>
      <c r="U159" s="159"/>
      <c r="V159" s="159"/>
      <c r="W159" s="159"/>
    </row>
    <row r="160" s="151" customFormat="1" ht="53.25" customHeight="1" outlineLevel="1" spans="1:23">
      <c r="A160" s="157" t="s">
        <v>60</v>
      </c>
      <c r="B160" s="157" t="s">
        <v>491</v>
      </c>
      <c r="C160" s="157" t="s">
        <v>415</v>
      </c>
      <c r="D160" s="157" t="s">
        <v>108</v>
      </c>
      <c r="E160" s="157" t="s">
        <v>109</v>
      </c>
      <c r="F160" s="157" t="s">
        <v>303</v>
      </c>
      <c r="G160" s="157" t="s">
        <v>304</v>
      </c>
      <c r="H160" s="159">
        <v>63780</v>
      </c>
      <c r="I160" s="159">
        <v>63780</v>
      </c>
      <c r="J160" s="159"/>
      <c r="K160" s="159"/>
      <c r="L160" s="159">
        <v>63780</v>
      </c>
      <c r="M160" s="157"/>
      <c r="N160" s="159"/>
      <c r="O160" s="159"/>
      <c r="P160" s="159"/>
      <c r="Q160" s="159"/>
      <c r="R160" s="159"/>
      <c r="S160" s="159"/>
      <c r="T160" s="159"/>
      <c r="U160" s="159"/>
      <c r="V160" s="159"/>
      <c r="W160" s="159"/>
    </row>
    <row r="161" s="151" customFormat="1" ht="53.25" customHeight="1" outlineLevel="1" spans="1:23">
      <c r="A161" s="157" t="s">
        <v>60</v>
      </c>
      <c r="B161" s="157" t="s">
        <v>491</v>
      </c>
      <c r="C161" s="157" t="s">
        <v>415</v>
      </c>
      <c r="D161" s="157" t="s">
        <v>108</v>
      </c>
      <c r="E161" s="157" t="s">
        <v>109</v>
      </c>
      <c r="F161" s="157" t="s">
        <v>416</v>
      </c>
      <c r="G161" s="157" t="s">
        <v>417</v>
      </c>
      <c r="H161" s="159">
        <v>15401</v>
      </c>
      <c r="I161" s="159">
        <v>15401</v>
      </c>
      <c r="J161" s="159"/>
      <c r="K161" s="159"/>
      <c r="L161" s="159">
        <v>15401</v>
      </c>
      <c r="M161" s="157"/>
      <c r="N161" s="159"/>
      <c r="O161" s="159"/>
      <c r="P161" s="159"/>
      <c r="Q161" s="159"/>
      <c r="R161" s="159"/>
      <c r="S161" s="159"/>
      <c r="T161" s="159"/>
      <c r="U161" s="159"/>
      <c r="V161" s="159"/>
      <c r="W161" s="159"/>
    </row>
    <row r="162" s="151" customFormat="1" ht="53.25" customHeight="1" outlineLevel="1" spans="1:23">
      <c r="A162" s="157" t="s">
        <v>60</v>
      </c>
      <c r="B162" s="157" t="s">
        <v>491</v>
      </c>
      <c r="C162" s="157" t="s">
        <v>415</v>
      </c>
      <c r="D162" s="157" t="s">
        <v>108</v>
      </c>
      <c r="E162" s="157" t="s">
        <v>109</v>
      </c>
      <c r="F162" s="157" t="s">
        <v>416</v>
      </c>
      <c r="G162" s="157" t="s">
        <v>417</v>
      </c>
      <c r="H162" s="159">
        <v>76020</v>
      </c>
      <c r="I162" s="159">
        <v>76020</v>
      </c>
      <c r="J162" s="159"/>
      <c r="K162" s="159"/>
      <c r="L162" s="159">
        <v>76020</v>
      </c>
      <c r="M162" s="157"/>
      <c r="N162" s="159"/>
      <c r="O162" s="159"/>
      <c r="P162" s="159"/>
      <c r="Q162" s="159"/>
      <c r="R162" s="159"/>
      <c r="S162" s="159"/>
      <c r="T162" s="159"/>
      <c r="U162" s="159"/>
      <c r="V162" s="159"/>
      <c r="W162" s="159"/>
    </row>
    <row r="163" s="151" customFormat="1" ht="53.25" customHeight="1" outlineLevel="1" spans="1:23">
      <c r="A163" s="157" t="s">
        <v>60</v>
      </c>
      <c r="B163" s="157" t="s">
        <v>491</v>
      </c>
      <c r="C163" s="157" t="s">
        <v>415</v>
      </c>
      <c r="D163" s="157" t="s">
        <v>108</v>
      </c>
      <c r="E163" s="157" t="s">
        <v>109</v>
      </c>
      <c r="F163" s="157" t="s">
        <v>416</v>
      </c>
      <c r="G163" s="157" t="s">
        <v>417</v>
      </c>
      <c r="H163" s="159">
        <v>80280</v>
      </c>
      <c r="I163" s="159">
        <v>80280</v>
      </c>
      <c r="J163" s="159"/>
      <c r="K163" s="159"/>
      <c r="L163" s="159">
        <v>80280</v>
      </c>
      <c r="M163" s="157"/>
      <c r="N163" s="159"/>
      <c r="O163" s="159"/>
      <c r="P163" s="159"/>
      <c r="Q163" s="159"/>
      <c r="R163" s="159"/>
      <c r="S163" s="159"/>
      <c r="T163" s="159"/>
      <c r="U163" s="159"/>
      <c r="V163" s="159"/>
      <c r="W163" s="159"/>
    </row>
    <row r="164" s="151" customFormat="1" ht="53.25" customHeight="1" outlineLevel="1" spans="1:23">
      <c r="A164" s="157" t="s">
        <v>60</v>
      </c>
      <c r="B164" s="157" t="s">
        <v>492</v>
      </c>
      <c r="C164" s="157" t="s">
        <v>419</v>
      </c>
      <c r="D164" s="157" t="s">
        <v>108</v>
      </c>
      <c r="E164" s="157" t="s">
        <v>109</v>
      </c>
      <c r="F164" s="157" t="s">
        <v>416</v>
      </c>
      <c r="G164" s="157" t="s">
        <v>417</v>
      </c>
      <c r="H164" s="159">
        <v>72000</v>
      </c>
      <c r="I164" s="159">
        <v>72000</v>
      </c>
      <c r="J164" s="159"/>
      <c r="K164" s="159"/>
      <c r="L164" s="159">
        <v>72000</v>
      </c>
      <c r="M164" s="157"/>
      <c r="N164" s="159"/>
      <c r="O164" s="159"/>
      <c r="P164" s="159"/>
      <c r="Q164" s="159"/>
      <c r="R164" s="159"/>
      <c r="S164" s="159"/>
      <c r="T164" s="159"/>
      <c r="U164" s="159"/>
      <c r="V164" s="159"/>
      <c r="W164" s="159"/>
    </row>
    <row r="165" s="151" customFormat="1" ht="53.25" customHeight="1" outlineLevel="1" spans="1:23">
      <c r="A165" s="157" t="s">
        <v>60</v>
      </c>
      <c r="B165" s="157" t="s">
        <v>491</v>
      </c>
      <c r="C165" s="157" t="s">
        <v>415</v>
      </c>
      <c r="D165" s="157" t="s">
        <v>108</v>
      </c>
      <c r="E165" s="157" t="s">
        <v>109</v>
      </c>
      <c r="F165" s="157" t="s">
        <v>416</v>
      </c>
      <c r="G165" s="157" t="s">
        <v>417</v>
      </c>
      <c r="H165" s="159">
        <v>118260</v>
      </c>
      <c r="I165" s="159">
        <v>118260</v>
      </c>
      <c r="J165" s="159"/>
      <c r="K165" s="159"/>
      <c r="L165" s="159">
        <v>118260</v>
      </c>
      <c r="M165" s="157"/>
      <c r="N165" s="159"/>
      <c r="O165" s="159"/>
      <c r="P165" s="159"/>
      <c r="Q165" s="159"/>
      <c r="R165" s="159"/>
      <c r="S165" s="159"/>
      <c r="T165" s="159"/>
      <c r="U165" s="159"/>
      <c r="V165" s="159"/>
      <c r="W165" s="159"/>
    </row>
    <row r="166" s="151" customFormat="1" ht="53.25" customHeight="1" outlineLevel="1" spans="1:23">
      <c r="A166" s="157" t="s">
        <v>60</v>
      </c>
      <c r="B166" s="157" t="s">
        <v>493</v>
      </c>
      <c r="C166" s="157" t="s">
        <v>310</v>
      </c>
      <c r="D166" s="157" t="s">
        <v>152</v>
      </c>
      <c r="E166" s="157" t="s">
        <v>153</v>
      </c>
      <c r="F166" s="157" t="s">
        <v>311</v>
      </c>
      <c r="G166" s="157" t="s">
        <v>310</v>
      </c>
      <c r="H166" s="159">
        <v>89464.32</v>
      </c>
      <c r="I166" s="159">
        <v>89464.32</v>
      </c>
      <c r="J166" s="159"/>
      <c r="K166" s="159"/>
      <c r="L166" s="159">
        <v>89464.32</v>
      </c>
      <c r="M166" s="157"/>
      <c r="N166" s="159"/>
      <c r="O166" s="159"/>
      <c r="P166" s="159"/>
      <c r="Q166" s="159"/>
      <c r="R166" s="159"/>
      <c r="S166" s="159"/>
      <c r="T166" s="159"/>
      <c r="U166" s="159"/>
      <c r="V166" s="159"/>
      <c r="W166" s="159"/>
    </row>
    <row r="167" s="151" customFormat="1" ht="53.25" customHeight="1" outlineLevel="1" spans="1:23">
      <c r="A167" s="157" t="s">
        <v>60</v>
      </c>
      <c r="B167" s="157" t="s">
        <v>494</v>
      </c>
      <c r="C167" s="157" t="s">
        <v>313</v>
      </c>
      <c r="D167" s="157" t="s">
        <v>175</v>
      </c>
      <c r="E167" s="157" t="s">
        <v>176</v>
      </c>
      <c r="F167" s="157" t="s">
        <v>314</v>
      </c>
      <c r="G167" s="157" t="s">
        <v>313</v>
      </c>
      <c r="H167" s="159"/>
      <c r="I167" s="159"/>
      <c r="J167" s="159"/>
      <c r="K167" s="159"/>
      <c r="L167" s="159"/>
      <c r="M167" s="157"/>
      <c r="N167" s="159"/>
      <c r="O167" s="159"/>
      <c r="P167" s="159"/>
      <c r="Q167" s="159"/>
      <c r="R167" s="159"/>
      <c r="S167" s="159"/>
      <c r="T167" s="159"/>
      <c r="U167" s="159"/>
      <c r="V167" s="159"/>
      <c r="W167" s="159"/>
    </row>
    <row r="168" s="151" customFormat="1" ht="53.25" customHeight="1" outlineLevel="1" spans="1:23">
      <c r="A168" s="157" t="s">
        <v>60</v>
      </c>
      <c r="B168" s="157" t="s">
        <v>494</v>
      </c>
      <c r="C168" s="157" t="s">
        <v>313</v>
      </c>
      <c r="D168" s="157" t="s">
        <v>177</v>
      </c>
      <c r="E168" s="157" t="s">
        <v>178</v>
      </c>
      <c r="F168" s="157" t="s">
        <v>314</v>
      </c>
      <c r="G168" s="157" t="s">
        <v>313</v>
      </c>
      <c r="H168" s="159">
        <v>41936.4</v>
      </c>
      <c r="I168" s="159">
        <v>41936.4</v>
      </c>
      <c r="J168" s="159"/>
      <c r="K168" s="159"/>
      <c r="L168" s="159">
        <v>41936.4</v>
      </c>
      <c r="M168" s="157"/>
      <c r="N168" s="159"/>
      <c r="O168" s="159"/>
      <c r="P168" s="159"/>
      <c r="Q168" s="159"/>
      <c r="R168" s="159"/>
      <c r="S168" s="159"/>
      <c r="T168" s="159"/>
      <c r="U168" s="159"/>
      <c r="V168" s="159"/>
      <c r="W168" s="159"/>
    </row>
    <row r="169" s="151" customFormat="1" ht="53.25" customHeight="1" outlineLevel="1" spans="1:23">
      <c r="A169" s="157" t="s">
        <v>60</v>
      </c>
      <c r="B169" s="157" t="s">
        <v>495</v>
      </c>
      <c r="C169" s="157" t="s">
        <v>316</v>
      </c>
      <c r="D169" s="157" t="s">
        <v>179</v>
      </c>
      <c r="E169" s="157" t="s">
        <v>180</v>
      </c>
      <c r="F169" s="157" t="s">
        <v>317</v>
      </c>
      <c r="G169" s="157" t="s">
        <v>318</v>
      </c>
      <c r="H169" s="159">
        <v>1500</v>
      </c>
      <c r="I169" s="159">
        <v>1500</v>
      </c>
      <c r="J169" s="159"/>
      <c r="K169" s="159"/>
      <c r="L169" s="159">
        <v>1500</v>
      </c>
      <c r="M169" s="157"/>
      <c r="N169" s="159"/>
      <c r="O169" s="159"/>
      <c r="P169" s="159"/>
      <c r="Q169" s="159"/>
      <c r="R169" s="159"/>
      <c r="S169" s="159"/>
      <c r="T169" s="159"/>
      <c r="U169" s="159"/>
      <c r="V169" s="159"/>
      <c r="W169" s="159"/>
    </row>
    <row r="170" s="151" customFormat="1" ht="53.25" customHeight="1" outlineLevel="1" spans="1:23">
      <c r="A170" s="157" t="s">
        <v>60</v>
      </c>
      <c r="B170" s="157" t="s">
        <v>496</v>
      </c>
      <c r="C170" s="157" t="s">
        <v>322</v>
      </c>
      <c r="D170" s="157" t="s">
        <v>179</v>
      </c>
      <c r="E170" s="157" t="s">
        <v>180</v>
      </c>
      <c r="F170" s="157" t="s">
        <v>317</v>
      </c>
      <c r="G170" s="157" t="s">
        <v>318</v>
      </c>
      <c r="H170" s="159">
        <v>1118.3</v>
      </c>
      <c r="I170" s="159">
        <v>1118.3</v>
      </c>
      <c r="J170" s="159"/>
      <c r="K170" s="159"/>
      <c r="L170" s="159">
        <v>1118.3</v>
      </c>
      <c r="M170" s="157"/>
      <c r="N170" s="159"/>
      <c r="O170" s="159"/>
      <c r="P170" s="159"/>
      <c r="Q170" s="159"/>
      <c r="R170" s="159"/>
      <c r="S170" s="159"/>
      <c r="T170" s="159"/>
      <c r="U170" s="159"/>
      <c r="V170" s="159"/>
      <c r="W170" s="159"/>
    </row>
    <row r="171" s="151" customFormat="1" ht="53.25" customHeight="1" outlineLevel="1" spans="1:23">
      <c r="A171" s="157" t="s">
        <v>60</v>
      </c>
      <c r="B171" s="157" t="s">
        <v>497</v>
      </c>
      <c r="C171" s="157" t="s">
        <v>324</v>
      </c>
      <c r="D171" s="157" t="s">
        <v>179</v>
      </c>
      <c r="E171" s="157" t="s">
        <v>180</v>
      </c>
      <c r="F171" s="157" t="s">
        <v>317</v>
      </c>
      <c r="G171" s="157" t="s">
        <v>318</v>
      </c>
      <c r="H171" s="159">
        <v>2236.61</v>
      </c>
      <c r="I171" s="159">
        <v>2236.61</v>
      </c>
      <c r="J171" s="159"/>
      <c r="K171" s="159"/>
      <c r="L171" s="159">
        <v>2236.61</v>
      </c>
      <c r="M171" s="157"/>
      <c r="N171" s="159"/>
      <c r="O171" s="159"/>
      <c r="P171" s="159"/>
      <c r="Q171" s="159"/>
      <c r="R171" s="159"/>
      <c r="S171" s="159"/>
      <c r="T171" s="159"/>
      <c r="U171" s="159"/>
      <c r="V171" s="159"/>
      <c r="W171" s="159"/>
    </row>
    <row r="172" s="151" customFormat="1" ht="53.25" customHeight="1" outlineLevel="1" spans="1:23">
      <c r="A172" s="157" t="s">
        <v>60</v>
      </c>
      <c r="B172" s="157" t="s">
        <v>498</v>
      </c>
      <c r="C172" s="157" t="s">
        <v>223</v>
      </c>
      <c r="D172" s="157" t="s">
        <v>222</v>
      </c>
      <c r="E172" s="157" t="s">
        <v>223</v>
      </c>
      <c r="F172" s="157" t="s">
        <v>328</v>
      </c>
      <c r="G172" s="157" t="s">
        <v>223</v>
      </c>
      <c r="H172" s="159">
        <v>67098.24</v>
      </c>
      <c r="I172" s="159">
        <v>67098.24</v>
      </c>
      <c r="J172" s="159"/>
      <c r="K172" s="159"/>
      <c r="L172" s="159">
        <v>67098.24</v>
      </c>
      <c r="M172" s="157"/>
      <c r="N172" s="159"/>
      <c r="O172" s="159"/>
      <c r="P172" s="159"/>
      <c r="Q172" s="159"/>
      <c r="R172" s="159"/>
      <c r="S172" s="159"/>
      <c r="T172" s="159"/>
      <c r="U172" s="159"/>
      <c r="V172" s="159"/>
      <c r="W172" s="159"/>
    </row>
    <row r="173" s="151" customFormat="1" ht="53.25" customHeight="1" outlineLevel="1" spans="1:23">
      <c r="A173" s="157" t="s">
        <v>60</v>
      </c>
      <c r="B173" s="157" t="s">
        <v>499</v>
      </c>
      <c r="C173" s="157" t="s">
        <v>349</v>
      </c>
      <c r="D173" s="157" t="s">
        <v>108</v>
      </c>
      <c r="E173" s="157" t="s">
        <v>109</v>
      </c>
      <c r="F173" s="157" t="s">
        <v>427</v>
      </c>
      <c r="G173" s="157" t="s">
        <v>428</v>
      </c>
      <c r="H173" s="159">
        <v>17100</v>
      </c>
      <c r="I173" s="159">
        <v>17100</v>
      </c>
      <c r="J173" s="159"/>
      <c r="K173" s="159"/>
      <c r="L173" s="159">
        <v>17100</v>
      </c>
      <c r="M173" s="157"/>
      <c r="N173" s="159"/>
      <c r="O173" s="159"/>
      <c r="P173" s="159"/>
      <c r="Q173" s="159"/>
      <c r="R173" s="159"/>
      <c r="S173" s="159"/>
      <c r="T173" s="159"/>
      <c r="U173" s="159"/>
      <c r="V173" s="159"/>
      <c r="W173" s="159"/>
    </row>
    <row r="174" s="151" customFormat="1" ht="53.25" customHeight="1" outlineLevel="1" spans="1:23">
      <c r="A174" s="157" t="s">
        <v>60</v>
      </c>
      <c r="B174" s="157" t="s">
        <v>500</v>
      </c>
      <c r="C174" s="157" t="s">
        <v>359</v>
      </c>
      <c r="D174" s="157" t="s">
        <v>108</v>
      </c>
      <c r="E174" s="157" t="s">
        <v>109</v>
      </c>
      <c r="F174" s="157" t="s">
        <v>360</v>
      </c>
      <c r="G174" s="157" t="s">
        <v>359</v>
      </c>
      <c r="H174" s="159">
        <v>9743.04</v>
      </c>
      <c r="I174" s="159">
        <v>9743.04</v>
      </c>
      <c r="J174" s="159"/>
      <c r="K174" s="159"/>
      <c r="L174" s="159">
        <v>9743.04</v>
      </c>
      <c r="M174" s="157"/>
      <c r="N174" s="159"/>
      <c r="O174" s="159"/>
      <c r="P174" s="159"/>
      <c r="Q174" s="159"/>
      <c r="R174" s="159"/>
      <c r="S174" s="159"/>
      <c r="T174" s="159"/>
      <c r="U174" s="159"/>
      <c r="V174" s="159"/>
      <c r="W174" s="159"/>
    </row>
    <row r="175" s="151" customFormat="1" ht="53.25" customHeight="1" spans="1:23">
      <c r="A175" s="157" t="s">
        <v>62</v>
      </c>
      <c r="B175" s="157"/>
      <c r="C175" s="157"/>
      <c r="D175" s="157"/>
      <c r="E175" s="157"/>
      <c r="F175" s="157"/>
      <c r="G175" s="157"/>
      <c r="H175" s="159">
        <v>555597.26</v>
      </c>
      <c r="I175" s="159">
        <v>555597.26</v>
      </c>
      <c r="J175" s="159"/>
      <c r="K175" s="159"/>
      <c r="L175" s="159">
        <v>555597.26</v>
      </c>
      <c r="M175" s="157"/>
      <c r="N175" s="159"/>
      <c r="O175" s="159"/>
      <c r="P175" s="159"/>
      <c r="Q175" s="159"/>
      <c r="R175" s="159"/>
      <c r="S175" s="159"/>
      <c r="T175" s="159"/>
      <c r="U175" s="159"/>
      <c r="V175" s="159"/>
      <c r="W175" s="159"/>
    </row>
    <row r="176" s="151" customFormat="1" ht="53.25" customHeight="1" outlineLevel="1" spans="1:23">
      <c r="A176" s="157" t="s">
        <v>62</v>
      </c>
      <c r="B176" s="157" t="s">
        <v>501</v>
      </c>
      <c r="C176" s="157" t="s">
        <v>415</v>
      </c>
      <c r="D176" s="157" t="s">
        <v>108</v>
      </c>
      <c r="E176" s="157" t="s">
        <v>109</v>
      </c>
      <c r="F176" s="157" t="s">
        <v>301</v>
      </c>
      <c r="G176" s="157" t="s">
        <v>302</v>
      </c>
      <c r="H176" s="159">
        <v>124248</v>
      </c>
      <c r="I176" s="159">
        <v>124248</v>
      </c>
      <c r="J176" s="159"/>
      <c r="K176" s="159"/>
      <c r="L176" s="159">
        <v>124248</v>
      </c>
      <c r="M176" s="157"/>
      <c r="N176" s="159"/>
      <c r="O176" s="159"/>
      <c r="P176" s="159"/>
      <c r="Q176" s="159"/>
      <c r="R176" s="159"/>
      <c r="S176" s="159"/>
      <c r="T176" s="159"/>
      <c r="U176" s="159"/>
      <c r="V176" s="159"/>
      <c r="W176" s="159"/>
    </row>
    <row r="177" s="151" customFormat="1" ht="53.25" customHeight="1" outlineLevel="1" spans="1:23">
      <c r="A177" s="157" t="s">
        <v>62</v>
      </c>
      <c r="B177" s="157" t="s">
        <v>501</v>
      </c>
      <c r="C177" s="157" t="s">
        <v>415</v>
      </c>
      <c r="D177" s="157" t="s">
        <v>108</v>
      </c>
      <c r="E177" s="157" t="s">
        <v>109</v>
      </c>
      <c r="F177" s="157" t="s">
        <v>303</v>
      </c>
      <c r="G177" s="157" t="s">
        <v>304</v>
      </c>
      <c r="H177" s="159">
        <v>42000</v>
      </c>
      <c r="I177" s="159">
        <v>42000</v>
      </c>
      <c r="J177" s="159"/>
      <c r="K177" s="159"/>
      <c r="L177" s="159">
        <v>42000</v>
      </c>
      <c r="M177" s="157"/>
      <c r="N177" s="159"/>
      <c r="O177" s="159"/>
      <c r="P177" s="159"/>
      <c r="Q177" s="159"/>
      <c r="R177" s="159"/>
      <c r="S177" s="159"/>
      <c r="T177" s="159"/>
      <c r="U177" s="159"/>
      <c r="V177" s="159"/>
      <c r="W177" s="159"/>
    </row>
    <row r="178" s="151" customFormat="1" ht="53.25" customHeight="1" outlineLevel="1" spans="1:23">
      <c r="A178" s="157" t="s">
        <v>62</v>
      </c>
      <c r="B178" s="157" t="s">
        <v>501</v>
      </c>
      <c r="C178" s="157" t="s">
        <v>415</v>
      </c>
      <c r="D178" s="157" t="s">
        <v>108</v>
      </c>
      <c r="E178" s="157" t="s">
        <v>109</v>
      </c>
      <c r="F178" s="157" t="s">
        <v>416</v>
      </c>
      <c r="G178" s="157" t="s">
        <v>417</v>
      </c>
      <c r="H178" s="159">
        <v>10354</v>
      </c>
      <c r="I178" s="159">
        <v>10354</v>
      </c>
      <c r="J178" s="159"/>
      <c r="K178" s="159"/>
      <c r="L178" s="159">
        <v>10354</v>
      </c>
      <c r="M178" s="157"/>
      <c r="N178" s="159"/>
      <c r="O178" s="159"/>
      <c r="P178" s="159"/>
      <c r="Q178" s="159"/>
      <c r="R178" s="159"/>
      <c r="S178" s="159"/>
      <c r="T178" s="159"/>
      <c r="U178" s="159"/>
      <c r="V178" s="159"/>
      <c r="W178" s="159"/>
    </row>
    <row r="179" s="151" customFormat="1" ht="53.25" customHeight="1" outlineLevel="1" spans="1:23">
      <c r="A179" s="157" t="s">
        <v>62</v>
      </c>
      <c r="B179" s="157" t="s">
        <v>501</v>
      </c>
      <c r="C179" s="157" t="s">
        <v>415</v>
      </c>
      <c r="D179" s="157" t="s">
        <v>108</v>
      </c>
      <c r="E179" s="157" t="s">
        <v>109</v>
      </c>
      <c r="F179" s="157" t="s">
        <v>416</v>
      </c>
      <c r="G179" s="157" t="s">
        <v>417</v>
      </c>
      <c r="H179" s="159">
        <v>49260</v>
      </c>
      <c r="I179" s="159">
        <v>49260</v>
      </c>
      <c r="J179" s="159"/>
      <c r="K179" s="159"/>
      <c r="L179" s="159">
        <v>49260</v>
      </c>
      <c r="M179" s="157"/>
      <c r="N179" s="159"/>
      <c r="O179" s="159"/>
      <c r="P179" s="159"/>
      <c r="Q179" s="159"/>
      <c r="R179" s="159"/>
      <c r="S179" s="159"/>
      <c r="T179" s="159"/>
      <c r="U179" s="159"/>
      <c r="V179" s="159"/>
      <c r="W179" s="159"/>
    </row>
    <row r="180" s="151" customFormat="1" ht="53.25" customHeight="1" outlineLevel="1" spans="1:23">
      <c r="A180" s="157" t="s">
        <v>62</v>
      </c>
      <c r="B180" s="157" t="s">
        <v>501</v>
      </c>
      <c r="C180" s="157" t="s">
        <v>415</v>
      </c>
      <c r="D180" s="157" t="s">
        <v>108</v>
      </c>
      <c r="E180" s="157" t="s">
        <v>109</v>
      </c>
      <c r="F180" s="157" t="s">
        <v>416</v>
      </c>
      <c r="G180" s="157" t="s">
        <v>417</v>
      </c>
      <c r="H180" s="159">
        <v>54432</v>
      </c>
      <c r="I180" s="159">
        <v>54432</v>
      </c>
      <c r="J180" s="159"/>
      <c r="K180" s="159"/>
      <c r="L180" s="159">
        <v>54432</v>
      </c>
      <c r="M180" s="157"/>
      <c r="N180" s="159"/>
      <c r="O180" s="159"/>
      <c r="P180" s="159"/>
      <c r="Q180" s="159"/>
      <c r="R180" s="159"/>
      <c r="S180" s="159"/>
      <c r="T180" s="159"/>
      <c r="U180" s="159"/>
      <c r="V180" s="159"/>
      <c r="W180" s="159"/>
    </row>
    <row r="181" s="151" customFormat="1" ht="53.25" customHeight="1" outlineLevel="1" spans="1:23">
      <c r="A181" s="157" t="s">
        <v>62</v>
      </c>
      <c r="B181" s="157" t="s">
        <v>502</v>
      </c>
      <c r="C181" s="157" t="s">
        <v>419</v>
      </c>
      <c r="D181" s="157" t="s">
        <v>108</v>
      </c>
      <c r="E181" s="157" t="s">
        <v>109</v>
      </c>
      <c r="F181" s="157" t="s">
        <v>416</v>
      </c>
      <c r="G181" s="157" t="s">
        <v>417</v>
      </c>
      <c r="H181" s="159">
        <v>48000</v>
      </c>
      <c r="I181" s="159">
        <v>48000</v>
      </c>
      <c r="J181" s="159"/>
      <c r="K181" s="159"/>
      <c r="L181" s="159">
        <v>48000</v>
      </c>
      <c r="M181" s="157"/>
      <c r="N181" s="159"/>
      <c r="O181" s="159"/>
      <c r="P181" s="159"/>
      <c r="Q181" s="159"/>
      <c r="R181" s="159"/>
      <c r="S181" s="159"/>
      <c r="T181" s="159"/>
      <c r="U181" s="159"/>
      <c r="V181" s="159"/>
      <c r="W181" s="159"/>
    </row>
    <row r="182" s="151" customFormat="1" ht="53.25" customHeight="1" outlineLevel="1" spans="1:23">
      <c r="A182" s="157" t="s">
        <v>62</v>
      </c>
      <c r="B182" s="157" t="s">
        <v>501</v>
      </c>
      <c r="C182" s="157" t="s">
        <v>415</v>
      </c>
      <c r="D182" s="157" t="s">
        <v>108</v>
      </c>
      <c r="E182" s="157" t="s">
        <v>109</v>
      </c>
      <c r="F182" s="157" t="s">
        <v>416</v>
      </c>
      <c r="G182" s="157" t="s">
        <v>417</v>
      </c>
      <c r="H182" s="159">
        <v>74520</v>
      </c>
      <c r="I182" s="159">
        <v>74520</v>
      </c>
      <c r="J182" s="159"/>
      <c r="K182" s="159"/>
      <c r="L182" s="159">
        <v>74520</v>
      </c>
      <c r="M182" s="157"/>
      <c r="N182" s="159"/>
      <c r="O182" s="159"/>
      <c r="P182" s="159"/>
      <c r="Q182" s="159"/>
      <c r="R182" s="159"/>
      <c r="S182" s="159"/>
      <c r="T182" s="159"/>
      <c r="U182" s="159"/>
      <c r="V182" s="159"/>
      <c r="W182" s="159"/>
    </row>
    <row r="183" s="151" customFormat="1" ht="53.25" customHeight="1" outlineLevel="1" spans="1:23">
      <c r="A183" s="157" t="s">
        <v>62</v>
      </c>
      <c r="B183" s="157" t="s">
        <v>503</v>
      </c>
      <c r="C183" s="157" t="s">
        <v>310</v>
      </c>
      <c r="D183" s="157" t="s">
        <v>152</v>
      </c>
      <c r="E183" s="157" t="s">
        <v>153</v>
      </c>
      <c r="F183" s="157" t="s">
        <v>311</v>
      </c>
      <c r="G183" s="157" t="s">
        <v>310</v>
      </c>
      <c r="H183" s="159">
        <v>58953.6</v>
      </c>
      <c r="I183" s="159">
        <v>58953.6</v>
      </c>
      <c r="J183" s="159"/>
      <c r="K183" s="159"/>
      <c r="L183" s="159">
        <v>58953.6</v>
      </c>
      <c r="M183" s="157"/>
      <c r="N183" s="159"/>
      <c r="O183" s="159"/>
      <c r="P183" s="159"/>
      <c r="Q183" s="159"/>
      <c r="R183" s="159"/>
      <c r="S183" s="159"/>
      <c r="T183" s="159"/>
      <c r="U183" s="159"/>
      <c r="V183" s="159"/>
      <c r="W183" s="159"/>
    </row>
    <row r="184" s="151" customFormat="1" ht="53.25" customHeight="1" outlineLevel="1" spans="1:23">
      <c r="A184" s="157" t="s">
        <v>62</v>
      </c>
      <c r="B184" s="157" t="s">
        <v>504</v>
      </c>
      <c r="C184" s="157" t="s">
        <v>313</v>
      </c>
      <c r="D184" s="157" t="s">
        <v>175</v>
      </c>
      <c r="E184" s="157" t="s">
        <v>176</v>
      </c>
      <c r="F184" s="157" t="s">
        <v>314</v>
      </c>
      <c r="G184" s="157" t="s">
        <v>313</v>
      </c>
      <c r="H184" s="159"/>
      <c r="I184" s="159"/>
      <c r="J184" s="159"/>
      <c r="K184" s="159"/>
      <c r="L184" s="159"/>
      <c r="M184" s="157"/>
      <c r="N184" s="159"/>
      <c r="O184" s="159"/>
      <c r="P184" s="159"/>
      <c r="Q184" s="159"/>
      <c r="R184" s="159"/>
      <c r="S184" s="159"/>
      <c r="T184" s="159"/>
      <c r="U184" s="159"/>
      <c r="V184" s="159"/>
      <c r="W184" s="159"/>
    </row>
    <row r="185" s="151" customFormat="1" ht="53.25" customHeight="1" outlineLevel="1" spans="1:23">
      <c r="A185" s="157" t="s">
        <v>62</v>
      </c>
      <c r="B185" s="157" t="s">
        <v>504</v>
      </c>
      <c r="C185" s="157" t="s">
        <v>313</v>
      </c>
      <c r="D185" s="157" t="s">
        <v>177</v>
      </c>
      <c r="E185" s="157" t="s">
        <v>178</v>
      </c>
      <c r="F185" s="157" t="s">
        <v>314</v>
      </c>
      <c r="G185" s="157" t="s">
        <v>313</v>
      </c>
      <c r="H185" s="159">
        <v>27634.5</v>
      </c>
      <c r="I185" s="159">
        <v>27634.5</v>
      </c>
      <c r="J185" s="159"/>
      <c r="K185" s="159"/>
      <c r="L185" s="159">
        <v>27634.5</v>
      </c>
      <c r="M185" s="157"/>
      <c r="N185" s="159"/>
      <c r="O185" s="159"/>
      <c r="P185" s="159"/>
      <c r="Q185" s="159"/>
      <c r="R185" s="159"/>
      <c r="S185" s="159"/>
      <c r="T185" s="159"/>
      <c r="U185" s="159"/>
      <c r="V185" s="159"/>
      <c r="W185" s="159"/>
    </row>
    <row r="186" s="151" customFormat="1" ht="53.25" customHeight="1" outlineLevel="1" spans="1:23">
      <c r="A186" s="157" t="s">
        <v>62</v>
      </c>
      <c r="B186" s="157" t="s">
        <v>505</v>
      </c>
      <c r="C186" s="157" t="s">
        <v>316</v>
      </c>
      <c r="D186" s="157" t="s">
        <v>179</v>
      </c>
      <c r="E186" s="157" t="s">
        <v>180</v>
      </c>
      <c r="F186" s="157" t="s">
        <v>317</v>
      </c>
      <c r="G186" s="157" t="s">
        <v>318</v>
      </c>
      <c r="H186" s="159">
        <v>1000</v>
      </c>
      <c r="I186" s="159">
        <v>1000</v>
      </c>
      <c r="J186" s="159"/>
      <c r="K186" s="159"/>
      <c r="L186" s="159">
        <v>1000</v>
      </c>
      <c r="M186" s="157"/>
      <c r="N186" s="159"/>
      <c r="O186" s="159"/>
      <c r="P186" s="159"/>
      <c r="Q186" s="159"/>
      <c r="R186" s="159"/>
      <c r="S186" s="159"/>
      <c r="T186" s="159"/>
      <c r="U186" s="159"/>
      <c r="V186" s="159"/>
      <c r="W186" s="159"/>
    </row>
    <row r="187" s="151" customFormat="1" ht="53.25" customHeight="1" outlineLevel="1" spans="1:23">
      <c r="A187" s="157" t="s">
        <v>62</v>
      </c>
      <c r="B187" s="157" t="s">
        <v>506</v>
      </c>
      <c r="C187" s="157" t="s">
        <v>322</v>
      </c>
      <c r="D187" s="157" t="s">
        <v>179</v>
      </c>
      <c r="E187" s="157" t="s">
        <v>180</v>
      </c>
      <c r="F187" s="157" t="s">
        <v>317</v>
      </c>
      <c r="G187" s="157" t="s">
        <v>318</v>
      </c>
      <c r="H187" s="159">
        <v>736.92</v>
      </c>
      <c r="I187" s="159">
        <v>736.92</v>
      </c>
      <c r="J187" s="159"/>
      <c r="K187" s="159"/>
      <c r="L187" s="159">
        <v>736.92</v>
      </c>
      <c r="M187" s="157"/>
      <c r="N187" s="159"/>
      <c r="O187" s="159"/>
      <c r="P187" s="159"/>
      <c r="Q187" s="159"/>
      <c r="R187" s="159"/>
      <c r="S187" s="159"/>
      <c r="T187" s="159"/>
      <c r="U187" s="159"/>
      <c r="V187" s="159"/>
      <c r="W187" s="159"/>
    </row>
    <row r="188" s="151" customFormat="1" ht="53.25" customHeight="1" outlineLevel="1" spans="1:23">
      <c r="A188" s="157" t="s">
        <v>62</v>
      </c>
      <c r="B188" s="157" t="s">
        <v>507</v>
      </c>
      <c r="C188" s="157" t="s">
        <v>324</v>
      </c>
      <c r="D188" s="157" t="s">
        <v>179</v>
      </c>
      <c r="E188" s="157" t="s">
        <v>180</v>
      </c>
      <c r="F188" s="157" t="s">
        <v>317</v>
      </c>
      <c r="G188" s="157" t="s">
        <v>318</v>
      </c>
      <c r="H188" s="159">
        <v>1473.84</v>
      </c>
      <c r="I188" s="159">
        <v>1473.84</v>
      </c>
      <c r="J188" s="159"/>
      <c r="K188" s="159"/>
      <c r="L188" s="159">
        <v>1473.84</v>
      </c>
      <c r="M188" s="157"/>
      <c r="N188" s="159"/>
      <c r="O188" s="159"/>
      <c r="P188" s="159"/>
      <c r="Q188" s="159"/>
      <c r="R188" s="159"/>
      <c r="S188" s="159"/>
      <c r="T188" s="159"/>
      <c r="U188" s="159"/>
      <c r="V188" s="159"/>
      <c r="W188" s="159"/>
    </row>
    <row r="189" s="151" customFormat="1" ht="53.25" customHeight="1" outlineLevel="1" spans="1:23">
      <c r="A189" s="157" t="s">
        <v>62</v>
      </c>
      <c r="B189" s="157" t="s">
        <v>508</v>
      </c>
      <c r="C189" s="157" t="s">
        <v>223</v>
      </c>
      <c r="D189" s="157" t="s">
        <v>222</v>
      </c>
      <c r="E189" s="157" t="s">
        <v>223</v>
      </c>
      <c r="F189" s="157" t="s">
        <v>328</v>
      </c>
      <c r="G189" s="157" t="s">
        <v>223</v>
      </c>
      <c r="H189" s="159">
        <v>44215.2</v>
      </c>
      <c r="I189" s="159">
        <v>44215.2</v>
      </c>
      <c r="J189" s="159"/>
      <c r="K189" s="159"/>
      <c r="L189" s="159">
        <v>44215.2</v>
      </c>
      <c r="M189" s="157"/>
      <c r="N189" s="159"/>
      <c r="O189" s="159"/>
      <c r="P189" s="159"/>
      <c r="Q189" s="159"/>
      <c r="R189" s="159"/>
      <c r="S189" s="159"/>
      <c r="T189" s="159"/>
      <c r="U189" s="159"/>
      <c r="V189" s="159"/>
      <c r="W189" s="159"/>
    </row>
    <row r="190" s="151" customFormat="1" ht="53.25" customHeight="1" outlineLevel="1" spans="1:23">
      <c r="A190" s="157" t="s">
        <v>62</v>
      </c>
      <c r="B190" s="157" t="s">
        <v>509</v>
      </c>
      <c r="C190" s="157" t="s">
        <v>349</v>
      </c>
      <c r="D190" s="157" t="s">
        <v>108</v>
      </c>
      <c r="E190" s="157" t="s">
        <v>109</v>
      </c>
      <c r="F190" s="157" t="s">
        <v>427</v>
      </c>
      <c r="G190" s="157" t="s">
        <v>428</v>
      </c>
      <c r="H190" s="159">
        <v>11400</v>
      </c>
      <c r="I190" s="159">
        <v>11400</v>
      </c>
      <c r="J190" s="159"/>
      <c r="K190" s="159"/>
      <c r="L190" s="159">
        <v>11400</v>
      </c>
      <c r="M190" s="157"/>
      <c r="N190" s="159"/>
      <c r="O190" s="159"/>
      <c r="P190" s="159"/>
      <c r="Q190" s="159"/>
      <c r="R190" s="159"/>
      <c r="S190" s="159"/>
      <c r="T190" s="159"/>
      <c r="U190" s="159"/>
      <c r="V190" s="159"/>
      <c r="W190" s="159"/>
    </row>
    <row r="191" s="151" customFormat="1" ht="53.25" customHeight="1" outlineLevel="1" spans="1:23">
      <c r="A191" s="157" t="s">
        <v>62</v>
      </c>
      <c r="B191" s="157" t="s">
        <v>510</v>
      </c>
      <c r="C191" s="157" t="s">
        <v>359</v>
      </c>
      <c r="D191" s="157" t="s">
        <v>108</v>
      </c>
      <c r="E191" s="157" t="s">
        <v>109</v>
      </c>
      <c r="F191" s="157" t="s">
        <v>360</v>
      </c>
      <c r="G191" s="157" t="s">
        <v>359</v>
      </c>
      <c r="H191" s="159">
        <v>7369.2</v>
      </c>
      <c r="I191" s="159">
        <v>7369.2</v>
      </c>
      <c r="J191" s="159"/>
      <c r="K191" s="159"/>
      <c r="L191" s="159">
        <v>7369.2</v>
      </c>
      <c r="M191" s="157"/>
      <c r="N191" s="159"/>
      <c r="O191" s="159"/>
      <c r="P191" s="159"/>
      <c r="Q191" s="159"/>
      <c r="R191" s="159"/>
      <c r="S191" s="159"/>
      <c r="T191" s="159"/>
      <c r="U191" s="159"/>
      <c r="V191" s="159"/>
      <c r="W191" s="159"/>
    </row>
    <row r="192" s="151" customFormat="1" ht="30.75" customHeight="1" spans="1:23">
      <c r="A192" s="165" t="s">
        <v>30</v>
      </c>
      <c r="B192" s="165"/>
      <c r="C192" s="165"/>
      <c r="D192" s="165"/>
      <c r="E192" s="165"/>
      <c r="F192" s="165"/>
      <c r="G192" s="165"/>
      <c r="H192" s="159">
        <v>10646196.14</v>
      </c>
      <c r="I192" s="159">
        <v>10646196.14</v>
      </c>
      <c r="J192" s="159"/>
      <c r="K192" s="159"/>
      <c r="L192" s="159">
        <v>10646196.14</v>
      </c>
      <c r="M192" s="159"/>
      <c r="N192" s="159"/>
      <c r="O192" s="159"/>
      <c r="P192" s="159"/>
      <c r="Q192" s="159"/>
      <c r="R192" s="159"/>
      <c r="S192" s="159"/>
      <c r="T192" s="159"/>
      <c r="U192" s="159"/>
      <c r="V192" s="159"/>
      <c r="W192" s="159"/>
    </row>
  </sheetData>
  <autoFilter ref="A8:W192">
    <extLst/>
  </autoFilter>
  <mergeCells count="32">
    <mergeCell ref="T1:W1"/>
    <mergeCell ref="A2:W2"/>
    <mergeCell ref="A3:G3"/>
    <mergeCell ref="T3:W3"/>
    <mergeCell ref="H4:W4"/>
    <mergeCell ref="I5:M5"/>
    <mergeCell ref="N5:P5"/>
    <mergeCell ref="R5:W5"/>
    <mergeCell ref="A192:G192"/>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95"/>
  <sheetViews>
    <sheetView showZeros="0" tabSelected="1" topLeftCell="A13" workbookViewId="0">
      <selection activeCell="I20" sqref="I20"/>
    </sheetView>
  </sheetViews>
  <sheetFormatPr defaultColWidth="10.2761904761905" defaultRowHeight="15" customHeight="1"/>
  <cols>
    <col min="1" max="1" width="5.72380952380952" customWidth="1"/>
    <col min="2" max="2" width="7.72380952380952" customWidth="1"/>
    <col min="3" max="3" width="9.83809523809524" customWidth="1"/>
    <col min="4" max="4" width="10.5714285714286" customWidth="1"/>
    <col min="5" max="5" width="6" customWidth="1"/>
    <col min="6" max="6" width="7.27619047619048" customWidth="1"/>
    <col min="7" max="7" width="5.27619047619048" customWidth="1"/>
    <col min="8" max="8" width="5.83809523809524" customWidth="1"/>
    <col min="9" max="11" width="12.8380952380952" customWidth="1"/>
    <col min="12" max="12" width="7.27619047619048" customWidth="1"/>
    <col min="13" max="13" width="5.83809523809524" customWidth="1"/>
    <col min="14" max="16" width="4.72380952380952" customWidth="1"/>
    <col min="17" max="17" width="8" customWidth="1"/>
    <col min="18" max="18" width="11" customWidth="1"/>
    <col min="19" max="20" width="9.83809523809524" customWidth="1"/>
    <col min="21" max="21" width="7.57142857142857" customWidth="1"/>
    <col min="22" max="22" width="5" customWidth="1"/>
    <col min="23" max="23" width="11" customWidth="1"/>
  </cols>
  <sheetData>
    <row r="1" ht="18.75" customHeight="1" spans="1:23">
      <c r="A1" s="152" t="s">
        <v>511</v>
      </c>
      <c r="B1" s="152"/>
      <c r="C1" s="152"/>
      <c r="D1" s="152"/>
      <c r="E1" s="152"/>
      <c r="F1" s="152"/>
      <c r="G1" s="152"/>
      <c r="H1" s="152"/>
      <c r="I1" s="152"/>
      <c r="J1" s="152"/>
      <c r="K1" s="152"/>
      <c r="L1" s="152"/>
      <c r="M1" s="152"/>
      <c r="N1" s="152"/>
      <c r="O1" s="152"/>
      <c r="P1" s="152"/>
      <c r="Q1" s="152"/>
      <c r="R1" s="152"/>
      <c r="S1" s="152"/>
      <c r="T1" s="152"/>
      <c r="U1" s="152"/>
      <c r="V1" s="152"/>
      <c r="W1" s="152"/>
    </row>
    <row r="2" ht="26.25" customHeight="1" spans="1:23">
      <c r="A2" s="147" t="s">
        <v>512</v>
      </c>
      <c r="B2" s="147"/>
      <c r="C2" s="147" t="s">
        <v>75</v>
      </c>
      <c r="D2" s="147"/>
      <c r="E2" s="147"/>
      <c r="F2" s="147"/>
      <c r="G2" s="147"/>
      <c r="H2" s="147"/>
      <c r="I2" s="147"/>
      <c r="J2" s="147"/>
      <c r="K2" s="147"/>
      <c r="L2" s="147"/>
      <c r="M2" s="147"/>
      <c r="N2" s="147"/>
      <c r="O2" s="147"/>
      <c r="P2" s="147"/>
      <c r="Q2" s="147"/>
      <c r="R2" s="147"/>
      <c r="S2" s="147"/>
      <c r="T2" s="147"/>
      <c r="U2" s="147"/>
      <c r="V2" s="147"/>
      <c r="W2" s="147"/>
    </row>
    <row r="3" ht="18.75" customHeight="1" spans="1:23">
      <c r="A3" s="153" t="str">
        <f>"单位名称："&amp;"大厂乡政府"</f>
        <v>单位名称：大厂乡政府</v>
      </c>
      <c r="B3" s="153"/>
      <c r="C3" s="153"/>
      <c r="D3" s="153"/>
      <c r="E3" s="153"/>
      <c r="F3" s="153"/>
      <c r="G3" s="153"/>
      <c r="H3" s="154"/>
      <c r="I3" s="154"/>
      <c r="J3" s="154"/>
      <c r="K3" s="154"/>
      <c r="L3" s="154"/>
      <c r="M3" s="154"/>
      <c r="N3" s="154"/>
      <c r="O3" s="154"/>
      <c r="P3" s="154"/>
      <c r="Q3" s="154"/>
      <c r="R3" s="154"/>
      <c r="S3" s="154"/>
      <c r="T3" s="154"/>
      <c r="U3" s="154"/>
      <c r="V3" s="152" t="s">
        <v>27</v>
      </c>
      <c r="W3" s="152"/>
    </row>
    <row r="4" ht="26.25" customHeight="1" spans="1:23">
      <c r="A4" s="155" t="s">
        <v>513</v>
      </c>
      <c r="B4" s="155" t="s">
        <v>277</v>
      </c>
      <c r="C4" s="155" t="s">
        <v>278</v>
      </c>
      <c r="D4" s="155" t="s">
        <v>514</v>
      </c>
      <c r="E4" s="155" t="s">
        <v>279</v>
      </c>
      <c r="F4" s="155" t="s">
        <v>280</v>
      </c>
      <c r="G4" s="155" t="s">
        <v>515</v>
      </c>
      <c r="H4" s="155" t="s">
        <v>516</v>
      </c>
      <c r="I4" s="155" t="s">
        <v>30</v>
      </c>
      <c r="J4" s="155" t="s">
        <v>517</v>
      </c>
      <c r="K4" s="155"/>
      <c r="L4" s="155"/>
      <c r="M4" s="155"/>
      <c r="N4" s="155" t="s">
        <v>289</v>
      </c>
      <c r="O4" s="155"/>
      <c r="P4" s="155"/>
      <c r="Q4" s="155" t="s">
        <v>37</v>
      </c>
      <c r="R4" s="155" t="s">
        <v>67</v>
      </c>
      <c r="S4" s="155"/>
      <c r="T4" s="155"/>
      <c r="U4" s="155"/>
      <c r="V4" s="155"/>
      <c r="W4" s="155"/>
    </row>
    <row r="5" ht="26.25" customHeight="1" spans="1:23">
      <c r="A5" s="155"/>
      <c r="B5" s="155"/>
      <c r="C5" s="155"/>
      <c r="D5" s="155"/>
      <c r="E5" s="155"/>
      <c r="F5" s="155"/>
      <c r="G5" s="155"/>
      <c r="H5" s="155"/>
      <c r="I5" s="155"/>
      <c r="J5" s="155" t="s">
        <v>34</v>
      </c>
      <c r="K5" s="155"/>
      <c r="L5" s="155" t="s">
        <v>35</v>
      </c>
      <c r="M5" s="155" t="s">
        <v>36</v>
      </c>
      <c r="N5" s="155" t="s">
        <v>34</v>
      </c>
      <c r="O5" s="155" t="s">
        <v>35</v>
      </c>
      <c r="P5" s="155" t="s">
        <v>36</v>
      </c>
      <c r="Q5" s="155"/>
      <c r="R5" s="155" t="s">
        <v>33</v>
      </c>
      <c r="S5" s="155" t="s">
        <v>40</v>
      </c>
      <c r="T5" s="155" t="s">
        <v>41</v>
      </c>
      <c r="U5" s="155" t="s">
        <v>42</v>
      </c>
      <c r="V5" s="155" t="s">
        <v>43</v>
      </c>
      <c r="W5" s="155" t="s">
        <v>44</v>
      </c>
    </row>
    <row r="6" ht="26.25" customHeight="1" spans="1:23">
      <c r="A6" s="155"/>
      <c r="B6" s="155"/>
      <c r="C6" s="155"/>
      <c r="D6" s="155"/>
      <c r="E6" s="155"/>
      <c r="F6" s="155"/>
      <c r="G6" s="155"/>
      <c r="H6" s="155"/>
      <c r="I6" s="155"/>
      <c r="J6" s="155" t="s">
        <v>33</v>
      </c>
      <c r="K6" s="155" t="s">
        <v>518</v>
      </c>
      <c r="L6" s="155"/>
      <c r="M6" s="155"/>
      <c r="N6" s="155"/>
      <c r="O6" s="155"/>
      <c r="P6" s="155"/>
      <c r="Q6" s="155"/>
      <c r="R6" s="155"/>
      <c r="S6" s="155"/>
      <c r="T6" s="155"/>
      <c r="U6" s="155"/>
      <c r="V6" s="155"/>
      <c r="W6" s="155"/>
    </row>
    <row r="7" ht="18.75" customHeight="1" spans="1:23">
      <c r="A7" s="155" t="s">
        <v>75</v>
      </c>
      <c r="B7" s="155" t="s">
        <v>76</v>
      </c>
      <c r="C7" s="155" t="s">
        <v>77</v>
      </c>
      <c r="D7" s="155" t="s">
        <v>78</v>
      </c>
      <c r="E7" s="155" t="s">
        <v>79</v>
      </c>
      <c r="F7" s="155" t="s">
        <v>80</v>
      </c>
      <c r="G7" s="155" t="s">
        <v>81</v>
      </c>
      <c r="H7" s="155" t="s">
        <v>82</v>
      </c>
      <c r="I7" s="155" t="s">
        <v>83</v>
      </c>
      <c r="J7" s="155" t="s">
        <v>84</v>
      </c>
      <c r="K7" s="155" t="s">
        <v>85</v>
      </c>
      <c r="L7" s="155" t="s">
        <v>86</v>
      </c>
      <c r="M7" s="155" t="s">
        <v>87</v>
      </c>
      <c r="N7" s="155" t="s">
        <v>88</v>
      </c>
      <c r="O7" s="155" t="s">
        <v>89</v>
      </c>
      <c r="P7" s="155" t="s">
        <v>291</v>
      </c>
      <c r="Q7" s="155" t="s">
        <v>292</v>
      </c>
      <c r="R7" s="155" t="s">
        <v>293</v>
      </c>
      <c r="S7" s="155" t="s">
        <v>294</v>
      </c>
      <c r="T7" s="155" t="s">
        <v>295</v>
      </c>
      <c r="U7" s="155" t="s">
        <v>296</v>
      </c>
      <c r="V7" s="155" t="s">
        <v>297</v>
      </c>
      <c r="W7" s="155" t="s">
        <v>298</v>
      </c>
    </row>
    <row r="8" ht="52.5" customHeight="1" spans="1:23">
      <c r="A8" s="156"/>
      <c r="B8" s="156"/>
      <c r="C8" s="156" t="s">
        <v>519</v>
      </c>
      <c r="D8" s="156"/>
      <c r="E8" s="156"/>
      <c r="F8" s="156"/>
      <c r="G8" s="156"/>
      <c r="H8" s="156"/>
      <c r="I8" s="158">
        <v>40000</v>
      </c>
      <c r="J8" s="158">
        <v>40000</v>
      </c>
      <c r="K8" s="158">
        <v>40000</v>
      </c>
      <c r="L8" s="158"/>
      <c r="M8" s="158"/>
      <c r="N8" s="158"/>
      <c r="O8" s="158"/>
      <c r="P8" s="158"/>
      <c r="Q8" s="158"/>
      <c r="R8" s="158"/>
      <c r="S8" s="158"/>
      <c r="T8" s="158"/>
      <c r="U8" s="158"/>
      <c r="V8" s="158"/>
      <c r="W8" s="158"/>
    </row>
    <row r="9" s="151" customFormat="1" ht="52.5" customHeight="1" outlineLevel="1" spans="1:23">
      <c r="A9" s="157" t="s">
        <v>520</v>
      </c>
      <c r="B9" s="157" t="s">
        <v>521</v>
      </c>
      <c r="C9" s="157" t="s">
        <v>519</v>
      </c>
      <c r="D9" s="157" t="s">
        <v>46</v>
      </c>
      <c r="E9" s="157" t="s">
        <v>194</v>
      </c>
      <c r="F9" s="157" t="s">
        <v>195</v>
      </c>
      <c r="G9" s="157" t="s">
        <v>522</v>
      </c>
      <c r="H9" s="157" t="s">
        <v>523</v>
      </c>
      <c r="I9" s="159">
        <v>40000</v>
      </c>
      <c r="J9" s="159">
        <v>40000</v>
      </c>
      <c r="K9" s="159">
        <v>40000</v>
      </c>
      <c r="L9" s="159"/>
      <c r="M9" s="159"/>
      <c r="N9" s="159"/>
      <c r="O9" s="159"/>
      <c r="P9" s="159"/>
      <c r="Q9" s="159"/>
      <c r="R9" s="159"/>
      <c r="S9" s="159"/>
      <c r="T9" s="159"/>
      <c r="U9" s="159"/>
      <c r="V9" s="159"/>
      <c r="W9" s="159"/>
    </row>
    <row r="10" ht="52.5" customHeight="1" spans="1:23">
      <c r="A10" s="156"/>
      <c r="B10" s="156"/>
      <c r="C10" s="156" t="s">
        <v>524</v>
      </c>
      <c r="D10" s="156"/>
      <c r="E10" s="156"/>
      <c r="F10" s="156"/>
      <c r="G10" s="156"/>
      <c r="H10" s="156"/>
      <c r="I10" s="158">
        <v>3457</v>
      </c>
      <c r="J10" s="158"/>
      <c r="K10" s="158"/>
      <c r="L10" s="158"/>
      <c r="M10" s="158"/>
      <c r="N10" s="156"/>
      <c r="O10" s="156"/>
      <c r="P10" s="156"/>
      <c r="Q10" s="158"/>
      <c r="R10" s="158">
        <v>3457</v>
      </c>
      <c r="S10" s="158"/>
      <c r="T10" s="158"/>
      <c r="U10" s="158"/>
      <c r="V10" s="158"/>
      <c r="W10" s="158">
        <v>3457</v>
      </c>
    </row>
    <row r="11" s="151" customFormat="1" ht="52.5" customHeight="1" outlineLevel="1" spans="1:23">
      <c r="A11" s="157" t="s">
        <v>525</v>
      </c>
      <c r="B11" s="157" t="s">
        <v>526</v>
      </c>
      <c r="C11" s="157" t="s">
        <v>524</v>
      </c>
      <c r="D11" s="157" t="s">
        <v>46</v>
      </c>
      <c r="E11" s="157" t="s">
        <v>196</v>
      </c>
      <c r="F11" s="157" t="s">
        <v>197</v>
      </c>
      <c r="G11" s="157" t="s">
        <v>331</v>
      </c>
      <c r="H11" s="157" t="s">
        <v>332</v>
      </c>
      <c r="I11" s="159">
        <v>3457</v>
      </c>
      <c r="J11" s="159"/>
      <c r="K11" s="159"/>
      <c r="L11" s="159"/>
      <c r="M11" s="159"/>
      <c r="N11" s="157"/>
      <c r="O11" s="157"/>
      <c r="P11" s="157"/>
      <c r="Q11" s="159"/>
      <c r="R11" s="159">
        <v>3457</v>
      </c>
      <c r="S11" s="159"/>
      <c r="T11" s="159"/>
      <c r="U11" s="159"/>
      <c r="V11" s="159"/>
      <c r="W11" s="159">
        <v>3457</v>
      </c>
    </row>
    <row r="12" s="151" customFormat="1" ht="52.5" customHeight="1" spans="1:23">
      <c r="A12" s="157"/>
      <c r="B12" s="157"/>
      <c r="C12" s="157" t="s">
        <v>527</v>
      </c>
      <c r="D12" s="157"/>
      <c r="E12" s="157"/>
      <c r="F12" s="157"/>
      <c r="G12" s="157"/>
      <c r="H12" s="157"/>
      <c r="I12" s="159">
        <v>1831.95</v>
      </c>
      <c r="J12" s="159"/>
      <c r="K12" s="159"/>
      <c r="L12" s="159"/>
      <c r="M12" s="159"/>
      <c r="N12" s="157"/>
      <c r="O12" s="157"/>
      <c r="P12" s="157"/>
      <c r="Q12" s="159"/>
      <c r="R12" s="159">
        <v>1831.95</v>
      </c>
      <c r="S12" s="159"/>
      <c r="T12" s="159"/>
      <c r="U12" s="159"/>
      <c r="V12" s="159"/>
      <c r="W12" s="159">
        <v>1831.95</v>
      </c>
    </row>
    <row r="13" s="151" customFormat="1" ht="52.5" customHeight="1" outlineLevel="1" spans="1:23">
      <c r="A13" s="157" t="s">
        <v>525</v>
      </c>
      <c r="B13" s="157" t="s">
        <v>528</v>
      </c>
      <c r="C13" s="157" t="s">
        <v>527</v>
      </c>
      <c r="D13" s="157" t="s">
        <v>46</v>
      </c>
      <c r="E13" s="157" t="s">
        <v>200</v>
      </c>
      <c r="F13" s="157" t="s">
        <v>201</v>
      </c>
      <c r="G13" s="157" t="s">
        <v>335</v>
      </c>
      <c r="H13" s="157" t="s">
        <v>336</v>
      </c>
      <c r="I13" s="159">
        <v>1831.95</v>
      </c>
      <c r="J13" s="159"/>
      <c r="K13" s="159"/>
      <c r="L13" s="159"/>
      <c r="M13" s="159"/>
      <c r="N13" s="157"/>
      <c r="O13" s="157"/>
      <c r="P13" s="157"/>
      <c r="Q13" s="159"/>
      <c r="R13" s="159">
        <v>1831.95</v>
      </c>
      <c r="S13" s="159"/>
      <c r="T13" s="159"/>
      <c r="U13" s="159"/>
      <c r="V13" s="159"/>
      <c r="W13" s="159">
        <v>1831.95</v>
      </c>
    </row>
    <row r="14" s="151" customFormat="1" ht="60" customHeight="1" spans="1:23">
      <c r="A14" s="157"/>
      <c r="B14" s="157"/>
      <c r="C14" s="157" t="s">
        <v>529</v>
      </c>
      <c r="D14" s="157"/>
      <c r="E14" s="157"/>
      <c r="F14" s="157"/>
      <c r="G14" s="157"/>
      <c r="H14" s="157"/>
      <c r="I14" s="159"/>
      <c r="J14" s="159"/>
      <c r="K14" s="159"/>
      <c r="L14" s="159"/>
      <c r="M14" s="159"/>
      <c r="N14" s="157"/>
      <c r="O14" s="157"/>
      <c r="P14" s="157"/>
      <c r="Q14" s="159"/>
      <c r="R14" s="159"/>
      <c r="S14" s="159"/>
      <c r="T14" s="159"/>
      <c r="U14" s="159"/>
      <c r="V14" s="159"/>
      <c r="W14" s="159"/>
    </row>
    <row r="15" s="151" customFormat="1" ht="52.5" customHeight="1" outlineLevel="1" spans="1:23">
      <c r="A15" s="157" t="s">
        <v>525</v>
      </c>
      <c r="B15" s="157" t="s">
        <v>530</v>
      </c>
      <c r="C15" s="157" t="s">
        <v>529</v>
      </c>
      <c r="D15" s="157" t="s">
        <v>46</v>
      </c>
      <c r="E15" s="157" t="s">
        <v>206</v>
      </c>
      <c r="F15" s="157" t="s">
        <v>531</v>
      </c>
      <c r="G15" s="157" t="s">
        <v>331</v>
      </c>
      <c r="H15" s="157" t="s">
        <v>332</v>
      </c>
      <c r="I15" s="159"/>
      <c r="J15" s="159"/>
      <c r="K15" s="159"/>
      <c r="L15" s="159"/>
      <c r="M15" s="159"/>
      <c r="N15" s="157"/>
      <c r="O15" s="157"/>
      <c r="P15" s="157"/>
      <c r="Q15" s="159"/>
      <c r="R15" s="159"/>
      <c r="S15" s="159"/>
      <c r="T15" s="159"/>
      <c r="U15" s="159"/>
      <c r="V15" s="159"/>
      <c r="W15" s="159"/>
    </row>
    <row r="16" s="151" customFormat="1" ht="52.5" customHeight="1" outlineLevel="1" spans="1:23">
      <c r="A16" s="157" t="s">
        <v>525</v>
      </c>
      <c r="B16" s="157" t="s">
        <v>530</v>
      </c>
      <c r="C16" s="157" t="s">
        <v>529</v>
      </c>
      <c r="D16" s="157" t="s">
        <v>46</v>
      </c>
      <c r="E16" s="157" t="s">
        <v>206</v>
      </c>
      <c r="F16" s="157" t="s">
        <v>531</v>
      </c>
      <c r="G16" s="157" t="s">
        <v>337</v>
      </c>
      <c r="H16" s="157" t="s">
        <v>338</v>
      </c>
      <c r="I16" s="159"/>
      <c r="J16" s="159"/>
      <c r="K16" s="159"/>
      <c r="L16" s="159"/>
      <c r="M16" s="159"/>
      <c r="N16" s="157"/>
      <c r="O16" s="157"/>
      <c r="P16" s="157"/>
      <c r="Q16" s="159"/>
      <c r="R16" s="159"/>
      <c r="S16" s="159"/>
      <c r="T16" s="159"/>
      <c r="U16" s="159"/>
      <c r="V16" s="159"/>
      <c r="W16" s="159"/>
    </row>
    <row r="17" s="151" customFormat="1" ht="52.5" customHeight="1" outlineLevel="1" spans="1:23">
      <c r="A17" s="157" t="s">
        <v>525</v>
      </c>
      <c r="B17" s="157" t="s">
        <v>530</v>
      </c>
      <c r="C17" s="157" t="s">
        <v>529</v>
      </c>
      <c r="D17" s="157" t="s">
        <v>46</v>
      </c>
      <c r="E17" s="157" t="s">
        <v>206</v>
      </c>
      <c r="F17" s="157" t="s">
        <v>531</v>
      </c>
      <c r="G17" s="157" t="s">
        <v>335</v>
      </c>
      <c r="H17" s="157" t="s">
        <v>336</v>
      </c>
      <c r="I17" s="159"/>
      <c r="J17" s="159"/>
      <c r="K17" s="159"/>
      <c r="L17" s="159"/>
      <c r="M17" s="159"/>
      <c r="N17" s="157"/>
      <c r="O17" s="157"/>
      <c r="P17" s="157"/>
      <c r="Q17" s="159"/>
      <c r="R17" s="159"/>
      <c r="S17" s="159"/>
      <c r="T17" s="159"/>
      <c r="U17" s="159"/>
      <c r="V17" s="159"/>
      <c r="W17" s="159"/>
    </row>
    <row r="18" s="151" customFormat="1" ht="52.5" customHeight="1" outlineLevel="1" spans="1:23">
      <c r="A18" s="157" t="s">
        <v>525</v>
      </c>
      <c r="B18" s="157" t="s">
        <v>530</v>
      </c>
      <c r="C18" s="157" t="s">
        <v>529</v>
      </c>
      <c r="D18" s="157" t="s">
        <v>46</v>
      </c>
      <c r="E18" s="157" t="s">
        <v>206</v>
      </c>
      <c r="F18" s="157" t="s">
        <v>531</v>
      </c>
      <c r="G18" s="157" t="s">
        <v>350</v>
      </c>
      <c r="H18" s="157" t="s">
        <v>351</v>
      </c>
      <c r="I18" s="159"/>
      <c r="J18" s="159"/>
      <c r="K18" s="159"/>
      <c r="L18" s="159"/>
      <c r="M18" s="159"/>
      <c r="N18" s="157"/>
      <c r="O18" s="157"/>
      <c r="P18" s="157"/>
      <c r="Q18" s="159"/>
      <c r="R18" s="159"/>
      <c r="S18" s="159"/>
      <c r="T18" s="159"/>
      <c r="U18" s="159"/>
      <c r="V18" s="159"/>
      <c r="W18" s="159"/>
    </row>
    <row r="19" s="151" customFormat="1" ht="52.5" customHeight="1" outlineLevel="1" spans="1:23">
      <c r="A19" s="157" t="s">
        <v>525</v>
      </c>
      <c r="B19" s="157" t="s">
        <v>530</v>
      </c>
      <c r="C19" s="157" t="s">
        <v>529</v>
      </c>
      <c r="D19" s="157" t="s">
        <v>46</v>
      </c>
      <c r="E19" s="157" t="s">
        <v>206</v>
      </c>
      <c r="F19" s="157" t="s">
        <v>531</v>
      </c>
      <c r="G19" s="157" t="s">
        <v>392</v>
      </c>
      <c r="H19" s="157" t="s">
        <v>393</v>
      </c>
      <c r="I19" s="159"/>
      <c r="J19" s="159"/>
      <c r="K19" s="159"/>
      <c r="L19" s="159"/>
      <c r="M19" s="159"/>
      <c r="N19" s="157"/>
      <c r="O19" s="157"/>
      <c r="P19" s="157"/>
      <c r="Q19" s="159"/>
      <c r="R19" s="159"/>
      <c r="S19" s="159"/>
      <c r="T19" s="159"/>
      <c r="U19" s="159"/>
      <c r="V19" s="159"/>
      <c r="W19" s="159"/>
    </row>
    <row r="20" s="151" customFormat="1" ht="52.5" customHeight="1" outlineLevel="1" spans="1:23">
      <c r="A20" s="157" t="s">
        <v>525</v>
      </c>
      <c r="B20" s="157" t="s">
        <v>530</v>
      </c>
      <c r="C20" s="157" t="s">
        <v>529</v>
      </c>
      <c r="D20" s="157" t="s">
        <v>46</v>
      </c>
      <c r="E20" s="157" t="s">
        <v>206</v>
      </c>
      <c r="F20" s="157" t="s">
        <v>531</v>
      </c>
      <c r="G20" s="157" t="s">
        <v>352</v>
      </c>
      <c r="H20" s="157" t="s">
        <v>353</v>
      </c>
      <c r="I20" s="159"/>
      <c r="J20" s="159"/>
      <c r="K20" s="159"/>
      <c r="L20" s="159"/>
      <c r="M20" s="159"/>
      <c r="N20" s="157"/>
      <c r="O20" s="157"/>
      <c r="P20" s="157"/>
      <c r="Q20" s="159"/>
      <c r="R20" s="159"/>
      <c r="S20" s="159"/>
      <c r="T20" s="159"/>
      <c r="U20" s="159"/>
      <c r="V20" s="159"/>
      <c r="W20" s="159"/>
    </row>
    <row r="21" s="151" customFormat="1" ht="52.5" customHeight="1" spans="1:23">
      <c r="A21" s="157"/>
      <c r="B21" s="157"/>
      <c r="C21" s="157" t="s">
        <v>532</v>
      </c>
      <c r="D21" s="157"/>
      <c r="E21" s="157"/>
      <c r="F21" s="157"/>
      <c r="G21" s="157"/>
      <c r="H21" s="157"/>
      <c r="I21" s="159">
        <v>5426.9</v>
      </c>
      <c r="J21" s="159"/>
      <c r="K21" s="159"/>
      <c r="L21" s="159"/>
      <c r="M21" s="159"/>
      <c r="N21" s="157"/>
      <c r="O21" s="157"/>
      <c r="P21" s="157"/>
      <c r="Q21" s="159"/>
      <c r="R21" s="159">
        <v>5426.9</v>
      </c>
      <c r="S21" s="159"/>
      <c r="T21" s="159"/>
      <c r="U21" s="159"/>
      <c r="V21" s="159"/>
      <c r="W21" s="159">
        <v>5426.9</v>
      </c>
    </row>
    <row r="22" s="151" customFormat="1" ht="52.5" customHeight="1" outlineLevel="1" spans="1:23">
      <c r="A22" s="157" t="s">
        <v>525</v>
      </c>
      <c r="B22" s="157" t="s">
        <v>533</v>
      </c>
      <c r="C22" s="157" t="s">
        <v>532</v>
      </c>
      <c r="D22" s="157" t="s">
        <v>46</v>
      </c>
      <c r="E22" s="157" t="s">
        <v>196</v>
      </c>
      <c r="F22" s="157" t="s">
        <v>197</v>
      </c>
      <c r="G22" s="157" t="s">
        <v>331</v>
      </c>
      <c r="H22" s="157" t="s">
        <v>332</v>
      </c>
      <c r="I22" s="159">
        <v>5426.9</v>
      </c>
      <c r="J22" s="159"/>
      <c r="K22" s="159"/>
      <c r="L22" s="159"/>
      <c r="M22" s="159"/>
      <c r="N22" s="157"/>
      <c r="O22" s="157"/>
      <c r="P22" s="157"/>
      <c r="Q22" s="159"/>
      <c r="R22" s="159">
        <v>5426.9</v>
      </c>
      <c r="S22" s="159"/>
      <c r="T22" s="159"/>
      <c r="U22" s="159"/>
      <c r="V22" s="159"/>
      <c r="W22" s="159">
        <v>5426.9</v>
      </c>
    </row>
    <row r="23" s="151" customFormat="1" ht="52.5" customHeight="1" spans="1:23">
      <c r="A23" s="157"/>
      <c r="B23" s="157"/>
      <c r="C23" s="157" t="s">
        <v>534</v>
      </c>
      <c r="D23" s="157"/>
      <c r="E23" s="157"/>
      <c r="F23" s="157"/>
      <c r="G23" s="157"/>
      <c r="H23" s="157"/>
      <c r="I23" s="159">
        <v>62380</v>
      </c>
      <c r="J23" s="159"/>
      <c r="K23" s="159"/>
      <c r="L23" s="159"/>
      <c r="M23" s="159"/>
      <c r="N23" s="157"/>
      <c r="O23" s="157"/>
      <c r="P23" s="157"/>
      <c r="Q23" s="159"/>
      <c r="R23" s="159">
        <v>62380</v>
      </c>
      <c r="S23" s="159"/>
      <c r="T23" s="159"/>
      <c r="U23" s="159"/>
      <c r="V23" s="159"/>
      <c r="W23" s="159">
        <v>62380</v>
      </c>
    </row>
    <row r="24" s="151" customFormat="1" ht="52.5" customHeight="1" outlineLevel="1" spans="1:23">
      <c r="A24" s="157" t="s">
        <v>525</v>
      </c>
      <c r="B24" s="157" t="s">
        <v>535</v>
      </c>
      <c r="C24" s="157" t="s">
        <v>534</v>
      </c>
      <c r="D24" s="157" t="s">
        <v>46</v>
      </c>
      <c r="E24" s="157" t="s">
        <v>134</v>
      </c>
      <c r="F24" s="157" t="s">
        <v>133</v>
      </c>
      <c r="G24" s="157" t="s">
        <v>350</v>
      </c>
      <c r="H24" s="157" t="s">
        <v>351</v>
      </c>
      <c r="I24" s="159">
        <v>62380</v>
      </c>
      <c r="J24" s="159"/>
      <c r="K24" s="159"/>
      <c r="L24" s="159"/>
      <c r="M24" s="159"/>
      <c r="N24" s="157"/>
      <c r="O24" s="157"/>
      <c r="P24" s="157"/>
      <c r="Q24" s="159"/>
      <c r="R24" s="159">
        <v>62380</v>
      </c>
      <c r="S24" s="159"/>
      <c r="T24" s="159"/>
      <c r="U24" s="159"/>
      <c r="V24" s="159"/>
      <c r="W24" s="159">
        <v>62380</v>
      </c>
    </row>
    <row r="25" s="151" customFormat="1" ht="52.5" customHeight="1" spans="1:23">
      <c r="A25" s="157"/>
      <c r="B25" s="157"/>
      <c r="C25" s="157" t="s">
        <v>536</v>
      </c>
      <c r="D25" s="157"/>
      <c r="E25" s="157"/>
      <c r="F25" s="157"/>
      <c r="G25" s="157"/>
      <c r="H25" s="157"/>
      <c r="I25" s="159">
        <v>25000</v>
      </c>
      <c r="J25" s="159">
        <v>25000</v>
      </c>
      <c r="K25" s="159">
        <v>25000</v>
      </c>
      <c r="L25" s="159"/>
      <c r="M25" s="159"/>
      <c r="N25" s="157"/>
      <c r="O25" s="157"/>
      <c r="P25" s="157"/>
      <c r="Q25" s="159"/>
      <c r="R25" s="159"/>
      <c r="S25" s="159"/>
      <c r="T25" s="159"/>
      <c r="U25" s="159"/>
      <c r="V25" s="159"/>
      <c r="W25" s="159"/>
    </row>
    <row r="26" s="151" customFormat="1" ht="52.5" customHeight="1" outlineLevel="1" spans="1:23">
      <c r="A26" s="157" t="s">
        <v>525</v>
      </c>
      <c r="B26" s="157" t="s">
        <v>537</v>
      </c>
      <c r="C26" s="157" t="s">
        <v>536</v>
      </c>
      <c r="D26" s="157" t="s">
        <v>46</v>
      </c>
      <c r="E26" s="157" t="s">
        <v>106</v>
      </c>
      <c r="F26" s="157" t="s">
        <v>107</v>
      </c>
      <c r="G26" s="157" t="s">
        <v>331</v>
      </c>
      <c r="H26" s="157" t="s">
        <v>332</v>
      </c>
      <c r="I26" s="159">
        <v>2000</v>
      </c>
      <c r="J26" s="159">
        <v>2000</v>
      </c>
      <c r="K26" s="159">
        <v>2000</v>
      </c>
      <c r="L26" s="159"/>
      <c r="M26" s="159"/>
      <c r="N26" s="157"/>
      <c r="O26" s="157"/>
      <c r="P26" s="157"/>
      <c r="Q26" s="159"/>
      <c r="R26" s="159"/>
      <c r="S26" s="159"/>
      <c r="T26" s="159"/>
      <c r="U26" s="159"/>
      <c r="V26" s="159"/>
      <c r="W26" s="159"/>
    </row>
    <row r="27" s="151" customFormat="1" ht="52.5" customHeight="1" outlineLevel="1" spans="1:23">
      <c r="A27" s="157" t="s">
        <v>525</v>
      </c>
      <c r="B27" s="157" t="s">
        <v>537</v>
      </c>
      <c r="C27" s="157" t="s">
        <v>536</v>
      </c>
      <c r="D27" s="157" t="s">
        <v>46</v>
      </c>
      <c r="E27" s="157" t="s">
        <v>106</v>
      </c>
      <c r="F27" s="157" t="s">
        <v>107</v>
      </c>
      <c r="G27" s="157" t="s">
        <v>350</v>
      </c>
      <c r="H27" s="157" t="s">
        <v>351</v>
      </c>
      <c r="I27" s="159">
        <v>8000</v>
      </c>
      <c r="J27" s="159">
        <v>8000</v>
      </c>
      <c r="K27" s="159">
        <v>8000</v>
      </c>
      <c r="L27" s="159"/>
      <c r="M27" s="159"/>
      <c r="N27" s="157"/>
      <c r="O27" s="157"/>
      <c r="P27" s="157"/>
      <c r="Q27" s="159"/>
      <c r="R27" s="159"/>
      <c r="S27" s="159"/>
      <c r="T27" s="159"/>
      <c r="U27" s="159"/>
      <c r="V27" s="159"/>
      <c r="W27" s="159"/>
    </row>
    <row r="28" s="151" customFormat="1" ht="52.5" customHeight="1" outlineLevel="1" spans="1:23">
      <c r="A28" s="157" t="s">
        <v>525</v>
      </c>
      <c r="B28" s="157" t="s">
        <v>537</v>
      </c>
      <c r="C28" s="157" t="s">
        <v>536</v>
      </c>
      <c r="D28" s="157" t="s">
        <v>46</v>
      </c>
      <c r="E28" s="157" t="s">
        <v>183</v>
      </c>
      <c r="F28" s="157" t="s">
        <v>182</v>
      </c>
      <c r="G28" s="157" t="s">
        <v>350</v>
      </c>
      <c r="H28" s="157" t="s">
        <v>351</v>
      </c>
      <c r="I28" s="159">
        <v>15000</v>
      </c>
      <c r="J28" s="159">
        <v>15000</v>
      </c>
      <c r="K28" s="159">
        <v>15000</v>
      </c>
      <c r="L28" s="159"/>
      <c r="M28" s="159"/>
      <c r="N28" s="157"/>
      <c r="O28" s="157"/>
      <c r="P28" s="157"/>
      <c r="Q28" s="159"/>
      <c r="R28" s="159"/>
      <c r="S28" s="159"/>
      <c r="T28" s="159"/>
      <c r="U28" s="159"/>
      <c r="V28" s="159"/>
      <c r="W28" s="159"/>
    </row>
    <row r="29" s="151" customFormat="1" ht="52.5" customHeight="1" spans="1:23">
      <c r="A29" s="157"/>
      <c r="B29" s="157"/>
      <c r="C29" s="157" t="s">
        <v>538</v>
      </c>
      <c r="D29" s="157"/>
      <c r="E29" s="157"/>
      <c r="F29" s="157"/>
      <c r="G29" s="157"/>
      <c r="H29" s="157"/>
      <c r="I29" s="159">
        <v>5000</v>
      </c>
      <c r="J29" s="159">
        <v>5000</v>
      </c>
      <c r="K29" s="159">
        <v>5000</v>
      </c>
      <c r="L29" s="159"/>
      <c r="M29" s="159"/>
      <c r="N29" s="157"/>
      <c r="O29" s="157"/>
      <c r="P29" s="157"/>
      <c r="Q29" s="159"/>
      <c r="R29" s="159"/>
      <c r="S29" s="159"/>
      <c r="T29" s="159"/>
      <c r="U29" s="159"/>
      <c r="V29" s="159"/>
      <c r="W29" s="159"/>
    </row>
    <row r="30" s="151" customFormat="1" ht="52.5" customHeight="1" outlineLevel="1" spans="1:23">
      <c r="A30" s="157" t="s">
        <v>520</v>
      </c>
      <c r="B30" s="157" t="s">
        <v>539</v>
      </c>
      <c r="C30" s="157" t="s">
        <v>538</v>
      </c>
      <c r="D30" s="157" t="s">
        <v>46</v>
      </c>
      <c r="E30" s="157" t="s">
        <v>118</v>
      </c>
      <c r="F30" s="157" t="s">
        <v>107</v>
      </c>
      <c r="G30" s="157" t="s">
        <v>442</v>
      </c>
      <c r="H30" s="157" t="s">
        <v>443</v>
      </c>
      <c r="I30" s="159">
        <v>3000</v>
      </c>
      <c r="J30" s="159">
        <v>3000</v>
      </c>
      <c r="K30" s="159">
        <v>3000</v>
      </c>
      <c r="L30" s="159"/>
      <c r="M30" s="159"/>
      <c r="N30" s="157"/>
      <c r="O30" s="157"/>
      <c r="P30" s="157"/>
      <c r="Q30" s="159"/>
      <c r="R30" s="159"/>
      <c r="S30" s="159"/>
      <c r="T30" s="159"/>
      <c r="U30" s="159"/>
      <c r="V30" s="159"/>
      <c r="W30" s="159"/>
    </row>
    <row r="31" s="151" customFormat="1" ht="52.5" customHeight="1" outlineLevel="1" spans="1:23">
      <c r="A31" s="157" t="s">
        <v>520</v>
      </c>
      <c r="B31" s="157" t="s">
        <v>539</v>
      </c>
      <c r="C31" s="157" t="s">
        <v>538</v>
      </c>
      <c r="D31" s="157" t="s">
        <v>46</v>
      </c>
      <c r="E31" s="157" t="s">
        <v>118</v>
      </c>
      <c r="F31" s="157" t="s">
        <v>107</v>
      </c>
      <c r="G31" s="157" t="s">
        <v>335</v>
      </c>
      <c r="H31" s="157" t="s">
        <v>336</v>
      </c>
      <c r="I31" s="159">
        <v>2000</v>
      </c>
      <c r="J31" s="159">
        <v>2000</v>
      </c>
      <c r="K31" s="159">
        <v>2000</v>
      </c>
      <c r="L31" s="159"/>
      <c r="M31" s="159"/>
      <c r="N31" s="157"/>
      <c r="O31" s="157"/>
      <c r="P31" s="157"/>
      <c r="Q31" s="159"/>
      <c r="R31" s="159"/>
      <c r="S31" s="159"/>
      <c r="T31" s="159"/>
      <c r="U31" s="159"/>
      <c r="V31" s="159"/>
      <c r="W31" s="159"/>
    </row>
    <row r="32" s="151" customFormat="1" ht="52.5" customHeight="1" spans="1:23">
      <c r="A32" s="157"/>
      <c r="B32" s="157"/>
      <c r="C32" s="157" t="s">
        <v>540</v>
      </c>
      <c r="D32" s="157"/>
      <c r="E32" s="157"/>
      <c r="F32" s="157"/>
      <c r="G32" s="157"/>
      <c r="H32" s="157"/>
      <c r="I32" s="159">
        <v>966.75</v>
      </c>
      <c r="J32" s="159"/>
      <c r="K32" s="159"/>
      <c r="L32" s="159"/>
      <c r="M32" s="159"/>
      <c r="N32" s="157"/>
      <c r="O32" s="157"/>
      <c r="P32" s="157"/>
      <c r="Q32" s="159"/>
      <c r="R32" s="159">
        <v>966.75</v>
      </c>
      <c r="S32" s="159"/>
      <c r="T32" s="159"/>
      <c r="U32" s="159"/>
      <c r="V32" s="159"/>
      <c r="W32" s="159">
        <v>966.75</v>
      </c>
    </row>
    <row r="33" s="151" customFormat="1" ht="52.5" customHeight="1" outlineLevel="1" spans="1:23">
      <c r="A33" s="157" t="s">
        <v>525</v>
      </c>
      <c r="B33" s="157" t="s">
        <v>541</v>
      </c>
      <c r="C33" s="157" t="s">
        <v>540</v>
      </c>
      <c r="D33" s="157" t="s">
        <v>46</v>
      </c>
      <c r="E33" s="157" t="s">
        <v>134</v>
      </c>
      <c r="F33" s="157" t="s">
        <v>133</v>
      </c>
      <c r="G33" s="157" t="s">
        <v>542</v>
      </c>
      <c r="H33" s="157" t="s">
        <v>543</v>
      </c>
      <c r="I33" s="159">
        <v>966.75</v>
      </c>
      <c r="J33" s="159"/>
      <c r="K33" s="159"/>
      <c r="L33" s="159"/>
      <c r="M33" s="159"/>
      <c r="N33" s="157"/>
      <c r="O33" s="157"/>
      <c r="P33" s="157"/>
      <c r="Q33" s="159"/>
      <c r="R33" s="159">
        <v>966.75</v>
      </c>
      <c r="S33" s="159"/>
      <c r="T33" s="159"/>
      <c r="U33" s="159"/>
      <c r="V33" s="159"/>
      <c r="W33" s="159">
        <v>966.75</v>
      </c>
    </row>
    <row r="34" s="151" customFormat="1" ht="52.5" customHeight="1" spans="1:23">
      <c r="A34" s="157"/>
      <c r="B34" s="157"/>
      <c r="C34" s="157" t="s">
        <v>544</v>
      </c>
      <c r="D34" s="157"/>
      <c r="E34" s="157"/>
      <c r="F34" s="157"/>
      <c r="G34" s="157"/>
      <c r="H34" s="157"/>
      <c r="I34" s="159">
        <v>22550</v>
      </c>
      <c r="J34" s="159">
        <v>22550</v>
      </c>
      <c r="K34" s="159">
        <v>22550</v>
      </c>
      <c r="L34" s="159"/>
      <c r="M34" s="159"/>
      <c r="N34" s="157"/>
      <c r="O34" s="157"/>
      <c r="P34" s="157"/>
      <c r="Q34" s="159"/>
      <c r="R34" s="159"/>
      <c r="S34" s="159"/>
      <c r="T34" s="159"/>
      <c r="U34" s="159"/>
      <c r="V34" s="159"/>
      <c r="W34" s="159"/>
    </row>
    <row r="35" s="151" customFormat="1" ht="52.5" customHeight="1" outlineLevel="1" spans="1:23">
      <c r="A35" s="157" t="s">
        <v>525</v>
      </c>
      <c r="B35" s="157" t="s">
        <v>545</v>
      </c>
      <c r="C35" s="157" t="s">
        <v>544</v>
      </c>
      <c r="D35" s="157" t="s">
        <v>46</v>
      </c>
      <c r="E35" s="157" t="s">
        <v>216</v>
      </c>
      <c r="F35" s="157" t="s">
        <v>217</v>
      </c>
      <c r="G35" s="157" t="s">
        <v>546</v>
      </c>
      <c r="H35" s="157" t="s">
        <v>547</v>
      </c>
      <c r="I35" s="159">
        <v>22550</v>
      </c>
      <c r="J35" s="159">
        <v>22550</v>
      </c>
      <c r="K35" s="159">
        <v>22550</v>
      </c>
      <c r="L35" s="159"/>
      <c r="M35" s="159"/>
      <c r="N35" s="157"/>
      <c r="O35" s="157"/>
      <c r="P35" s="157"/>
      <c r="Q35" s="159"/>
      <c r="R35" s="159"/>
      <c r="S35" s="159"/>
      <c r="T35" s="159"/>
      <c r="U35" s="159"/>
      <c r="V35" s="159"/>
      <c r="W35" s="159"/>
    </row>
    <row r="36" s="151" customFormat="1" ht="52.5" customHeight="1" spans="1:23">
      <c r="A36" s="157"/>
      <c r="B36" s="157"/>
      <c r="C36" s="157" t="s">
        <v>548</v>
      </c>
      <c r="D36" s="157"/>
      <c r="E36" s="157"/>
      <c r="F36" s="157"/>
      <c r="G36" s="157"/>
      <c r="H36" s="157"/>
      <c r="I36" s="159">
        <v>50000</v>
      </c>
      <c r="J36" s="159">
        <v>50000</v>
      </c>
      <c r="K36" s="159">
        <v>50000</v>
      </c>
      <c r="L36" s="159"/>
      <c r="M36" s="159"/>
      <c r="N36" s="157"/>
      <c r="O36" s="157"/>
      <c r="P36" s="157"/>
      <c r="Q36" s="159"/>
      <c r="R36" s="159"/>
      <c r="S36" s="159"/>
      <c r="T36" s="159"/>
      <c r="U36" s="159"/>
      <c r="V36" s="159"/>
      <c r="W36" s="159"/>
    </row>
    <row r="37" s="151" customFormat="1" ht="52.5" customHeight="1" outlineLevel="1" spans="1:23">
      <c r="A37" s="157" t="s">
        <v>520</v>
      </c>
      <c r="B37" s="157" t="s">
        <v>549</v>
      </c>
      <c r="C37" s="157" t="s">
        <v>548</v>
      </c>
      <c r="D37" s="157" t="s">
        <v>46</v>
      </c>
      <c r="E37" s="157" t="s">
        <v>94</v>
      </c>
      <c r="F37" s="157" t="s">
        <v>95</v>
      </c>
      <c r="G37" s="157" t="s">
        <v>337</v>
      </c>
      <c r="H37" s="157" t="s">
        <v>338</v>
      </c>
      <c r="I37" s="159">
        <v>50000</v>
      </c>
      <c r="J37" s="159">
        <v>50000</v>
      </c>
      <c r="K37" s="159">
        <v>50000</v>
      </c>
      <c r="L37" s="159"/>
      <c r="M37" s="159"/>
      <c r="N37" s="157"/>
      <c r="O37" s="157"/>
      <c r="P37" s="157"/>
      <c r="Q37" s="159"/>
      <c r="R37" s="159"/>
      <c r="S37" s="159"/>
      <c r="T37" s="159"/>
      <c r="U37" s="159"/>
      <c r="V37" s="159"/>
      <c r="W37" s="159"/>
    </row>
    <row r="38" s="151" customFormat="1" ht="52.5" customHeight="1" spans="1:23">
      <c r="A38" s="157"/>
      <c r="B38" s="157"/>
      <c r="C38" s="157" t="s">
        <v>550</v>
      </c>
      <c r="D38" s="157"/>
      <c r="E38" s="157"/>
      <c r="F38" s="157"/>
      <c r="G38" s="157"/>
      <c r="H38" s="157"/>
      <c r="I38" s="159">
        <v>5000</v>
      </c>
      <c r="J38" s="159">
        <v>5000</v>
      </c>
      <c r="K38" s="159">
        <v>5000</v>
      </c>
      <c r="L38" s="159"/>
      <c r="M38" s="159"/>
      <c r="N38" s="157"/>
      <c r="O38" s="157"/>
      <c r="P38" s="157"/>
      <c r="Q38" s="159"/>
      <c r="R38" s="159"/>
      <c r="S38" s="159"/>
      <c r="T38" s="159"/>
      <c r="U38" s="159"/>
      <c r="V38" s="159"/>
      <c r="W38" s="159"/>
    </row>
    <row r="39" s="151" customFormat="1" ht="52.5" customHeight="1" outlineLevel="1" spans="1:23">
      <c r="A39" s="157" t="s">
        <v>520</v>
      </c>
      <c r="B39" s="157" t="s">
        <v>551</v>
      </c>
      <c r="C39" s="157" t="s">
        <v>550</v>
      </c>
      <c r="D39" s="157" t="s">
        <v>46</v>
      </c>
      <c r="E39" s="157" t="s">
        <v>118</v>
      </c>
      <c r="F39" s="157" t="s">
        <v>107</v>
      </c>
      <c r="G39" s="157" t="s">
        <v>442</v>
      </c>
      <c r="H39" s="157" t="s">
        <v>443</v>
      </c>
      <c r="I39" s="159">
        <v>3000</v>
      </c>
      <c r="J39" s="159">
        <v>3000</v>
      </c>
      <c r="K39" s="159">
        <v>3000</v>
      </c>
      <c r="L39" s="159"/>
      <c r="M39" s="159"/>
      <c r="N39" s="157"/>
      <c r="O39" s="157"/>
      <c r="P39" s="157"/>
      <c r="Q39" s="159"/>
      <c r="R39" s="159"/>
      <c r="S39" s="159"/>
      <c r="T39" s="159"/>
      <c r="U39" s="159"/>
      <c r="V39" s="159"/>
      <c r="W39" s="159"/>
    </row>
    <row r="40" s="151" customFormat="1" ht="52.5" customHeight="1" outlineLevel="1" spans="1:23">
      <c r="A40" s="157" t="s">
        <v>520</v>
      </c>
      <c r="B40" s="157" t="s">
        <v>551</v>
      </c>
      <c r="C40" s="157" t="s">
        <v>550</v>
      </c>
      <c r="D40" s="157" t="s">
        <v>46</v>
      </c>
      <c r="E40" s="157" t="s">
        <v>118</v>
      </c>
      <c r="F40" s="157" t="s">
        <v>107</v>
      </c>
      <c r="G40" s="157" t="s">
        <v>335</v>
      </c>
      <c r="H40" s="157" t="s">
        <v>336</v>
      </c>
      <c r="I40" s="159">
        <v>2000</v>
      </c>
      <c r="J40" s="159">
        <v>2000</v>
      </c>
      <c r="K40" s="159">
        <v>2000</v>
      </c>
      <c r="L40" s="159"/>
      <c r="M40" s="159"/>
      <c r="N40" s="157"/>
      <c r="O40" s="157"/>
      <c r="P40" s="157"/>
      <c r="Q40" s="159"/>
      <c r="R40" s="159"/>
      <c r="S40" s="159"/>
      <c r="T40" s="159"/>
      <c r="U40" s="159"/>
      <c r="V40" s="159"/>
      <c r="W40" s="159"/>
    </row>
    <row r="41" s="151" customFormat="1" ht="52.5" customHeight="1" spans="1:23">
      <c r="A41" s="157"/>
      <c r="B41" s="157"/>
      <c r="C41" s="157" t="s">
        <v>552</v>
      </c>
      <c r="D41" s="157"/>
      <c r="E41" s="157"/>
      <c r="F41" s="157"/>
      <c r="G41" s="157"/>
      <c r="H41" s="157"/>
      <c r="I41" s="159">
        <v>47000</v>
      </c>
      <c r="J41" s="159">
        <v>47000</v>
      </c>
      <c r="K41" s="159">
        <v>47000</v>
      </c>
      <c r="L41" s="159"/>
      <c r="M41" s="159"/>
      <c r="N41" s="157"/>
      <c r="O41" s="157"/>
      <c r="P41" s="157"/>
      <c r="Q41" s="159"/>
      <c r="R41" s="159"/>
      <c r="S41" s="159"/>
      <c r="T41" s="159"/>
      <c r="U41" s="159"/>
      <c r="V41" s="159"/>
      <c r="W41" s="159"/>
    </row>
    <row r="42" s="151" customFormat="1" ht="52.5" customHeight="1" outlineLevel="1" spans="1:23">
      <c r="A42" s="157" t="s">
        <v>520</v>
      </c>
      <c r="B42" s="157" t="s">
        <v>553</v>
      </c>
      <c r="C42" s="157" t="s">
        <v>552</v>
      </c>
      <c r="D42" s="157" t="s">
        <v>46</v>
      </c>
      <c r="E42" s="157" t="s">
        <v>158</v>
      </c>
      <c r="F42" s="157" t="s">
        <v>159</v>
      </c>
      <c r="G42" s="157" t="s">
        <v>331</v>
      </c>
      <c r="H42" s="157" t="s">
        <v>332</v>
      </c>
      <c r="I42" s="159">
        <v>12000</v>
      </c>
      <c r="J42" s="159">
        <v>12000</v>
      </c>
      <c r="K42" s="159">
        <v>12000</v>
      </c>
      <c r="L42" s="159"/>
      <c r="M42" s="159"/>
      <c r="N42" s="157"/>
      <c r="O42" s="157"/>
      <c r="P42" s="157"/>
      <c r="Q42" s="159"/>
      <c r="R42" s="159"/>
      <c r="S42" s="159"/>
      <c r="T42" s="159"/>
      <c r="U42" s="159"/>
      <c r="V42" s="159"/>
      <c r="W42" s="159"/>
    </row>
    <row r="43" s="151" customFormat="1" ht="52.5" customHeight="1" outlineLevel="1" spans="1:23">
      <c r="A43" s="157" t="s">
        <v>520</v>
      </c>
      <c r="B43" s="157" t="s">
        <v>553</v>
      </c>
      <c r="C43" s="157" t="s">
        <v>552</v>
      </c>
      <c r="D43" s="157" t="s">
        <v>46</v>
      </c>
      <c r="E43" s="157" t="s">
        <v>158</v>
      </c>
      <c r="F43" s="157" t="s">
        <v>159</v>
      </c>
      <c r="G43" s="157" t="s">
        <v>331</v>
      </c>
      <c r="H43" s="157" t="s">
        <v>332</v>
      </c>
      <c r="I43" s="159">
        <v>9000</v>
      </c>
      <c r="J43" s="159">
        <v>9000</v>
      </c>
      <c r="K43" s="159">
        <v>9000</v>
      </c>
      <c r="L43" s="159"/>
      <c r="M43" s="159"/>
      <c r="N43" s="157"/>
      <c r="O43" s="157"/>
      <c r="P43" s="157"/>
      <c r="Q43" s="159"/>
      <c r="R43" s="159"/>
      <c r="S43" s="159"/>
      <c r="T43" s="159"/>
      <c r="U43" s="159"/>
      <c r="V43" s="159"/>
      <c r="W43" s="159"/>
    </row>
    <row r="44" s="151" customFormat="1" ht="52.5" customHeight="1" outlineLevel="1" spans="1:23">
      <c r="A44" s="157" t="s">
        <v>520</v>
      </c>
      <c r="B44" s="157" t="s">
        <v>553</v>
      </c>
      <c r="C44" s="157" t="s">
        <v>552</v>
      </c>
      <c r="D44" s="157" t="s">
        <v>46</v>
      </c>
      <c r="E44" s="157" t="s">
        <v>158</v>
      </c>
      <c r="F44" s="157" t="s">
        <v>159</v>
      </c>
      <c r="G44" s="157" t="s">
        <v>370</v>
      </c>
      <c r="H44" s="157" t="s">
        <v>371</v>
      </c>
      <c r="I44" s="159">
        <v>6000</v>
      </c>
      <c r="J44" s="159">
        <v>6000</v>
      </c>
      <c r="K44" s="159">
        <v>6000</v>
      </c>
      <c r="L44" s="159"/>
      <c r="M44" s="159"/>
      <c r="N44" s="157"/>
      <c r="O44" s="157"/>
      <c r="P44" s="157"/>
      <c r="Q44" s="159"/>
      <c r="R44" s="159"/>
      <c r="S44" s="159"/>
      <c r="T44" s="159"/>
      <c r="U44" s="159"/>
      <c r="V44" s="159"/>
      <c r="W44" s="159"/>
    </row>
    <row r="45" s="151" customFormat="1" ht="52.5" customHeight="1" outlineLevel="1" spans="1:23">
      <c r="A45" s="157" t="s">
        <v>520</v>
      </c>
      <c r="B45" s="157" t="s">
        <v>553</v>
      </c>
      <c r="C45" s="157" t="s">
        <v>552</v>
      </c>
      <c r="D45" s="157" t="s">
        <v>46</v>
      </c>
      <c r="E45" s="157" t="s">
        <v>158</v>
      </c>
      <c r="F45" s="157" t="s">
        <v>159</v>
      </c>
      <c r="G45" s="157" t="s">
        <v>392</v>
      </c>
      <c r="H45" s="157" t="s">
        <v>393</v>
      </c>
      <c r="I45" s="159">
        <v>20000</v>
      </c>
      <c r="J45" s="159">
        <v>20000</v>
      </c>
      <c r="K45" s="159">
        <v>20000</v>
      </c>
      <c r="L45" s="159"/>
      <c r="M45" s="159"/>
      <c r="N45" s="157"/>
      <c r="O45" s="157"/>
      <c r="P45" s="157"/>
      <c r="Q45" s="159"/>
      <c r="R45" s="159"/>
      <c r="S45" s="159"/>
      <c r="T45" s="159"/>
      <c r="U45" s="159"/>
      <c r="V45" s="159"/>
      <c r="W45" s="159"/>
    </row>
    <row r="46" s="151" customFormat="1" ht="52.5" customHeight="1" spans="1:23">
      <c r="A46" s="157"/>
      <c r="B46" s="157"/>
      <c r="C46" s="157" t="s">
        <v>554</v>
      </c>
      <c r="D46" s="157"/>
      <c r="E46" s="157"/>
      <c r="F46" s="157"/>
      <c r="G46" s="157"/>
      <c r="H46" s="157"/>
      <c r="I46" s="159">
        <v>50000</v>
      </c>
      <c r="J46" s="159">
        <v>50000</v>
      </c>
      <c r="K46" s="159">
        <v>50000</v>
      </c>
      <c r="L46" s="159"/>
      <c r="M46" s="159"/>
      <c r="N46" s="157"/>
      <c r="O46" s="157"/>
      <c r="P46" s="157"/>
      <c r="Q46" s="159"/>
      <c r="R46" s="159"/>
      <c r="S46" s="159"/>
      <c r="T46" s="159"/>
      <c r="U46" s="159"/>
      <c r="V46" s="159"/>
      <c r="W46" s="159"/>
    </row>
    <row r="47" s="151" customFormat="1" ht="52.5" customHeight="1" outlineLevel="1" spans="1:23">
      <c r="A47" s="157" t="s">
        <v>520</v>
      </c>
      <c r="B47" s="157" t="s">
        <v>555</v>
      </c>
      <c r="C47" s="157" t="s">
        <v>554</v>
      </c>
      <c r="D47" s="157" t="s">
        <v>46</v>
      </c>
      <c r="E47" s="157" t="s">
        <v>123</v>
      </c>
      <c r="F47" s="157" t="s">
        <v>124</v>
      </c>
      <c r="G47" s="157" t="s">
        <v>331</v>
      </c>
      <c r="H47" s="157" t="s">
        <v>332</v>
      </c>
      <c r="I47" s="159">
        <v>15000</v>
      </c>
      <c r="J47" s="159">
        <v>15000</v>
      </c>
      <c r="K47" s="159">
        <v>15000</v>
      </c>
      <c r="L47" s="159"/>
      <c r="M47" s="159"/>
      <c r="N47" s="157"/>
      <c r="O47" s="157"/>
      <c r="P47" s="157"/>
      <c r="Q47" s="159"/>
      <c r="R47" s="159"/>
      <c r="S47" s="159"/>
      <c r="T47" s="159"/>
      <c r="U47" s="159"/>
      <c r="V47" s="159"/>
      <c r="W47" s="159"/>
    </row>
    <row r="48" s="151" customFormat="1" ht="52.5" customHeight="1" outlineLevel="1" spans="1:23">
      <c r="A48" s="157" t="s">
        <v>520</v>
      </c>
      <c r="B48" s="157" t="s">
        <v>555</v>
      </c>
      <c r="C48" s="157" t="s">
        <v>554</v>
      </c>
      <c r="D48" s="157" t="s">
        <v>46</v>
      </c>
      <c r="E48" s="157" t="s">
        <v>123</v>
      </c>
      <c r="F48" s="157" t="s">
        <v>124</v>
      </c>
      <c r="G48" s="157" t="s">
        <v>556</v>
      </c>
      <c r="H48" s="157" t="s">
        <v>557</v>
      </c>
      <c r="I48" s="159">
        <v>15000</v>
      </c>
      <c r="J48" s="159">
        <v>15000</v>
      </c>
      <c r="K48" s="159">
        <v>15000</v>
      </c>
      <c r="L48" s="159"/>
      <c r="M48" s="159"/>
      <c r="N48" s="157"/>
      <c r="O48" s="157"/>
      <c r="P48" s="157"/>
      <c r="Q48" s="159"/>
      <c r="R48" s="159"/>
      <c r="S48" s="159"/>
      <c r="T48" s="159"/>
      <c r="U48" s="159"/>
      <c r="V48" s="159"/>
      <c r="W48" s="159"/>
    </row>
    <row r="49" s="151" customFormat="1" ht="52.5" customHeight="1" outlineLevel="1" spans="1:23">
      <c r="A49" s="157" t="s">
        <v>520</v>
      </c>
      <c r="B49" s="157" t="s">
        <v>555</v>
      </c>
      <c r="C49" s="157" t="s">
        <v>554</v>
      </c>
      <c r="D49" s="157" t="s">
        <v>46</v>
      </c>
      <c r="E49" s="157" t="s">
        <v>123</v>
      </c>
      <c r="F49" s="157" t="s">
        <v>124</v>
      </c>
      <c r="G49" s="157" t="s">
        <v>337</v>
      </c>
      <c r="H49" s="157" t="s">
        <v>338</v>
      </c>
      <c r="I49" s="159">
        <v>10000</v>
      </c>
      <c r="J49" s="159">
        <v>10000</v>
      </c>
      <c r="K49" s="159">
        <v>10000</v>
      </c>
      <c r="L49" s="159"/>
      <c r="M49" s="159"/>
      <c r="N49" s="157"/>
      <c r="O49" s="157"/>
      <c r="P49" s="157"/>
      <c r="Q49" s="159"/>
      <c r="R49" s="159"/>
      <c r="S49" s="159"/>
      <c r="T49" s="159"/>
      <c r="U49" s="159"/>
      <c r="V49" s="159"/>
      <c r="W49" s="159"/>
    </row>
    <row r="50" s="151" customFormat="1" ht="52.5" customHeight="1" outlineLevel="1" spans="1:23">
      <c r="A50" s="157" t="s">
        <v>520</v>
      </c>
      <c r="B50" s="157" t="s">
        <v>555</v>
      </c>
      <c r="C50" s="157" t="s">
        <v>554</v>
      </c>
      <c r="D50" s="157" t="s">
        <v>46</v>
      </c>
      <c r="E50" s="157" t="s">
        <v>123</v>
      </c>
      <c r="F50" s="157" t="s">
        <v>124</v>
      </c>
      <c r="G50" s="157" t="s">
        <v>335</v>
      </c>
      <c r="H50" s="157" t="s">
        <v>336</v>
      </c>
      <c r="I50" s="159">
        <v>10000</v>
      </c>
      <c r="J50" s="159">
        <v>10000</v>
      </c>
      <c r="K50" s="159">
        <v>10000</v>
      </c>
      <c r="L50" s="159"/>
      <c r="M50" s="159"/>
      <c r="N50" s="157"/>
      <c r="O50" s="157"/>
      <c r="P50" s="157"/>
      <c r="Q50" s="159"/>
      <c r="R50" s="159"/>
      <c r="S50" s="159"/>
      <c r="T50" s="159"/>
      <c r="U50" s="159"/>
      <c r="V50" s="159"/>
      <c r="W50" s="159"/>
    </row>
    <row r="51" s="151" customFormat="1" ht="52.5" customHeight="1" spans="1:23">
      <c r="A51" s="157"/>
      <c r="B51" s="157"/>
      <c r="C51" s="157" t="s">
        <v>558</v>
      </c>
      <c r="D51" s="157"/>
      <c r="E51" s="157"/>
      <c r="F51" s="157"/>
      <c r="G51" s="157"/>
      <c r="H51" s="157"/>
      <c r="I51" s="159">
        <v>175000</v>
      </c>
      <c r="J51" s="159">
        <v>175000</v>
      </c>
      <c r="K51" s="159">
        <v>175000</v>
      </c>
      <c r="L51" s="159"/>
      <c r="M51" s="159"/>
      <c r="N51" s="157"/>
      <c r="O51" s="157"/>
      <c r="P51" s="157"/>
      <c r="Q51" s="159"/>
      <c r="R51" s="159"/>
      <c r="S51" s="159"/>
      <c r="T51" s="159"/>
      <c r="U51" s="159"/>
      <c r="V51" s="159"/>
      <c r="W51" s="159"/>
    </row>
    <row r="52" s="151" customFormat="1" ht="52.5" customHeight="1" outlineLevel="1" spans="1:23">
      <c r="A52" s="157" t="s">
        <v>520</v>
      </c>
      <c r="B52" s="157" t="s">
        <v>559</v>
      </c>
      <c r="C52" s="157" t="s">
        <v>558</v>
      </c>
      <c r="D52" s="157" t="s">
        <v>46</v>
      </c>
      <c r="E52" s="157" t="s">
        <v>106</v>
      </c>
      <c r="F52" s="157" t="s">
        <v>107</v>
      </c>
      <c r="G52" s="157" t="s">
        <v>546</v>
      </c>
      <c r="H52" s="157" t="s">
        <v>547</v>
      </c>
      <c r="I52" s="159">
        <v>100000</v>
      </c>
      <c r="J52" s="159">
        <v>100000</v>
      </c>
      <c r="K52" s="159">
        <v>100000</v>
      </c>
      <c r="L52" s="159"/>
      <c r="M52" s="159"/>
      <c r="N52" s="157"/>
      <c r="O52" s="157"/>
      <c r="P52" s="157"/>
      <c r="Q52" s="159"/>
      <c r="R52" s="159"/>
      <c r="S52" s="159"/>
      <c r="T52" s="159"/>
      <c r="U52" s="159"/>
      <c r="V52" s="159"/>
      <c r="W52" s="159"/>
    </row>
    <row r="53" s="151" customFormat="1" ht="52.5" customHeight="1" outlineLevel="1" spans="1:23">
      <c r="A53" s="157" t="s">
        <v>520</v>
      </c>
      <c r="B53" s="157" t="s">
        <v>559</v>
      </c>
      <c r="C53" s="157" t="s">
        <v>558</v>
      </c>
      <c r="D53" s="157" t="s">
        <v>46</v>
      </c>
      <c r="E53" s="157" t="s">
        <v>112</v>
      </c>
      <c r="F53" s="157" t="s">
        <v>107</v>
      </c>
      <c r="G53" s="157" t="s">
        <v>442</v>
      </c>
      <c r="H53" s="157" t="s">
        <v>443</v>
      </c>
      <c r="I53" s="159">
        <v>10000</v>
      </c>
      <c r="J53" s="159">
        <v>10000</v>
      </c>
      <c r="K53" s="159">
        <v>10000</v>
      </c>
      <c r="L53" s="159"/>
      <c r="M53" s="159"/>
      <c r="N53" s="157"/>
      <c r="O53" s="157"/>
      <c r="P53" s="157"/>
      <c r="Q53" s="159"/>
      <c r="R53" s="159"/>
      <c r="S53" s="159"/>
      <c r="T53" s="159"/>
      <c r="U53" s="159"/>
      <c r="V53" s="159"/>
      <c r="W53" s="159"/>
    </row>
    <row r="54" s="151" customFormat="1" ht="52.5" customHeight="1" outlineLevel="1" spans="1:23">
      <c r="A54" s="157" t="s">
        <v>520</v>
      </c>
      <c r="B54" s="157" t="s">
        <v>559</v>
      </c>
      <c r="C54" s="157" t="s">
        <v>558</v>
      </c>
      <c r="D54" s="157" t="s">
        <v>46</v>
      </c>
      <c r="E54" s="157" t="s">
        <v>171</v>
      </c>
      <c r="F54" s="157" t="s">
        <v>172</v>
      </c>
      <c r="G54" s="157" t="s">
        <v>442</v>
      </c>
      <c r="H54" s="157" t="s">
        <v>443</v>
      </c>
      <c r="I54" s="159">
        <v>5000</v>
      </c>
      <c r="J54" s="159">
        <v>5000</v>
      </c>
      <c r="K54" s="159">
        <v>5000</v>
      </c>
      <c r="L54" s="159"/>
      <c r="M54" s="159"/>
      <c r="N54" s="157"/>
      <c r="O54" s="157"/>
      <c r="P54" s="157"/>
      <c r="Q54" s="159"/>
      <c r="R54" s="159"/>
      <c r="S54" s="159"/>
      <c r="T54" s="159"/>
      <c r="U54" s="159"/>
      <c r="V54" s="159"/>
      <c r="W54" s="159"/>
    </row>
    <row r="55" s="151" customFormat="1" ht="52.5" customHeight="1" outlineLevel="1" spans="1:23">
      <c r="A55" s="157" t="s">
        <v>520</v>
      </c>
      <c r="B55" s="157" t="s">
        <v>559</v>
      </c>
      <c r="C55" s="157" t="s">
        <v>558</v>
      </c>
      <c r="D55" s="157" t="s">
        <v>46</v>
      </c>
      <c r="E55" s="157" t="s">
        <v>196</v>
      </c>
      <c r="F55" s="157" t="s">
        <v>197</v>
      </c>
      <c r="G55" s="157" t="s">
        <v>331</v>
      </c>
      <c r="H55" s="157" t="s">
        <v>332</v>
      </c>
      <c r="I55" s="159">
        <v>10000</v>
      </c>
      <c r="J55" s="159">
        <v>10000</v>
      </c>
      <c r="K55" s="159">
        <v>10000</v>
      </c>
      <c r="L55" s="159"/>
      <c r="M55" s="159"/>
      <c r="N55" s="157"/>
      <c r="O55" s="157"/>
      <c r="P55" s="157"/>
      <c r="Q55" s="159"/>
      <c r="R55" s="159"/>
      <c r="S55" s="159"/>
      <c r="T55" s="159"/>
      <c r="U55" s="159"/>
      <c r="V55" s="159"/>
      <c r="W55" s="159"/>
    </row>
    <row r="56" s="151" customFormat="1" ht="52.5" customHeight="1" outlineLevel="1" spans="1:23">
      <c r="A56" s="157" t="s">
        <v>520</v>
      </c>
      <c r="B56" s="157" t="s">
        <v>559</v>
      </c>
      <c r="C56" s="157" t="s">
        <v>558</v>
      </c>
      <c r="D56" s="157" t="s">
        <v>46</v>
      </c>
      <c r="E56" s="157" t="s">
        <v>196</v>
      </c>
      <c r="F56" s="157" t="s">
        <v>197</v>
      </c>
      <c r="G56" s="157" t="s">
        <v>331</v>
      </c>
      <c r="H56" s="157" t="s">
        <v>332</v>
      </c>
      <c r="I56" s="159">
        <v>10000</v>
      </c>
      <c r="J56" s="159">
        <v>10000</v>
      </c>
      <c r="K56" s="159">
        <v>10000</v>
      </c>
      <c r="L56" s="159"/>
      <c r="M56" s="159"/>
      <c r="N56" s="157"/>
      <c r="O56" s="157"/>
      <c r="P56" s="157"/>
      <c r="Q56" s="159"/>
      <c r="R56" s="159"/>
      <c r="S56" s="159"/>
      <c r="T56" s="159"/>
      <c r="U56" s="159"/>
      <c r="V56" s="159"/>
      <c r="W56" s="159"/>
    </row>
    <row r="57" s="151" customFormat="1" ht="52.5" customHeight="1" outlineLevel="1" spans="1:23">
      <c r="A57" s="157" t="s">
        <v>520</v>
      </c>
      <c r="B57" s="157" t="s">
        <v>559</v>
      </c>
      <c r="C57" s="157" t="s">
        <v>558</v>
      </c>
      <c r="D57" s="157" t="s">
        <v>46</v>
      </c>
      <c r="E57" s="157" t="s">
        <v>196</v>
      </c>
      <c r="F57" s="157" t="s">
        <v>197</v>
      </c>
      <c r="G57" s="157" t="s">
        <v>546</v>
      </c>
      <c r="H57" s="157" t="s">
        <v>547</v>
      </c>
      <c r="I57" s="159">
        <v>10000</v>
      </c>
      <c r="J57" s="159">
        <v>10000</v>
      </c>
      <c r="K57" s="159">
        <v>10000</v>
      </c>
      <c r="L57" s="159"/>
      <c r="M57" s="159"/>
      <c r="N57" s="157"/>
      <c r="O57" s="157"/>
      <c r="P57" s="157"/>
      <c r="Q57" s="159"/>
      <c r="R57" s="159"/>
      <c r="S57" s="159"/>
      <c r="T57" s="159"/>
      <c r="U57" s="159"/>
      <c r="V57" s="159"/>
      <c r="W57" s="159"/>
    </row>
    <row r="58" s="151" customFormat="1" ht="52.5" customHeight="1" outlineLevel="1" spans="1:23">
      <c r="A58" s="157" t="s">
        <v>520</v>
      </c>
      <c r="B58" s="157" t="s">
        <v>559</v>
      </c>
      <c r="C58" s="157" t="s">
        <v>558</v>
      </c>
      <c r="D58" s="157" t="s">
        <v>46</v>
      </c>
      <c r="E58" s="157" t="s">
        <v>196</v>
      </c>
      <c r="F58" s="157" t="s">
        <v>197</v>
      </c>
      <c r="G58" s="157" t="s">
        <v>546</v>
      </c>
      <c r="H58" s="157" t="s">
        <v>547</v>
      </c>
      <c r="I58" s="159">
        <v>10000</v>
      </c>
      <c r="J58" s="159">
        <v>10000</v>
      </c>
      <c r="K58" s="159">
        <v>10000</v>
      </c>
      <c r="L58" s="159"/>
      <c r="M58" s="159"/>
      <c r="N58" s="157"/>
      <c r="O58" s="157"/>
      <c r="P58" s="157"/>
      <c r="Q58" s="159"/>
      <c r="R58" s="159"/>
      <c r="S58" s="159"/>
      <c r="T58" s="159"/>
      <c r="U58" s="159"/>
      <c r="V58" s="159"/>
      <c r="W58" s="159"/>
    </row>
    <row r="59" s="151" customFormat="1" ht="52.5" customHeight="1" outlineLevel="1" spans="1:23">
      <c r="A59" s="157" t="s">
        <v>520</v>
      </c>
      <c r="B59" s="157" t="s">
        <v>559</v>
      </c>
      <c r="C59" s="157" t="s">
        <v>558</v>
      </c>
      <c r="D59" s="157" t="s">
        <v>46</v>
      </c>
      <c r="E59" s="157" t="s">
        <v>200</v>
      </c>
      <c r="F59" s="157" t="s">
        <v>201</v>
      </c>
      <c r="G59" s="157" t="s">
        <v>335</v>
      </c>
      <c r="H59" s="157" t="s">
        <v>336</v>
      </c>
      <c r="I59" s="159">
        <v>7000</v>
      </c>
      <c r="J59" s="159">
        <v>7000</v>
      </c>
      <c r="K59" s="159">
        <v>7000</v>
      </c>
      <c r="L59" s="159"/>
      <c r="M59" s="159"/>
      <c r="N59" s="157"/>
      <c r="O59" s="157"/>
      <c r="P59" s="157"/>
      <c r="Q59" s="159"/>
      <c r="R59" s="159"/>
      <c r="S59" s="159"/>
      <c r="T59" s="159"/>
      <c r="U59" s="159"/>
      <c r="V59" s="159"/>
      <c r="W59" s="159"/>
    </row>
    <row r="60" s="151" customFormat="1" ht="52.5" customHeight="1" outlineLevel="1" spans="1:23">
      <c r="A60" s="157" t="s">
        <v>520</v>
      </c>
      <c r="B60" s="157" t="s">
        <v>559</v>
      </c>
      <c r="C60" s="157" t="s">
        <v>558</v>
      </c>
      <c r="D60" s="157" t="s">
        <v>46</v>
      </c>
      <c r="E60" s="157" t="s">
        <v>200</v>
      </c>
      <c r="F60" s="157" t="s">
        <v>201</v>
      </c>
      <c r="G60" s="157" t="s">
        <v>352</v>
      </c>
      <c r="H60" s="157" t="s">
        <v>353</v>
      </c>
      <c r="I60" s="159">
        <v>13000</v>
      </c>
      <c r="J60" s="159">
        <v>13000</v>
      </c>
      <c r="K60" s="159">
        <v>13000</v>
      </c>
      <c r="L60" s="159"/>
      <c r="M60" s="159"/>
      <c r="N60" s="157"/>
      <c r="O60" s="157"/>
      <c r="P60" s="157"/>
      <c r="Q60" s="159"/>
      <c r="R60" s="159"/>
      <c r="S60" s="159"/>
      <c r="T60" s="159"/>
      <c r="U60" s="159"/>
      <c r="V60" s="159"/>
      <c r="W60" s="159"/>
    </row>
    <row r="61" s="151" customFormat="1" ht="52.5" customHeight="1" spans="1:23">
      <c r="A61" s="157"/>
      <c r="B61" s="157"/>
      <c r="C61" s="157" t="s">
        <v>560</v>
      </c>
      <c r="D61" s="157"/>
      <c r="E61" s="157"/>
      <c r="F61" s="157"/>
      <c r="G61" s="157"/>
      <c r="H61" s="157"/>
      <c r="I61" s="159">
        <v>245600</v>
      </c>
      <c r="J61" s="159">
        <v>245600</v>
      </c>
      <c r="K61" s="159">
        <v>245600</v>
      </c>
      <c r="L61" s="159"/>
      <c r="M61" s="159"/>
      <c r="N61" s="157"/>
      <c r="O61" s="157"/>
      <c r="P61" s="157"/>
      <c r="Q61" s="159"/>
      <c r="R61" s="159"/>
      <c r="S61" s="159"/>
      <c r="T61" s="159"/>
      <c r="U61" s="159"/>
      <c r="V61" s="159"/>
      <c r="W61" s="159"/>
    </row>
    <row r="62" s="151" customFormat="1" ht="52.5" customHeight="1" outlineLevel="1" spans="1:23">
      <c r="A62" s="157" t="s">
        <v>520</v>
      </c>
      <c r="B62" s="157" t="s">
        <v>561</v>
      </c>
      <c r="C62" s="157" t="s">
        <v>560</v>
      </c>
      <c r="D62" s="157" t="s">
        <v>46</v>
      </c>
      <c r="E62" s="157" t="s">
        <v>131</v>
      </c>
      <c r="F62" s="157" t="s">
        <v>130</v>
      </c>
      <c r="G62" s="157" t="s">
        <v>331</v>
      </c>
      <c r="H62" s="157" t="s">
        <v>332</v>
      </c>
      <c r="I62" s="159">
        <v>35000</v>
      </c>
      <c r="J62" s="159">
        <v>35000</v>
      </c>
      <c r="K62" s="159">
        <v>35000</v>
      </c>
      <c r="L62" s="159"/>
      <c r="M62" s="159"/>
      <c r="N62" s="157"/>
      <c r="O62" s="157"/>
      <c r="P62" s="157"/>
      <c r="Q62" s="159"/>
      <c r="R62" s="159"/>
      <c r="S62" s="159"/>
      <c r="T62" s="159"/>
      <c r="U62" s="159"/>
      <c r="V62" s="159"/>
      <c r="W62" s="159"/>
    </row>
    <row r="63" s="151" customFormat="1" ht="52.5" customHeight="1" outlineLevel="1" spans="1:23">
      <c r="A63" s="157" t="s">
        <v>520</v>
      </c>
      <c r="B63" s="157" t="s">
        <v>561</v>
      </c>
      <c r="C63" s="157" t="s">
        <v>560</v>
      </c>
      <c r="D63" s="157" t="s">
        <v>46</v>
      </c>
      <c r="E63" s="157" t="s">
        <v>131</v>
      </c>
      <c r="F63" s="157" t="s">
        <v>130</v>
      </c>
      <c r="G63" s="157" t="s">
        <v>556</v>
      </c>
      <c r="H63" s="157" t="s">
        <v>557</v>
      </c>
      <c r="I63" s="159">
        <v>30000</v>
      </c>
      <c r="J63" s="159">
        <v>30000</v>
      </c>
      <c r="K63" s="159">
        <v>30000</v>
      </c>
      <c r="L63" s="159"/>
      <c r="M63" s="159"/>
      <c r="N63" s="157"/>
      <c r="O63" s="157"/>
      <c r="P63" s="157"/>
      <c r="Q63" s="159"/>
      <c r="R63" s="159"/>
      <c r="S63" s="159"/>
      <c r="T63" s="159"/>
      <c r="U63" s="159"/>
      <c r="V63" s="159"/>
      <c r="W63" s="159"/>
    </row>
    <row r="64" s="151" customFormat="1" ht="52.5" customHeight="1" outlineLevel="1" spans="1:23">
      <c r="A64" s="157" t="s">
        <v>520</v>
      </c>
      <c r="B64" s="157" t="s">
        <v>561</v>
      </c>
      <c r="C64" s="157" t="s">
        <v>560</v>
      </c>
      <c r="D64" s="157" t="s">
        <v>46</v>
      </c>
      <c r="E64" s="157" t="s">
        <v>131</v>
      </c>
      <c r="F64" s="157" t="s">
        <v>130</v>
      </c>
      <c r="G64" s="157" t="s">
        <v>337</v>
      </c>
      <c r="H64" s="157" t="s">
        <v>338</v>
      </c>
      <c r="I64" s="159">
        <v>20000</v>
      </c>
      <c r="J64" s="159">
        <v>20000</v>
      </c>
      <c r="K64" s="159">
        <v>20000</v>
      </c>
      <c r="L64" s="159"/>
      <c r="M64" s="159"/>
      <c r="N64" s="157"/>
      <c r="O64" s="157"/>
      <c r="P64" s="157"/>
      <c r="Q64" s="159"/>
      <c r="R64" s="159"/>
      <c r="S64" s="159"/>
      <c r="T64" s="159"/>
      <c r="U64" s="159"/>
      <c r="V64" s="159"/>
      <c r="W64" s="159"/>
    </row>
    <row r="65" s="151" customFormat="1" ht="52.5" customHeight="1" outlineLevel="1" spans="1:23">
      <c r="A65" s="157" t="s">
        <v>520</v>
      </c>
      <c r="B65" s="157" t="s">
        <v>561</v>
      </c>
      <c r="C65" s="157" t="s">
        <v>560</v>
      </c>
      <c r="D65" s="157" t="s">
        <v>46</v>
      </c>
      <c r="E65" s="157" t="s">
        <v>131</v>
      </c>
      <c r="F65" s="157" t="s">
        <v>130</v>
      </c>
      <c r="G65" s="157" t="s">
        <v>335</v>
      </c>
      <c r="H65" s="157" t="s">
        <v>336</v>
      </c>
      <c r="I65" s="159">
        <v>20000</v>
      </c>
      <c r="J65" s="159">
        <v>20000</v>
      </c>
      <c r="K65" s="159">
        <v>20000</v>
      </c>
      <c r="L65" s="159"/>
      <c r="M65" s="159"/>
      <c r="N65" s="157"/>
      <c r="O65" s="157"/>
      <c r="P65" s="157"/>
      <c r="Q65" s="159"/>
      <c r="R65" s="159"/>
      <c r="S65" s="159"/>
      <c r="T65" s="159"/>
      <c r="U65" s="159"/>
      <c r="V65" s="159"/>
      <c r="W65" s="159"/>
    </row>
    <row r="66" s="151" customFormat="1" ht="52.5" customHeight="1" outlineLevel="1" spans="1:23">
      <c r="A66" s="157" t="s">
        <v>520</v>
      </c>
      <c r="B66" s="157" t="s">
        <v>561</v>
      </c>
      <c r="C66" s="157" t="s">
        <v>560</v>
      </c>
      <c r="D66" s="157" t="s">
        <v>46</v>
      </c>
      <c r="E66" s="157" t="s">
        <v>131</v>
      </c>
      <c r="F66" s="157" t="s">
        <v>130</v>
      </c>
      <c r="G66" s="157" t="s">
        <v>335</v>
      </c>
      <c r="H66" s="157" t="s">
        <v>336</v>
      </c>
      <c r="I66" s="159">
        <v>45600</v>
      </c>
      <c r="J66" s="159">
        <v>45600</v>
      </c>
      <c r="K66" s="159">
        <v>45600</v>
      </c>
      <c r="L66" s="159"/>
      <c r="M66" s="159"/>
      <c r="N66" s="157"/>
      <c r="O66" s="157"/>
      <c r="P66" s="157"/>
      <c r="Q66" s="159"/>
      <c r="R66" s="159"/>
      <c r="S66" s="159"/>
      <c r="T66" s="159"/>
      <c r="U66" s="159"/>
      <c r="V66" s="159"/>
      <c r="W66" s="159"/>
    </row>
    <row r="67" s="151" customFormat="1" ht="52.5" customHeight="1" outlineLevel="1" spans="1:23">
      <c r="A67" s="157" t="s">
        <v>520</v>
      </c>
      <c r="B67" s="157" t="s">
        <v>561</v>
      </c>
      <c r="C67" s="157" t="s">
        <v>560</v>
      </c>
      <c r="D67" s="157" t="s">
        <v>46</v>
      </c>
      <c r="E67" s="157" t="s">
        <v>131</v>
      </c>
      <c r="F67" s="157" t="s">
        <v>130</v>
      </c>
      <c r="G67" s="157" t="s">
        <v>350</v>
      </c>
      <c r="H67" s="157" t="s">
        <v>351</v>
      </c>
      <c r="I67" s="159">
        <v>30000</v>
      </c>
      <c r="J67" s="159">
        <v>30000</v>
      </c>
      <c r="K67" s="159">
        <v>30000</v>
      </c>
      <c r="L67" s="159"/>
      <c r="M67" s="159"/>
      <c r="N67" s="157"/>
      <c r="O67" s="157"/>
      <c r="P67" s="157"/>
      <c r="Q67" s="159"/>
      <c r="R67" s="159"/>
      <c r="S67" s="159"/>
      <c r="T67" s="159"/>
      <c r="U67" s="159"/>
      <c r="V67" s="159"/>
      <c r="W67" s="159"/>
    </row>
    <row r="68" s="151" customFormat="1" ht="52.5" customHeight="1" outlineLevel="1" spans="1:23">
      <c r="A68" s="157" t="s">
        <v>520</v>
      </c>
      <c r="B68" s="157" t="s">
        <v>561</v>
      </c>
      <c r="C68" s="157" t="s">
        <v>560</v>
      </c>
      <c r="D68" s="157" t="s">
        <v>46</v>
      </c>
      <c r="E68" s="157" t="s">
        <v>131</v>
      </c>
      <c r="F68" s="157" t="s">
        <v>130</v>
      </c>
      <c r="G68" s="157" t="s">
        <v>352</v>
      </c>
      <c r="H68" s="157" t="s">
        <v>353</v>
      </c>
      <c r="I68" s="159">
        <v>65000</v>
      </c>
      <c r="J68" s="159">
        <v>65000</v>
      </c>
      <c r="K68" s="159">
        <v>65000</v>
      </c>
      <c r="L68" s="159"/>
      <c r="M68" s="159"/>
      <c r="N68" s="157"/>
      <c r="O68" s="157"/>
      <c r="P68" s="157"/>
      <c r="Q68" s="159"/>
      <c r="R68" s="159"/>
      <c r="S68" s="159"/>
      <c r="T68" s="159"/>
      <c r="U68" s="159"/>
      <c r="V68" s="159"/>
      <c r="W68" s="159"/>
    </row>
    <row r="69" s="151" customFormat="1" ht="52.5" customHeight="1" spans="1:23">
      <c r="A69" s="157"/>
      <c r="B69" s="157"/>
      <c r="C69" s="157" t="s">
        <v>562</v>
      </c>
      <c r="D69" s="157"/>
      <c r="E69" s="157"/>
      <c r="F69" s="157"/>
      <c r="G69" s="157"/>
      <c r="H69" s="157"/>
      <c r="I69" s="159">
        <v>68500</v>
      </c>
      <c r="J69" s="159">
        <v>68500</v>
      </c>
      <c r="K69" s="159">
        <v>68500</v>
      </c>
      <c r="L69" s="159"/>
      <c r="M69" s="159"/>
      <c r="N69" s="157"/>
      <c r="O69" s="157"/>
      <c r="P69" s="157"/>
      <c r="Q69" s="159"/>
      <c r="R69" s="159"/>
      <c r="S69" s="159"/>
      <c r="T69" s="159"/>
      <c r="U69" s="159"/>
      <c r="V69" s="159"/>
      <c r="W69" s="159"/>
    </row>
    <row r="70" s="151" customFormat="1" ht="52.5" customHeight="1" outlineLevel="1" spans="1:23">
      <c r="A70" s="157" t="s">
        <v>520</v>
      </c>
      <c r="B70" s="157" t="s">
        <v>563</v>
      </c>
      <c r="C70" s="157" t="s">
        <v>562</v>
      </c>
      <c r="D70" s="157" t="s">
        <v>46</v>
      </c>
      <c r="E70" s="157" t="s">
        <v>96</v>
      </c>
      <c r="F70" s="157" t="s">
        <v>97</v>
      </c>
      <c r="G70" s="157" t="s">
        <v>331</v>
      </c>
      <c r="H70" s="157" t="s">
        <v>332</v>
      </c>
      <c r="I70" s="159">
        <v>5500</v>
      </c>
      <c r="J70" s="159">
        <v>5500</v>
      </c>
      <c r="K70" s="159">
        <v>5500</v>
      </c>
      <c r="L70" s="159"/>
      <c r="M70" s="159"/>
      <c r="N70" s="157"/>
      <c r="O70" s="157"/>
      <c r="P70" s="157"/>
      <c r="Q70" s="159"/>
      <c r="R70" s="159"/>
      <c r="S70" s="159"/>
      <c r="T70" s="159"/>
      <c r="U70" s="159"/>
      <c r="V70" s="159"/>
      <c r="W70" s="159"/>
    </row>
    <row r="71" s="151" customFormat="1" ht="52.5" customHeight="1" outlineLevel="1" spans="1:23">
      <c r="A71" s="157" t="s">
        <v>520</v>
      </c>
      <c r="B71" s="157" t="s">
        <v>563</v>
      </c>
      <c r="C71" s="157" t="s">
        <v>562</v>
      </c>
      <c r="D71" s="157" t="s">
        <v>46</v>
      </c>
      <c r="E71" s="157" t="s">
        <v>96</v>
      </c>
      <c r="F71" s="157" t="s">
        <v>97</v>
      </c>
      <c r="G71" s="157" t="s">
        <v>331</v>
      </c>
      <c r="H71" s="157" t="s">
        <v>332</v>
      </c>
      <c r="I71" s="159">
        <v>8000</v>
      </c>
      <c r="J71" s="159">
        <v>8000</v>
      </c>
      <c r="K71" s="159">
        <v>8000</v>
      </c>
      <c r="L71" s="159"/>
      <c r="M71" s="159"/>
      <c r="N71" s="157"/>
      <c r="O71" s="157"/>
      <c r="P71" s="157"/>
      <c r="Q71" s="159"/>
      <c r="R71" s="159"/>
      <c r="S71" s="159"/>
      <c r="T71" s="159"/>
      <c r="U71" s="159"/>
      <c r="V71" s="159"/>
      <c r="W71" s="159"/>
    </row>
    <row r="72" s="151" customFormat="1" ht="52.5" customHeight="1" outlineLevel="1" spans="1:23">
      <c r="A72" s="157" t="s">
        <v>520</v>
      </c>
      <c r="B72" s="157" t="s">
        <v>563</v>
      </c>
      <c r="C72" s="157" t="s">
        <v>562</v>
      </c>
      <c r="D72" s="157" t="s">
        <v>46</v>
      </c>
      <c r="E72" s="157" t="s">
        <v>96</v>
      </c>
      <c r="F72" s="157" t="s">
        <v>97</v>
      </c>
      <c r="G72" s="157" t="s">
        <v>442</v>
      </c>
      <c r="H72" s="157" t="s">
        <v>443</v>
      </c>
      <c r="I72" s="159">
        <v>20000</v>
      </c>
      <c r="J72" s="159">
        <v>20000</v>
      </c>
      <c r="K72" s="159">
        <v>20000</v>
      </c>
      <c r="L72" s="159"/>
      <c r="M72" s="159"/>
      <c r="N72" s="157"/>
      <c r="O72" s="157"/>
      <c r="P72" s="157"/>
      <c r="Q72" s="159"/>
      <c r="R72" s="159"/>
      <c r="S72" s="159"/>
      <c r="T72" s="159"/>
      <c r="U72" s="159"/>
      <c r="V72" s="159"/>
      <c r="W72" s="159"/>
    </row>
    <row r="73" s="151" customFormat="1" ht="52.5" customHeight="1" outlineLevel="1" spans="1:23">
      <c r="A73" s="157" t="s">
        <v>520</v>
      </c>
      <c r="B73" s="157" t="s">
        <v>563</v>
      </c>
      <c r="C73" s="157" t="s">
        <v>562</v>
      </c>
      <c r="D73" s="157" t="s">
        <v>46</v>
      </c>
      <c r="E73" s="157" t="s">
        <v>96</v>
      </c>
      <c r="F73" s="157" t="s">
        <v>97</v>
      </c>
      <c r="G73" s="157" t="s">
        <v>363</v>
      </c>
      <c r="H73" s="157" t="s">
        <v>364</v>
      </c>
      <c r="I73" s="159">
        <v>10000</v>
      </c>
      <c r="J73" s="159">
        <v>10000</v>
      </c>
      <c r="K73" s="159">
        <v>10000</v>
      </c>
      <c r="L73" s="159"/>
      <c r="M73" s="159"/>
      <c r="N73" s="157"/>
      <c r="O73" s="157"/>
      <c r="P73" s="157"/>
      <c r="Q73" s="159"/>
      <c r="R73" s="159"/>
      <c r="S73" s="159"/>
      <c r="T73" s="159"/>
      <c r="U73" s="159"/>
      <c r="V73" s="159"/>
      <c r="W73" s="159"/>
    </row>
    <row r="74" s="151" customFormat="1" ht="52.5" customHeight="1" outlineLevel="1" spans="1:23">
      <c r="A74" s="157" t="s">
        <v>520</v>
      </c>
      <c r="B74" s="157" t="s">
        <v>563</v>
      </c>
      <c r="C74" s="157" t="s">
        <v>562</v>
      </c>
      <c r="D74" s="157" t="s">
        <v>46</v>
      </c>
      <c r="E74" s="157" t="s">
        <v>96</v>
      </c>
      <c r="F74" s="157" t="s">
        <v>97</v>
      </c>
      <c r="G74" s="157" t="s">
        <v>350</v>
      </c>
      <c r="H74" s="157" t="s">
        <v>351</v>
      </c>
      <c r="I74" s="159">
        <v>10000</v>
      </c>
      <c r="J74" s="159">
        <v>10000</v>
      </c>
      <c r="K74" s="159">
        <v>10000</v>
      </c>
      <c r="L74" s="159"/>
      <c r="M74" s="159"/>
      <c r="N74" s="157"/>
      <c r="O74" s="157"/>
      <c r="P74" s="157"/>
      <c r="Q74" s="159"/>
      <c r="R74" s="159"/>
      <c r="S74" s="159"/>
      <c r="T74" s="159"/>
      <c r="U74" s="159"/>
      <c r="V74" s="159"/>
      <c r="W74" s="159"/>
    </row>
    <row r="75" s="151" customFormat="1" ht="52.5" customHeight="1" outlineLevel="1" spans="1:23">
      <c r="A75" s="157" t="s">
        <v>520</v>
      </c>
      <c r="B75" s="157" t="s">
        <v>563</v>
      </c>
      <c r="C75" s="157" t="s">
        <v>562</v>
      </c>
      <c r="D75" s="157" t="s">
        <v>46</v>
      </c>
      <c r="E75" s="157" t="s">
        <v>96</v>
      </c>
      <c r="F75" s="157" t="s">
        <v>97</v>
      </c>
      <c r="G75" s="157" t="s">
        <v>350</v>
      </c>
      <c r="H75" s="157" t="s">
        <v>351</v>
      </c>
      <c r="I75" s="159">
        <v>15000</v>
      </c>
      <c r="J75" s="159">
        <v>15000</v>
      </c>
      <c r="K75" s="159">
        <v>15000</v>
      </c>
      <c r="L75" s="159"/>
      <c r="M75" s="159"/>
      <c r="N75" s="157"/>
      <c r="O75" s="157"/>
      <c r="P75" s="157"/>
      <c r="Q75" s="159"/>
      <c r="R75" s="159"/>
      <c r="S75" s="159"/>
      <c r="T75" s="159"/>
      <c r="U75" s="159"/>
      <c r="V75" s="159"/>
      <c r="W75" s="159"/>
    </row>
    <row r="76" s="151" customFormat="1" ht="52.5" customHeight="1" spans="1:23">
      <c r="A76" s="157"/>
      <c r="B76" s="157"/>
      <c r="C76" s="157" t="s">
        <v>564</v>
      </c>
      <c r="D76" s="157"/>
      <c r="E76" s="157"/>
      <c r="F76" s="157"/>
      <c r="G76" s="157"/>
      <c r="H76" s="157"/>
      <c r="I76" s="159">
        <v>70000</v>
      </c>
      <c r="J76" s="159">
        <v>70000</v>
      </c>
      <c r="K76" s="159">
        <v>70000</v>
      </c>
      <c r="L76" s="159"/>
      <c r="M76" s="159"/>
      <c r="N76" s="157"/>
      <c r="O76" s="157"/>
      <c r="P76" s="157"/>
      <c r="Q76" s="159"/>
      <c r="R76" s="159"/>
      <c r="S76" s="159"/>
      <c r="T76" s="159"/>
      <c r="U76" s="159"/>
      <c r="V76" s="159"/>
      <c r="W76" s="159"/>
    </row>
    <row r="77" s="151" customFormat="1" ht="52.5" customHeight="1" outlineLevel="1" spans="1:23">
      <c r="A77" s="157" t="s">
        <v>520</v>
      </c>
      <c r="B77" s="157" t="s">
        <v>565</v>
      </c>
      <c r="C77" s="157" t="s">
        <v>564</v>
      </c>
      <c r="D77" s="157" t="s">
        <v>46</v>
      </c>
      <c r="E77" s="157" t="s">
        <v>106</v>
      </c>
      <c r="F77" s="157" t="s">
        <v>107</v>
      </c>
      <c r="G77" s="157" t="s">
        <v>331</v>
      </c>
      <c r="H77" s="157" t="s">
        <v>332</v>
      </c>
      <c r="I77" s="159">
        <v>2000</v>
      </c>
      <c r="J77" s="159">
        <v>2000</v>
      </c>
      <c r="K77" s="159">
        <v>2000</v>
      </c>
      <c r="L77" s="159"/>
      <c r="M77" s="159"/>
      <c r="N77" s="157"/>
      <c r="O77" s="157"/>
      <c r="P77" s="157"/>
      <c r="Q77" s="159"/>
      <c r="R77" s="159"/>
      <c r="S77" s="159"/>
      <c r="T77" s="159"/>
      <c r="U77" s="159"/>
      <c r="V77" s="159"/>
      <c r="W77" s="159"/>
    </row>
    <row r="78" s="151" customFormat="1" ht="52.5" customHeight="1" outlineLevel="1" spans="1:23">
      <c r="A78" s="157" t="s">
        <v>520</v>
      </c>
      <c r="B78" s="157" t="s">
        <v>565</v>
      </c>
      <c r="C78" s="157" t="s">
        <v>564</v>
      </c>
      <c r="D78" s="157" t="s">
        <v>46</v>
      </c>
      <c r="E78" s="157" t="s">
        <v>106</v>
      </c>
      <c r="F78" s="157" t="s">
        <v>107</v>
      </c>
      <c r="G78" s="157" t="s">
        <v>331</v>
      </c>
      <c r="H78" s="157" t="s">
        <v>332</v>
      </c>
      <c r="I78" s="159">
        <v>10000</v>
      </c>
      <c r="J78" s="159">
        <v>10000</v>
      </c>
      <c r="K78" s="159">
        <v>10000</v>
      </c>
      <c r="L78" s="159"/>
      <c r="M78" s="159"/>
      <c r="N78" s="157"/>
      <c r="O78" s="157"/>
      <c r="P78" s="157"/>
      <c r="Q78" s="159"/>
      <c r="R78" s="159"/>
      <c r="S78" s="159"/>
      <c r="T78" s="159"/>
      <c r="U78" s="159"/>
      <c r="V78" s="159"/>
      <c r="W78" s="159"/>
    </row>
    <row r="79" s="151" customFormat="1" ht="52.5" customHeight="1" outlineLevel="1" spans="1:23">
      <c r="A79" s="157" t="s">
        <v>520</v>
      </c>
      <c r="B79" s="157" t="s">
        <v>565</v>
      </c>
      <c r="C79" s="157" t="s">
        <v>564</v>
      </c>
      <c r="D79" s="157" t="s">
        <v>46</v>
      </c>
      <c r="E79" s="157" t="s">
        <v>106</v>
      </c>
      <c r="F79" s="157" t="s">
        <v>107</v>
      </c>
      <c r="G79" s="157" t="s">
        <v>442</v>
      </c>
      <c r="H79" s="157" t="s">
        <v>443</v>
      </c>
      <c r="I79" s="159">
        <v>2000</v>
      </c>
      <c r="J79" s="159">
        <v>2000</v>
      </c>
      <c r="K79" s="159">
        <v>2000</v>
      </c>
      <c r="L79" s="159"/>
      <c r="M79" s="159"/>
      <c r="N79" s="157"/>
      <c r="O79" s="157"/>
      <c r="P79" s="157"/>
      <c r="Q79" s="159"/>
      <c r="R79" s="159"/>
      <c r="S79" s="159"/>
      <c r="T79" s="159"/>
      <c r="U79" s="159"/>
      <c r="V79" s="159"/>
      <c r="W79" s="159"/>
    </row>
    <row r="80" s="151" customFormat="1" ht="52.5" customHeight="1" outlineLevel="1" spans="1:23">
      <c r="A80" s="157" t="s">
        <v>520</v>
      </c>
      <c r="B80" s="157" t="s">
        <v>565</v>
      </c>
      <c r="C80" s="157" t="s">
        <v>564</v>
      </c>
      <c r="D80" s="157" t="s">
        <v>46</v>
      </c>
      <c r="E80" s="157" t="s">
        <v>106</v>
      </c>
      <c r="F80" s="157" t="s">
        <v>107</v>
      </c>
      <c r="G80" s="157" t="s">
        <v>363</v>
      </c>
      <c r="H80" s="157" t="s">
        <v>364</v>
      </c>
      <c r="I80" s="159">
        <v>1000</v>
      </c>
      <c r="J80" s="159">
        <v>1000</v>
      </c>
      <c r="K80" s="159">
        <v>1000</v>
      </c>
      <c r="L80" s="159"/>
      <c r="M80" s="159"/>
      <c r="N80" s="157"/>
      <c r="O80" s="157"/>
      <c r="P80" s="157"/>
      <c r="Q80" s="159"/>
      <c r="R80" s="159"/>
      <c r="S80" s="159"/>
      <c r="T80" s="159"/>
      <c r="U80" s="159"/>
      <c r="V80" s="159"/>
      <c r="W80" s="159"/>
    </row>
    <row r="81" s="151" customFormat="1" ht="52.5" customHeight="1" outlineLevel="1" spans="1:23">
      <c r="A81" s="157" t="s">
        <v>520</v>
      </c>
      <c r="B81" s="157" t="s">
        <v>565</v>
      </c>
      <c r="C81" s="157" t="s">
        <v>564</v>
      </c>
      <c r="D81" s="157" t="s">
        <v>46</v>
      </c>
      <c r="E81" s="157" t="s">
        <v>106</v>
      </c>
      <c r="F81" s="157" t="s">
        <v>107</v>
      </c>
      <c r="G81" s="157" t="s">
        <v>350</v>
      </c>
      <c r="H81" s="157" t="s">
        <v>351</v>
      </c>
      <c r="I81" s="159">
        <v>5000</v>
      </c>
      <c r="J81" s="159">
        <v>5000</v>
      </c>
      <c r="K81" s="159">
        <v>5000</v>
      </c>
      <c r="L81" s="159"/>
      <c r="M81" s="159"/>
      <c r="N81" s="157"/>
      <c r="O81" s="157"/>
      <c r="P81" s="157"/>
      <c r="Q81" s="159"/>
      <c r="R81" s="159"/>
      <c r="S81" s="159"/>
      <c r="T81" s="159"/>
      <c r="U81" s="159"/>
      <c r="V81" s="159"/>
      <c r="W81" s="159"/>
    </row>
    <row r="82" s="151" customFormat="1" ht="52.5" customHeight="1" outlineLevel="1" spans="1:23">
      <c r="A82" s="157" t="s">
        <v>520</v>
      </c>
      <c r="B82" s="157" t="s">
        <v>565</v>
      </c>
      <c r="C82" s="157" t="s">
        <v>564</v>
      </c>
      <c r="D82" s="157" t="s">
        <v>46</v>
      </c>
      <c r="E82" s="157" t="s">
        <v>106</v>
      </c>
      <c r="F82" s="157" t="s">
        <v>107</v>
      </c>
      <c r="G82" s="157" t="s">
        <v>350</v>
      </c>
      <c r="H82" s="157" t="s">
        <v>351</v>
      </c>
      <c r="I82" s="159">
        <v>7000</v>
      </c>
      <c r="J82" s="159">
        <v>7000</v>
      </c>
      <c r="K82" s="159">
        <v>7000</v>
      </c>
      <c r="L82" s="159"/>
      <c r="M82" s="159"/>
      <c r="N82" s="157"/>
      <c r="O82" s="157"/>
      <c r="P82" s="157"/>
      <c r="Q82" s="159"/>
      <c r="R82" s="159"/>
      <c r="S82" s="159"/>
      <c r="T82" s="159"/>
      <c r="U82" s="159"/>
      <c r="V82" s="159"/>
      <c r="W82" s="159"/>
    </row>
    <row r="83" s="151" customFormat="1" ht="52.5" customHeight="1" outlineLevel="1" spans="1:23">
      <c r="A83" s="157" t="s">
        <v>520</v>
      </c>
      <c r="B83" s="157" t="s">
        <v>565</v>
      </c>
      <c r="C83" s="157" t="s">
        <v>564</v>
      </c>
      <c r="D83" s="157" t="s">
        <v>46</v>
      </c>
      <c r="E83" s="157" t="s">
        <v>106</v>
      </c>
      <c r="F83" s="157" t="s">
        <v>107</v>
      </c>
      <c r="G83" s="157" t="s">
        <v>352</v>
      </c>
      <c r="H83" s="157" t="s">
        <v>353</v>
      </c>
      <c r="I83" s="159">
        <v>13000</v>
      </c>
      <c r="J83" s="159">
        <v>13000</v>
      </c>
      <c r="K83" s="159">
        <v>13000</v>
      </c>
      <c r="L83" s="159"/>
      <c r="M83" s="159"/>
      <c r="N83" s="157"/>
      <c r="O83" s="157"/>
      <c r="P83" s="157"/>
      <c r="Q83" s="159"/>
      <c r="R83" s="159"/>
      <c r="S83" s="159"/>
      <c r="T83" s="159"/>
      <c r="U83" s="159"/>
      <c r="V83" s="159"/>
      <c r="W83" s="159"/>
    </row>
    <row r="84" s="151" customFormat="1" ht="52.5" customHeight="1" outlineLevel="1" spans="1:23">
      <c r="A84" s="157" t="s">
        <v>520</v>
      </c>
      <c r="B84" s="157" t="s">
        <v>565</v>
      </c>
      <c r="C84" s="157" t="s">
        <v>564</v>
      </c>
      <c r="D84" s="157" t="s">
        <v>46</v>
      </c>
      <c r="E84" s="157" t="s">
        <v>127</v>
      </c>
      <c r="F84" s="157" t="s">
        <v>128</v>
      </c>
      <c r="G84" s="157" t="s">
        <v>350</v>
      </c>
      <c r="H84" s="157" t="s">
        <v>351</v>
      </c>
      <c r="I84" s="159">
        <v>20000</v>
      </c>
      <c r="J84" s="159">
        <v>20000</v>
      </c>
      <c r="K84" s="159">
        <v>20000</v>
      </c>
      <c r="L84" s="159"/>
      <c r="M84" s="159"/>
      <c r="N84" s="157"/>
      <c r="O84" s="157"/>
      <c r="P84" s="157"/>
      <c r="Q84" s="159"/>
      <c r="R84" s="159"/>
      <c r="S84" s="159"/>
      <c r="T84" s="159"/>
      <c r="U84" s="159"/>
      <c r="V84" s="159"/>
      <c r="W84" s="159"/>
    </row>
    <row r="85" s="151" customFormat="1" ht="52.5" customHeight="1" outlineLevel="1" spans="1:23">
      <c r="A85" s="157" t="s">
        <v>520</v>
      </c>
      <c r="B85" s="157" t="s">
        <v>565</v>
      </c>
      <c r="C85" s="157" t="s">
        <v>564</v>
      </c>
      <c r="D85" s="157" t="s">
        <v>46</v>
      </c>
      <c r="E85" s="157" t="s">
        <v>139</v>
      </c>
      <c r="F85" s="157" t="s">
        <v>138</v>
      </c>
      <c r="G85" s="157" t="s">
        <v>442</v>
      </c>
      <c r="H85" s="157" t="s">
        <v>443</v>
      </c>
      <c r="I85" s="159">
        <v>10000</v>
      </c>
      <c r="J85" s="159">
        <v>10000</v>
      </c>
      <c r="K85" s="159">
        <v>10000</v>
      </c>
      <c r="L85" s="159"/>
      <c r="M85" s="159"/>
      <c r="N85" s="157"/>
      <c r="O85" s="157"/>
      <c r="P85" s="157"/>
      <c r="Q85" s="159"/>
      <c r="R85" s="159"/>
      <c r="S85" s="159"/>
      <c r="T85" s="159"/>
      <c r="U85" s="159"/>
      <c r="V85" s="159"/>
      <c r="W85" s="159"/>
    </row>
    <row r="86" s="151" customFormat="1" ht="52.5" customHeight="1" spans="1:23">
      <c r="A86" s="157"/>
      <c r="B86" s="157"/>
      <c r="C86" s="157" t="s">
        <v>566</v>
      </c>
      <c r="D86" s="157"/>
      <c r="E86" s="157"/>
      <c r="F86" s="157"/>
      <c r="G86" s="157"/>
      <c r="H86" s="157"/>
      <c r="I86" s="159">
        <v>20000</v>
      </c>
      <c r="J86" s="159">
        <v>20000</v>
      </c>
      <c r="K86" s="159">
        <v>20000</v>
      </c>
      <c r="L86" s="159"/>
      <c r="M86" s="159"/>
      <c r="N86" s="157"/>
      <c r="O86" s="157"/>
      <c r="P86" s="157"/>
      <c r="Q86" s="159"/>
      <c r="R86" s="159"/>
      <c r="S86" s="159"/>
      <c r="T86" s="159"/>
      <c r="U86" s="159"/>
      <c r="V86" s="159"/>
      <c r="W86" s="159"/>
    </row>
    <row r="87" s="151" customFormat="1" ht="52.5" customHeight="1" outlineLevel="1" spans="1:23">
      <c r="A87" s="157" t="s">
        <v>520</v>
      </c>
      <c r="B87" s="157" t="s">
        <v>567</v>
      </c>
      <c r="C87" s="157" t="s">
        <v>566</v>
      </c>
      <c r="D87" s="157" t="s">
        <v>46</v>
      </c>
      <c r="E87" s="157" t="s">
        <v>106</v>
      </c>
      <c r="F87" s="157" t="s">
        <v>107</v>
      </c>
      <c r="G87" s="157" t="s">
        <v>331</v>
      </c>
      <c r="H87" s="157" t="s">
        <v>332</v>
      </c>
      <c r="I87" s="159">
        <v>10000</v>
      </c>
      <c r="J87" s="159">
        <v>10000</v>
      </c>
      <c r="K87" s="159">
        <v>10000</v>
      </c>
      <c r="L87" s="159"/>
      <c r="M87" s="159"/>
      <c r="N87" s="157"/>
      <c r="O87" s="157"/>
      <c r="P87" s="157"/>
      <c r="Q87" s="159"/>
      <c r="R87" s="159"/>
      <c r="S87" s="159"/>
      <c r="T87" s="159"/>
      <c r="U87" s="159"/>
      <c r="V87" s="159"/>
      <c r="W87" s="159"/>
    </row>
    <row r="88" s="151" customFormat="1" ht="52.5" customHeight="1" outlineLevel="1" spans="1:23">
      <c r="A88" s="157" t="s">
        <v>520</v>
      </c>
      <c r="B88" s="157" t="s">
        <v>567</v>
      </c>
      <c r="C88" s="157" t="s">
        <v>566</v>
      </c>
      <c r="D88" s="157" t="s">
        <v>46</v>
      </c>
      <c r="E88" s="157" t="s">
        <v>106</v>
      </c>
      <c r="F88" s="157" t="s">
        <v>107</v>
      </c>
      <c r="G88" s="157" t="s">
        <v>442</v>
      </c>
      <c r="H88" s="157" t="s">
        <v>443</v>
      </c>
      <c r="I88" s="159">
        <v>10000</v>
      </c>
      <c r="J88" s="159">
        <v>10000</v>
      </c>
      <c r="K88" s="159">
        <v>10000</v>
      </c>
      <c r="L88" s="159"/>
      <c r="M88" s="159"/>
      <c r="N88" s="157"/>
      <c r="O88" s="157"/>
      <c r="P88" s="157"/>
      <c r="Q88" s="159"/>
      <c r="R88" s="159"/>
      <c r="S88" s="159"/>
      <c r="T88" s="159"/>
      <c r="U88" s="159"/>
      <c r="V88" s="159"/>
      <c r="W88" s="159"/>
    </row>
    <row r="89" s="151" customFormat="1" ht="52.5" customHeight="1" spans="1:23">
      <c r="A89" s="157"/>
      <c r="B89" s="157"/>
      <c r="C89" s="157" t="s">
        <v>568</v>
      </c>
      <c r="D89" s="157"/>
      <c r="E89" s="157"/>
      <c r="F89" s="157"/>
      <c r="G89" s="157"/>
      <c r="H89" s="157"/>
      <c r="I89" s="159">
        <v>2000</v>
      </c>
      <c r="J89" s="159"/>
      <c r="K89" s="159"/>
      <c r="L89" s="159"/>
      <c r="M89" s="159"/>
      <c r="N89" s="157"/>
      <c r="O89" s="157"/>
      <c r="P89" s="157"/>
      <c r="Q89" s="159"/>
      <c r="R89" s="159">
        <v>2000</v>
      </c>
      <c r="S89" s="159"/>
      <c r="T89" s="159"/>
      <c r="U89" s="159"/>
      <c r="V89" s="159"/>
      <c r="W89" s="159">
        <v>2000</v>
      </c>
    </row>
    <row r="90" s="151" customFormat="1" ht="52.5" customHeight="1" outlineLevel="1" spans="1:23">
      <c r="A90" s="157" t="s">
        <v>525</v>
      </c>
      <c r="B90" s="157" t="s">
        <v>569</v>
      </c>
      <c r="C90" s="157" t="s">
        <v>568</v>
      </c>
      <c r="D90" s="157" t="s">
        <v>46</v>
      </c>
      <c r="E90" s="157" t="s">
        <v>188</v>
      </c>
      <c r="F90" s="157" t="s">
        <v>187</v>
      </c>
      <c r="G90" s="157" t="s">
        <v>331</v>
      </c>
      <c r="H90" s="157" t="s">
        <v>332</v>
      </c>
      <c r="I90" s="159">
        <v>2000</v>
      </c>
      <c r="J90" s="159"/>
      <c r="K90" s="159"/>
      <c r="L90" s="159"/>
      <c r="M90" s="159"/>
      <c r="N90" s="157"/>
      <c r="O90" s="157"/>
      <c r="P90" s="157"/>
      <c r="Q90" s="159"/>
      <c r="R90" s="159">
        <v>2000</v>
      </c>
      <c r="S90" s="159"/>
      <c r="T90" s="159"/>
      <c r="U90" s="159"/>
      <c r="V90" s="159"/>
      <c r="W90" s="159">
        <v>2000</v>
      </c>
    </row>
    <row r="91" s="151" customFormat="1" ht="52.5" customHeight="1" spans="1:23">
      <c r="A91" s="157"/>
      <c r="B91" s="157"/>
      <c r="C91" s="157" t="s">
        <v>570</v>
      </c>
      <c r="D91" s="157"/>
      <c r="E91" s="157"/>
      <c r="F91" s="157"/>
      <c r="G91" s="157"/>
      <c r="H91" s="157"/>
      <c r="I91" s="159">
        <v>10000</v>
      </c>
      <c r="J91" s="159">
        <v>10000</v>
      </c>
      <c r="K91" s="159">
        <v>10000</v>
      </c>
      <c r="L91" s="159"/>
      <c r="M91" s="159"/>
      <c r="N91" s="157"/>
      <c r="O91" s="157"/>
      <c r="P91" s="157"/>
      <c r="Q91" s="159"/>
      <c r="R91" s="159"/>
      <c r="S91" s="159"/>
      <c r="T91" s="159"/>
      <c r="U91" s="159"/>
      <c r="V91" s="159"/>
      <c r="W91" s="159"/>
    </row>
    <row r="92" s="151" customFormat="1" ht="52.5" customHeight="1" outlineLevel="1" spans="1:23">
      <c r="A92" s="157" t="s">
        <v>520</v>
      </c>
      <c r="B92" s="157" t="s">
        <v>571</v>
      </c>
      <c r="C92" s="157" t="s">
        <v>570</v>
      </c>
      <c r="D92" s="157" t="s">
        <v>46</v>
      </c>
      <c r="E92" s="157" t="s">
        <v>100</v>
      </c>
      <c r="F92" s="157" t="s">
        <v>101</v>
      </c>
      <c r="G92" s="157" t="s">
        <v>442</v>
      </c>
      <c r="H92" s="157" t="s">
        <v>443</v>
      </c>
      <c r="I92" s="159">
        <v>10000</v>
      </c>
      <c r="J92" s="159">
        <v>10000</v>
      </c>
      <c r="K92" s="159">
        <v>10000</v>
      </c>
      <c r="L92" s="159"/>
      <c r="M92" s="159"/>
      <c r="N92" s="157"/>
      <c r="O92" s="157"/>
      <c r="P92" s="157"/>
      <c r="Q92" s="159"/>
      <c r="R92" s="159"/>
      <c r="S92" s="159"/>
      <c r="T92" s="159"/>
      <c r="U92" s="159"/>
      <c r="V92" s="159"/>
      <c r="W92" s="159"/>
    </row>
    <row r="93" s="151" customFormat="1" ht="52.5" customHeight="1" spans="1:23">
      <c r="A93" s="157"/>
      <c r="B93" s="157"/>
      <c r="C93" s="157" t="s">
        <v>572</v>
      </c>
      <c r="D93" s="157"/>
      <c r="E93" s="157"/>
      <c r="F93" s="157"/>
      <c r="G93" s="157"/>
      <c r="H93" s="157"/>
      <c r="I93" s="159">
        <v>29385</v>
      </c>
      <c r="J93" s="159"/>
      <c r="K93" s="159"/>
      <c r="L93" s="159"/>
      <c r="M93" s="159"/>
      <c r="N93" s="157"/>
      <c r="O93" s="157"/>
      <c r="P93" s="157"/>
      <c r="Q93" s="159"/>
      <c r="R93" s="159">
        <v>29385</v>
      </c>
      <c r="S93" s="159"/>
      <c r="T93" s="159"/>
      <c r="U93" s="159"/>
      <c r="V93" s="159"/>
      <c r="W93" s="159">
        <v>29385</v>
      </c>
    </row>
    <row r="94" s="151" customFormat="1" ht="52.5" customHeight="1" outlineLevel="1" spans="1:23">
      <c r="A94" s="157" t="s">
        <v>525</v>
      </c>
      <c r="B94" s="157" t="s">
        <v>573</v>
      </c>
      <c r="C94" s="157" t="s">
        <v>572</v>
      </c>
      <c r="D94" s="157" t="s">
        <v>46</v>
      </c>
      <c r="E94" s="157" t="s">
        <v>188</v>
      </c>
      <c r="F94" s="157" t="s">
        <v>187</v>
      </c>
      <c r="G94" s="157" t="s">
        <v>542</v>
      </c>
      <c r="H94" s="157" t="s">
        <v>543</v>
      </c>
      <c r="I94" s="159">
        <v>29385</v>
      </c>
      <c r="J94" s="159"/>
      <c r="K94" s="159"/>
      <c r="L94" s="159"/>
      <c r="M94" s="159"/>
      <c r="N94" s="157"/>
      <c r="O94" s="157"/>
      <c r="P94" s="157"/>
      <c r="Q94" s="159"/>
      <c r="R94" s="159">
        <v>29385</v>
      </c>
      <c r="S94" s="159"/>
      <c r="T94" s="159"/>
      <c r="U94" s="159"/>
      <c r="V94" s="159"/>
      <c r="W94" s="159">
        <v>29385</v>
      </c>
    </row>
    <row r="95" s="151" customFormat="1" ht="30" customHeight="1" spans="1:23">
      <c r="A95" s="160" t="s">
        <v>30</v>
      </c>
      <c r="B95" s="160"/>
      <c r="C95" s="160"/>
      <c r="D95" s="160"/>
      <c r="E95" s="160"/>
      <c r="F95" s="160"/>
      <c r="G95" s="160"/>
      <c r="H95" s="160"/>
      <c r="I95" s="159">
        <v>939097.6</v>
      </c>
      <c r="J95" s="159">
        <v>833650</v>
      </c>
      <c r="K95" s="159">
        <v>833650</v>
      </c>
      <c r="L95" s="159"/>
      <c r="M95" s="159"/>
      <c r="N95" s="159"/>
      <c r="O95" s="159"/>
      <c r="P95" s="159"/>
      <c r="Q95" s="159"/>
      <c r="R95" s="159">
        <v>105447.6</v>
      </c>
      <c r="S95" s="159"/>
      <c r="T95" s="159"/>
      <c r="U95" s="159"/>
      <c r="V95" s="159"/>
      <c r="W95" s="159">
        <v>105447.6</v>
      </c>
    </row>
  </sheetData>
  <autoFilter ref="A6:W95">
    <extLst/>
  </autoFilter>
  <mergeCells count="30">
    <mergeCell ref="A1:W1"/>
    <mergeCell ref="A2:W2"/>
    <mergeCell ref="A3:G3"/>
    <mergeCell ref="V3:W3"/>
    <mergeCell ref="J4:M4"/>
    <mergeCell ref="N4:P4"/>
    <mergeCell ref="R4:W4"/>
    <mergeCell ref="J5:K5"/>
    <mergeCell ref="A95:H95"/>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185"/>
  <sheetViews>
    <sheetView showZeros="0" workbookViewId="0">
      <selection activeCell="H4" sqref="H4"/>
    </sheetView>
  </sheetViews>
  <sheetFormatPr defaultColWidth="10.2761904761905" defaultRowHeight="15" customHeight="1"/>
  <cols>
    <col min="1" max="9" width="14.2761904761905" customWidth="1"/>
    <col min="10" max="10" width="34.2761904761905" customWidth="1"/>
  </cols>
  <sheetData>
    <row r="1" ht="18.75" customHeight="1" spans="1:10">
      <c r="A1" s="146"/>
      <c r="B1" s="146"/>
      <c r="C1" s="146"/>
      <c r="D1" s="146"/>
      <c r="E1" s="146"/>
      <c r="F1" s="146"/>
      <c r="G1" s="146"/>
      <c r="H1" s="146"/>
      <c r="I1" s="146"/>
      <c r="J1" s="150" t="s">
        <v>574</v>
      </c>
    </row>
    <row r="2" ht="34.5" customHeight="1" spans="1:10">
      <c r="A2" s="147" t="str">
        <f>"2025"&amp;"年项目支出绩效目标表"</f>
        <v>2025年项目支出绩效目标表</v>
      </c>
      <c r="B2" s="147"/>
      <c r="C2" s="147"/>
      <c r="D2" s="147"/>
      <c r="E2" s="147"/>
      <c r="F2" s="147"/>
      <c r="G2" s="147"/>
      <c r="H2" s="147"/>
      <c r="I2" s="147"/>
      <c r="J2" s="147"/>
    </row>
    <row r="3" ht="18.75" customHeight="1" spans="1:10">
      <c r="A3" s="146" t="str">
        <f>"单位名称："&amp;"大厂乡政府"</f>
        <v>单位名称：大厂乡政府</v>
      </c>
      <c r="B3" s="146"/>
      <c r="C3" s="146"/>
      <c r="D3" s="146"/>
      <c r="E3" s="146"/>
      <c r="F3" s="146"/>
      <c r="G3" s="146"/>
      <c r="H3" s="146"/>
      <c r="I3" s="146"/>
      <c r="J3" s="146"/>
    </row>
    <row r="4" ht="22.5" customHeight="1" spans="1:10">
      <c r="A4" s="148" t="s">
        <v>575</v>
      </c>
      <c r="B4" s="148" t="s">
        <v>576</v>
      </c>
      <c r="C4" s="148" t="s">
        <v>577</v>
      </c>
      <c r="D4" s="148" t="s">
        <v>578</v>
      </c>
      <c r="E4" s="148" t="s">
        <v>579</v>
      </c>
      <c r="F4" s="148" t="s">
        <v>580</v>
      </c>
      <c r="G4" s="148" t="s">
        <v>581</v>
      </c>
      <c r="H4" s="148" t="s">
        <v>582</v>
      </c>
      <c r="I4" s="148" t="s">
        <v>583</v>
      </c>
      <c r="J4" s="148" t="s">
        <v>584</v>
      </c>
    </row>
    <row r="5" ht="22.5" customHeight="1" spans="1:10">
      <c r="A5" s="148" t="s">
        <v>75</v>
      </c>
      <c r="B5" s="148" t="s">
        <v>76</v>
      </c>
      <c r="C5" s="148" t="s">
        <v>77</v>
      </c>
      <c r="D5" s="148" t="s">
        <v>78</v>
      </c>
      <c r="E5" s="148" t="s">
        <v>79</v>
      </c>
      <c r="F5" s="148" t="s">
        <v>80</v>
      </c>
      <c r="G5" s="148" t="s">
        <v>81</v>
      </c>
      <c r="H5" s="148" t="s">
        <v>82</v>
      </c>
      <c r="I5" s="148" t="s">
        <v>83</v>
      </c>
      <c r="J5" s="148" t="s">
        <v>84</v>
      </c>
    </row>
    <row r="6" ht="52.5" customHeight="1" spans="1:10">
      <c r="A6" s="148" t="s">
        <v>46</v>
      </c>
      <c r="B6" s="148"/>
      <c r="C6" s="148"/>
      <c r="D6" s="148"/>
      <c r="E6" s="148"/>
      <c r="F6" s="148"/>
      <c r="G6" s="148"/>
      <c r="H6" s="148"/>
      <c r="I6" s="148"/>
      <c r="J6" s="148"/>
    </row>
    <row r="7" ht="52.5" customHeight="1" outlineLevel="1" spans="1:10">
      <c r="A7" s="149" t="s">
        <v>572</v>
      </c>
      <c r="B7" s="149" t="s">
        <v>585</v>
      </c>
      <c r="C7" s="149" t="s">
        <v>586</v>
      </c>
      <c r="D7" s="149" t="s">
        <v>587</v>
      </c>
      <c r="E7" s="149" t="s">
        <v>588</v>
      </c>
      <c r="F7" s="149" t="s">
        <v>589</v>
      </c>
      <c r="G7" s="148" t="s">
        <v>76</v>
      </c>
      <c r="H7" s="148" t="s">
        <v>590</v>
      </c>
      <c r="I7" s="149" t="s">
        <v>591</v>
      </c>
      <c r="J7" s="149" t="s">
        <v>592</v>
      </c>
    </row>
    <row r="8" ht="52.5" customHeight="1" outlineLevel="1" spans="1:10">
      <c r="A8" s="149" t="s">
        <v>572</v>
      </c>
      <c r="B8" s="149" t="s">
        <v>585</v>
      </c>
      <c r="C8" s="149" t="s">
        <v>586</v>
      </c>
      <c r="D8" s="149" t="s">
        <v>593</v>
      </c>
      <c r="E8" s="149" t="s">
        <v>594</v>
      </c>
      <c r="F8" s="149" t="s">
        <v>595</v>
      </c>
      <c r="G8" s="148" t="s">
        <v>596</v>
      </c>
      <c r="H8" s="148" t="s">
        <v>590</v>
      </c>
      <c r="I8" s="149" t="s">
        <v>597</v>
      </c>
      <c r="J8" s="149" t="s">
        <v>594</v>
      </c>
    </row>
    <row r="9" ht="52.5" customHeight="1" outlineLevel="1" spans="1:10">
      <c r="A9" s="149" t="s">
        <v>572</v>
      </c>
      <c r="B9" s="149" t="s">
        <v>585</v>
      </c>
      <c r="C9" s="149" t="s">
        <v>586</v>
      </c>
      <c r="D9" s="149" t="s">
        <v>598</v>
      </c>
      <c r="E9" s="149" t="s">
        <v>599</v>
      </c>
      <c r="F9" s="149" t="s">
        <v>595</v>
      </c>
      <c r="G9" s="148" t="s">
        <v>600</v>
      </c>
      <c r="H9" s="148" t="s">
        <v>590</v>
      </c>
      <c r="I9" s="149" t="s">
        <v>601</v>
      </c>
      <c r="J9" s="149" t="s">
        <v>602</v>
      </c>
    </row>
    <row r="10" ht="52.5" customHeight="1" outlineLevel="1" spans="1:10">
      <c r="A10" s="149" t="s">
        <v>572</v>
      </c>
      <c r="B10" s="149" t="s">
        <v>585</v>
      </c>
      <c r="C10" s="149" t="s">
        <v>603</v>
      </c>
      <c r="D10" s="149" t="s">
        <v>604</v>
      </c>
      <c r="E10" s="149" t="s">
        <v>605</v>
      </c>
      <c r="F10" s="149" t="s">
        <v>595</v>
      </c>
      <c r="G10" s="148" t="s">
        <v>606</v>
      </c>
      <c r="H10" s="148" t="s">
        <v>607</v>
      </c>
      <c r="I10" s="149"/>
      <c r="J10" s="149" t="s">
        <v>605</v>
      </c>
    </row>
    <row r="11" ht="52.5" customHeight="1" outlineLevel="1" spans="1:10">
      <c r="A11" s="149" t="s">
        <v>572</v>
      </c>
      <c r="B11" s="149" t="s">
        <v>585</v>
      </c>
      <c r="C11" s="149" t="s">
        <v>608</v>
      </c>
      <c r="D11" s="149" t="s">
        <v>609</v>
      </c>
      <c r="E11" s="149" t="s">
        <v>609</v>
      </c>
      <c r="F11" s="149" t="s">
        <v>589</v>
      </c>
      <c r="G11" s="148" t="s">
        <v>610</v>
      </c>
      <c r="H11" s="148" t="s">
        <v>590</v>
      </c>
      <c r="I11" s="149" t="s">
        <v>611</v>
      </c>
      <c r="J11" s="149" t="s">
        <v>612</v>
      </c>
    </row>
    <row r="12" ht="52.5" customHeight="1" outlineLevel="1" spans="1:10">
      <c r="A12" s="149" t="s">
        <v>548</v>
      </c>
      <c r="B12" s="149" t="s">
        <v>613</v>
      </c>
      <c r="C12" s="149" t="s">
        <v>586</v>
      </c>
      <c r="D12" s="149" t="s">
        <v>587</v>
      </c>
      <c r="E12" s="149" t="s">
        <v>614</v>
      </c>
      <c r="F12" s="149" t="s">
        <v>595</v>
      </c>
      <c r="G12" s="148" t="s">
        <v>76</v>
      </c>
      <c r="H12" s="148" t="s">
        <v>590</v>
      </c>
      <c r="I12" s="149" t="s">
        <v>615</v>
      </c>
      <c r="J12" s="149" t="s">
        <v>616</v>
      </c>
    </row>
    <row r="13" ht="52.5" customHeight="1" outlineLevel="1" spans="1:10">
      <c r="A13" s="149" t="s">
        <v>548</v>
      </c>
      <c r="B13" s="149" t="s">
        <v>613</v>
      </c>
      <c r="C13" s="149" t="s">
        <v>586</v>
      </c>
      <c r="D13" s="149" t="s">
        <v>587</v>
      </c>
      <c r="E13" s="149" t="s">
        <v>617</v>
      </c>
      <c r="F13" s="149" t="s">
        <v>589</v>
      </c>
      <c r="G13" s="148" t="s">
        <v>78</v>
      </c>
      <c r="H13" s="148" t="s">
        <v>590</v>
      </c>
      <c r="I13" s="149" t="s">
        <v>618</v>
      </c>
      <c r="J13" s="149" t="s">
        <v>616</v>
      </c>
    </row>
    <row r="14" ht="52.5" customHeight="1" outlineLevel="1" spans="1:10">
      <c r="A14" s="149" t="s">
        <v>548</v>
      </c>
      <c r="B14" s="149" t="s">
        <v>613</v>
      </c>
      <c r="C14" s="149" t="s">
        <v>586</v>
      </c>
      <c r="D14" s="149" t="s">
        <v>587</v>
      </c>
      <c r="E14" s="149" t="s">
        <v>619</v>
      </c>
      <c r="F14" s="149" t="s">
        <v>589</v>
      </c>
      <c r="G14" s="148" t="s">
        <v>620</v>
      </c>
      <c r="H14" s="148" t="s">
        <v>590</v>
      </c>
      <c r="I14" s="149" t="s">
        <v>621</v>
      </c>
      <c r="J14" s="149" t="s">
        <v>622</v>
      </c>
    </row>
    <row r="15" ht="52.5" customHeight="1" outlineLevel="1" spans="1:10">
      <c r="A15" s="149" t="s">
        <v>548</v>
      </c>
      <c r="B15" s="149" t="s">
        <v>613</v>
      </c>
      <c r="C15" s="149" t="s">
        <v>586</v>
      </c>
      <c r="D15" s="149" t="s">
        <v>623</v>
      </c>
      <c r="E15" s="149" t="s">
        <v>624</v>
      </c>
      <c r="F15" s="149" t="s">
        <v>589</v>
      </c>
      <c r="G15" s="148" t="s">
        <v>625</v>
      </c>
      <c r="H15" s="148" t="s">
        <v>590</v>
      </c>
      <c r="I15" s="149" t="s">
        <v>611</v>
      </c>
      <c r="J15" s="149" t="s">
        <v>626</v>
      </c>
    </row>
    <row r="16" ht="52.5" customHeight="1" outlineLevel="1" spans="1:10">
      <c r="A16" s="149" t="s">
        <v>548</v>
      </c>
      <c r="B16" s="149" t="s">
        <v>613</v>
      </c>
      <c r="C16" s="149" t="s">
        <v>586</v>
      </c>
      <c r="D16" s="149" t="s">
        <v>593</v>
      </c>
      <c r="E16" s="149" t="s">
        <v>627</v>
      </c>
      <c r="F16" s="149" t="s">
        <v>628</v>
      </c>
      <c r="G16" s="148" t="s">
        <v>596</v>
      </c>
      <c r="H16" s="148" t="s">
        <v>590</v>
      </c>
      <c r="I16" s="149" t="s">
        <v>597</v>
      </c>
      <c r="J16" s="149" t="s">
        <v>626</v>
      </c>
    </row>
    <row r="17" ht="52.5" customHeight="1" outlineLevel="1" spans="1:10">
      <c r="A17" s="149" t="s">
        <v>548</v>
      </c>
      <c r="B17" s="149" t="s">
        <v>613</v>
      </c>
      <c r="C17" s="149" t="s">
        <v>603</v>
      </c>
      <c r="D17" s="149" t="s">
        <v>604</v>
      </c>
      <c r="E17" s="149" t="s">
        <v>629</v>
      </c>
      <c r="F17" s="149" t="s">
        <v>589</v>
      </c>
      <c r="G17" s="148" t="s">
        <v>630</v>
      </c>
      <c r="H17" s="148" t="s">
        <v>590</v>
      </c>
      <c r="I17" s="149" t="s">
        <v>611</v>
      </c>
      <c r="J17" s="149" t="s">
        <v>626</v>
      </c>
    </row>
    <row r="18" ht="52.5" customHeight="1" outlineLevel="1" spans="1:10">
      <c r="A18" s="149" t="s">
        <v>548</v>
      </c>
      <c r="B18" s="149" t="s">
        <v>613</v>
      </c>
      <c r="C18" s="149" t="s">
        <v>608</v>
      </c>
      <c r="D18" s="149" t="s">
        <v>609</v>
      </c>
      <c r="E18" s="149" t="s">
        <v>631</v>
      </c>
      <c r="F18" s="149" t="s">
        <v>589</v>
      </c>
      <c r="G18" s="148" t="s">
        <v>610</v>
      </c>
      <c r="H18" s="148" t="s">
        <v>590</v>
      </c>
      <c r="I18" s="149" t="s">
        <v>611</v>
      </c>
      <c r="J18" s="149" t="s">
        <v>616</v>
      </c>
    </row>
    <row r="19" ht="52.5" customHeight="1" outlineLevel="1" spans="1:10">
      <c r="A19" s="149" t="s">
        <v>527</v>
      </c>
      <c r="B19" s="149" t="s">
        <v>527</v>
      </c>
      <c r="C19" s="149" t="s">
        <v>586</v>
      </c>
      <c r="D19" s="149" t="s">
        <v>587</v>
      </c>
      <c r="E19" s="149" t="s">
        <v>632</v>
      </c>
      <c r="F19" s="149" t="s">
        <v>589</v>
      </c>
      <c r="G19" s="148" t="s">
        <v>633</v>
      </c>
      <c r="H19" s="148" t="s">
        <v>590</v>
      </c>
      <c r="I19" s="149" t="s">
        <v>615</v>
      </c>
      <c r="J19" s="149" t="s">
        <v>634</v>
      </c>
    </row>
    <row r="20" ht="52.5" customHeight="1" outlineLevel="1" spans="1:10">
      <c r="A20" s="149" t="s">
        <v>527</v>
      </c>
      <c r="B20" s="149" t="s">
        <v>527</v>
      </c>
      <c r="C20" s="149" t="s">
        <v>586</v>
      </c>
      <c r="D20" s="149" t="s">
        <v>593</v>
      </c>
      <c r="E20" s="149" t="s">
        <v>594</v>
      </c>
      <c r="F20" s="149" t="s">
        <v>595</v>
      </c>
      <c r="G20" s="148" t="s">
        <v>596</v>
      </c>
      <c r="H20" s="148" t="s">
        <v>590</v>
      </c>
      <c r="I20" s="149" t="s">
        <v>597</v>
      </c>
      <c r="J20" s="149" t="s">
        <v>594</v>
      </c>
    </row>
    <row r="21" ht="52.5" customHeight="1" outlineLevel="1" spans="1:10">
      <c r="A21" s="149" t="s">
        <v>527</v>
      </c>
      <c r="B21" s="149" t="s">
        <v>527</v>
      </c>
      <c r="C21" s="149" t="s">
        <v>603</v>
      </c>
      <c r="D21" s="149" t="s">
        <v>635</v>
      </c>
      <c r="E21" s="149" t="s">
        <v>636</v>
      </c>
      <c r="F21" s="149" t="s">
        <v>595</v>
      </c>
      <c r="G21" s="148" t="s">
        <v>637</v>
      </c>
      <c r="H21" s="148" t="s">
        <v>607</v>
      </c>
      <c r="I21" s="149"/>
      <c r="J21" s="149" t="s">
        <v>638</v>
      </c>
    </row>
    <row r="22" ht="52.5" customHeight="1" outlineLevel="1" spans="1:10">
      <c r="A22" s="149" t="s">
        <v>527</v>
      </c>
      <c r="B22" s="149" t="s">
        <v>527</v>
      </c>
      <c r="C22" s="149" t="s">
        <v>603</v>
      </c>
      <c r="D22" s="149" t="s">
        <v>639</v>
      </c>
      <c r="E22" s="149" t="s">
        <v>640</v>
      </c>
      <c r="F22" s="149" t="s">
        <v>595</v>
      </c>
      <c r="G22" s="148" t="s">
        <v>640</v>
      </c>
      <c r="H22" s="148" t="s">
        <v>607</v>
      </c>
      <c r="I22" s="149"/>
      <c r="J22" s="149" t="s">
        <v>640</v>
      </c>
    </row>
    <row r="23" ht="52.5" customHeight="1" outlineLevel="1" spans="1:10">
      <c r="A23" s="149" t="s">
        <v>527</v>
      </c>
      <c r="B23" s="149" t="s">
        <v>527</v>
      </c>
      <c r="C23" s="149" t="s">
        <v>608</v>
      </c>
      <c r="D23" s="149" t="s">
        <v>609</v>
      </c>
      <c r="E23" s="149" t="s">
        <v>641</v>
      </c>
      <c r="F23" s="149" t="s">
        <v>589</v>
      </c>
      <c r="G23" s="148" t="s">
        <v>610</v>
      </c>
      <c r="H23" s="148" t="s">
        <v>590</v>
      </c>
      <c r="I23" s="149" t="s">
        <v>611</v>
      </c>
      <c r="J23" s="149" t="s">
        <v>642</v>
      </c>
    </row>
    <row r="24" ht="52.5" customHeight="1" outlineLevel="1" spans="1:10">
      <c r="A24" s="149" t="s">
        <v>538</v>
      </c>
      <c r="B24" s="149" t="s">
        <v>643</v>
      </c>
      <c r="C24" s="149" t="s">
        <v>586</v>
      </c>
      <c r="D24" s="149" t="s">
        <v>587</v>
      </c>
      <c r="E24" s="149" t="s">
        <v>644</v>
      </c>
      <c r="F24" s="149" t="s">
        <v>589</v>
      </c>
      <c r="G24" s="148" t="s">
        <v>76</v>
      </c>
      <c r="H24" s="148" t="s">
        <v>590</v>
      </c>
      <c r="I24" s="149" t="s">
        <v>615</v>
      </c>
      <c r="J24" s="149" t="s">
        <v>644</v>
      </c>
    </row>
    <row r="25" ht="52.5" customHeight="1" outlineLevel="1" spans="1:10">
      <c r="A25" s="149" t="s">
        <v>538</v>
      </c>
      <c r="B25" s="149" t="s">
        <v>643</v>
      </c>
      <c r="C25" s="149" t="s">
        <v>586</v>
      </c>
      <c r="D25" s="149" t="s">
        <v>587</v>
      </c>
      <c r="E25" s="149" t="s">
        <v>645</v>
      </c>
      <c r="F25" s="149" t="s">
        <v>589</v>
      </c>
      <c r="G25" s="148" t="s">
        <v>76</v>
      </c>
      <c r="H25" s="148" t="s">
        <v>590</v>
      </c>
      <c r="I25" s="149" t="s">
        <v>646</v>
      </c>
      <c r="J25" s="149" t="s">
        <v>645</v>
      </c>
    </row>
    <row r="26" ht="52.5" customHeight="1" outlineLevel="1" spans="1:10">
      <c r="A26" s="149" t="s">
        <v>538</v>
      </c>
      <c r="B26" s="149" t="s">
        <v>643</v>
      </c>
      <c r="C26" s="149" t="s">
        <v>586</v>
      </c>
      <c r="D26" s="149" t="s">
        <v>593</v>
      </c>
      <c r="E26" s="149" t="s">
        <v>647</v>
      </c>
      <c r="F26" s="149" t="s">
        <v>628</v>
      </c>
      <c r="G26" s="148" t="s">
        <v>596</v>
      </c>
      <c r="H26" s="148" t="s">
        <v>590</v>
      </c>
      <c r="I26" s="149" t="s">
        <v>597</v>
      </c>
      <c r="J26" s="149" t="s">
        <v>627</v>
      </c>
    </row>
    <row r="27" ht="52.5" customHeight="1" outlineLevel="1" spans="1:10">
      <c r="A27" s="149" t="s">
        <v>538</v>
      </c>
      <c r="B27" s="149" t="s">
        <v>643</v>
      </c>
      <c r="C27" s="149" t="s">
        <v>603</v>
      </c>
      <c r="D27" s="149" t="s">
        <v>604</v>
      </c>
      <c r="E27" s="149" t="s">
        <v>648</v>
      </c>
      <c r="F27" s="149" t="s">
        <v>595</v>
      </c>
      <c r="G27" s="148" t="s">
        <v>649</v>
      </c>
      <c r="H27" s="148" t="s">
        <v>607</v>
      </c>
      <c r="I27" s="149"/>
      <c r="J27" s="149" t="s">
        <v>650</v>
      </c>
    </row>
    <row r="28" ht="52.5" customHeight="1" outlineLevel="1" spans="1:10">
      <c r="A28" s="149" t="s">
        <v>538</v>
      </c>
      <c r="B28" s="149" t="s">
        <v>643</v>
      </c>
      <c r="C28" s="149" t="s">
        <v>608</v>
      </c>
      <c r="D28" s="149" t="s">
        <v>609</v>
      </c>
      <c r="E28" s="149" t="s">
        <v>609</v>
      </c>
      <c r="F28" s="149" t="s">
        <v>589</v>
      </c>
      <c r="G28" s="148" t="s">
        <v>610</v>
      </c>
      <c r="H28" s="148" t="s">
        <v>590</v>
      </c>
      <c r="I28" s="149" t="s">
        <v>611</v>
      </c>
      <c r="J28" s="149" t="s">
        <v>609</v>
      </c>
    </row>
    <row r="29" ht="52.5" customHeight="1" outlineLevel="1" spans="1:10">
      <c r="A29" s="149" t="s">
        <v>529</v>
      </c>
      <c r="B29" s="149" t="s">
        <v>651</v>
      </c>
      <c r="C29" s="149" t="s">
        <v>586</v>
      </c>
      <c r="D29" s="149" t="s">
        <v>587</v>
      </c>
      <c r="E29" s="149" t="s">
        <v>652</v>
      </c>
      <c r="F29" s="149" t="s">
        <v>595</v>
      </c>
      <c r="G29" s="148" t="s">
        <v>79</v>
      </c>
      <c r="H29" s="148" t="s">
        <v>590</v>
      </c>
      <c r="I29" s="149" t="s">
        <v>653</v>
      </c>
      <c r="J29" s="149" t="s">
        <v>652</v>
      </c>
    </row>
    <row r="30" ht="52.5" customHeight="1" outlineLevel="1" spans="1:10">
      <c r="A30" s="149" t="s">
        <v>529</v>
      </c>
      <c r="B30" s="149" t="s">
        <v>651</v>
      </c>
      <c r="C30" s="149" t="s">
        <v>586</v>
      </c>
      <c r="D30" s="149" t="s">
        <v>587</v>
      </c>
      <c r="E30" s="149" t="s">
        <v>654</v>
      </c>
      <c r="F30" s="149" t="s">
        <v>595</v>
      </c>
      <c r="G30" s="148" t="s">
        <v>655</v>
      </c>
      <c r="H30" s="148" t="s">
        <v>590</v>
      </c>
      <c r="I30" s="149" t="s">
        <v>653</v>
      </c>
      <c r="J30" s="149" t="s">
        <v>656</v>
      </c>
    </row>
    <row r="31" ht="52.5" customHeight="1" outlineLevel="1" spans="1:10">
      <c r="A31" s="149" t="s">
        <v>529</v>
      </c>
      <c r="B31" s="149" t="s">
        <v>651</v>
      </c>
      <c r="C31" s="149" t="s">
        <v>586</v>
      </c>
      <c r="D31" s="149" t="s">
        <v>623</v>
      </c>
      <c r="E31" s="149" t="s">
        <v>657</v>
      </c>
      <c r="F31" s="149" t="s">
        <v>595</v>
      </c>
      <c r="G31" s="148" t="s">
        <v>658</v>
      </c>
      <c r="H31" s="148" t="s">
        <v>607</v>
      </c>
      <c r="I31" s="149"/>
      <c r="J31" s="149" t="s">
        <v>659</v>
      </c>
    </row>
    <row r="32" ht="52.5" customHeight="1" outlineLevel="1" spans="1:10">
      <c r="A32" s="149" t="s">
        <v>529</v>
      </c>
      <c r="B32" s="149" t="s">
        <v>651</v>
      </c>
      <c r="C32" s="149" t="s">
        <v>586</v>
      </c>
      <c r="D32" s="149" t="s">
        <v>623</v>
      </c>
      <c r="E32" s="149" t="s">
        <v>660</v>
      </c>
      <c r="F32" s="149" t="s">
        <v>595</v>
      </c>
      <c r="G32" s="148" t="s">
        <v>661</v>
      </c>
      <c r="H32" s="148" t="s">
        <v>607</v>
      </c>
      <c r="I32" s="149"/>
      <c r="J32" s="149" t="s">
        <v>662</v>
      </c>
    </row>
    <row r="33" ht="52.5" customHeight="1" outlineLevel="1" spans="1:10">
      <c r="A33" s="149" t="s">
        <v>529</v>
      </c>
      <c r="B33" s="149" t="s">
        <v>651</v>
      </c>
      <c r="C33" s="149" t="s">
        <v>586</v>
      </c>
      <c r="D33" s="149" t="s">
        <v>593</v>
      </c>
      <c r="E33" s="149" t="s">
        <v>663</v>
      </c>
      <c r="F33" s="149" t="s">
        <v>589</v>
      </c>
      <c r="G33" s="148" t="s">
        <v>630</v>
      </c>
      <c r="H33" s="148" t="s">
        <v>590</v>
      </c>
      <c r="I33" s="149" t="s">
        <v>611</v>
      </c>
      <c r="J33" s="149" t="s">
        <v>664</v>
      </c>
    </row>
    <row r="34" ht="52.5" customHeight="1" outlineLevel="1" spans="1:10">
      <c r="A34" s="149" t="s">
        <v>529</v>
      </c>
      <c r="B34" s="149" t="s">
        <v>651</v>
      </c>
      <c r="C34" s="149" t="s">
        <v>586</v>
      </c>
      <c r="D34" s="149" t="s">
        <v>593</v>
      </c>
      <c r="E34" s="149" t="s">
        <v>665</v>
      </c>
      <c r="F34" s="149" t="s">
        <v>595</v>
      </c>
      <c r="G34" s="148" t="s">
        <v>661</v>
      </c>
      <c r="H34" s="148" t="s">
        <v>607</v>
      </c>
      <c r="I34" s="149"/>
      <c r="J34" s="149" t="s">
        <v>666</v>
      </c>
    </row>
    <row r="35" ht="52.5" customHeight="1" outlineLevel="1" spans="1:10">
      <c r="A35" s="149" t="s">
        <v>529</v>
      </c>
      <c r="B35" s="149" t="s">
        <v>651</v>
      </c>
      <c r="C35" s="149" t="s">
        <v>603</v>
      </c>
      <c r="D35" s="149" t="s">
        <v>635</v>
      </c>
      <c r="E35" s="149" t="s">
        <v>667</v>
      </c>
      <c r="F35" s="149" t="s">
        <v>595</v>
      </c>
      <c r="G35" s="148" t="s">
        <v>668</v>
      </c>
      <c r="H35" s="148" t="s">
        <v>607</v>
      </c>
      <c r="I35" s="149"/>
      <c r="J35" s="149" t="s">
        <v>669</v>
      </c>
    </row>
    <row r="36" ht="52.5" customHeight="1" outlineLevel="1" spans="1:10">
      <c r="A36" s="149" t="s">
        <v>529</v>
      </c>
      <c r="B36" s="149" t="s">
        <v>651</v>
      </c>
      <c r="C36" s="149" t="s">
        <v>603</v>
      </c>
      <c r="D36" s="149" t="s">
        <v>604</v>
      </c>
      <c r="E36" s="149" t="s">
        <v>670</v>
      </c>
      <c r="F36" s="149" t="s">
        <v>595</v>
      </c>
      <c r="G36" s="148" t="s">
        <v>671</v>
      </c>
      <c r="H36" s="148" t="s">
        <v>607</v>
      </c>
      <c r="I36" s="149"/>
      <c r="J36" s="149" t="s">
        <v>672</v>
      </c>
    </row>
    <row r="37" ht="52.5" customHeight="1" outlineLevel="1" spans="1:10">
      <c r="A37" s="149" t="s">
        <v>529</v>
      </c>
      <c r="B37" s="149" t="s">
        <v>651</v>
      </c>
      <c r="C37" s="149" t="s">
        <v>603</v>
      </c>
      <c r="D37" s="149" t="s">
        <v>639</v>
      </c>
      <c r="E37" s="149" t="s">
        <v>673</v>
      </c>
      <c r="F37" s="149" t="s">
        <v>595</v>
      </c>
      <c r="G37" s="148" t="s">
        <v>674</v>
      </c>
      <c r="H37" s="148" t="s">
        <v>607</v>
      </c>
      <c r="I37" s="149"/>
      <c r="J37" s="149" t="s">
        <v>675</v>
      </c>
    </row>
    <row r="38" ht="52.5" customHeight="1" outlineLevel="1" spans="1:10">
      <c r="A38" s="149" t="s">
        <v>529</v>
      </c>
      <c r="B38" s="149" t="s">
        <v>651</v>
      </c>
      <c r="C38" s="149" t="s">
        <v>603</v>
      </c>
      <c r="D38" s="149" t="s">
        <v>676</v>
      </c>
      <c r="E38" s="149" t="s">
        <v>677</v>
      </c>
      <c r="F38" s="149" t="s">
        <v>595</v>
      </c>
      <c r="G38" s="148" t="s">
        <v>678</v>
      </c>
      <c r="H38" s="148" t="s">
        <v>607</v>
      </c>
      <c r="I38" s="149"/>
      <c r="J38" s="149" t="s">
        <v>679</v>
      </c>
    </row>
    <row r="39" ht="52.5" customHeight="1" outlineLevel="1" spans="1:10">
      <c r="A39" s="149" t="s">
        <v>529</v>
      </c>
      <c r="B39" s="149" t="s">
        <v>651</v>
      </c>
      <c r="C39" s="149" t="s">
        <v>608</v>
      </c>
      <c r="D39" s="149" t="s">
        <v>609</v>
      </c>
      <c r="E39" s="149" t="s">
        <v>680</v>
      </c>
      <c r="F39" s="149" t="s">
        <v>589</v>
      </c>
      <c r="G39" s="148" t="s">
        <v>630</v>
      </c>
      <c r="H39" s="148" t="s">
        <v>590</v>
      </c>
      <c r="I39" s="149" t="s">
        <v>611</v>
      </c>
      <c r="J39" s="149" t="s">
        <v>681</v>
      </c>
    </row>
    <row r="40" ht="52.5" customHeight="1" outlineLevel="1" spans="1:10">
      <c r="A40" s="149" t="s">
        <v>524</v>
      </c>
      <c r="B40" s="149" t="s">
        <v>524</v>
      </c>
      <c r="C40" s="149" t="s">
        <v>586</v>
      </c>
      <c r="D40" s="149" t="s">
        <v>587</v>
      </c>
      <c r="E40" s="149" t="s">
        <v>682</v>
      </c>
      <c r="F40" s="149" t="s">
        <v>589</v>
      </c>
      <c r="G40" s="148" t="s">
        <v>633</v>
      </c>
      <c r="H40" s="148" t="s">
        <v>590</v>
      </c>
      <c r="I40" s="149" t="s">
        <v>615</v>
      </c>
      <c r="J40" s="149" t="s">
        <v>683</v>
      </c>
    </row>
    <row r="41" ht="52.5" customHeight="1" outlineLevel="1" spans="1:10">
      <c r="A41" s="149" t="s">
        <v>524</v>
      </c>
      <c r="B41" s="149" t="s">
        <v>524</v>
      </c>
      <c r="C41" s="149" t="s">
        <v>586</v>
      </c>
      <c r="D41" s="149" t="s">
        <v>587</v>
      </c>
      <c r="E41" s="149" t="s">
        <v>684</v>
      </c>
      <c r="F41" s="149" t="s">
        <v>589</v>
      </c>
      <c r="G41" s="148" t="s">
        <v>79</v>
      </c>
      <c r="H41" s="148" t="s">
        <v>590</v>
      </c>
      <c r="I41" s="149" t="s">
        <v>646</v>
      </c>
      <c r="J41" s="149" t="s">
        <v>685</v>
      </c>
    </row>
    <row r="42" ht="52.5" customHeight="1" outlineLevel="1" spans="1:10">
      <c r="A42" s="149" t="s">
        <v>524</v>
      </c>
      <c r="B42" s="149" t="s">
        <v>524</v>
      </c>
      <c r="C42" s="149" t="s">
        <v>586</v>
      </c>
      <c r="D42" s="149" t="s">
        <v>623</v>
      </c>
      <c r="E42" s="149" t="s">
        <v>686</v>
      </c>
      <c r="F42" s="149" t="s">
        <v>595</v>
      </c>
      <c r="G42" s="148" t="s">
        <v>687</v>
      </c>
      <c r="H42" s="148" t="s">
        <v>607</v>
      </c>
      <c r="I42" s="149"/>
      <c r="J42" s="149" t="s">
        <v>687</v>
      </c>
    </row>
    <row r="43" ht="52.5" customHeight="1" outlineLevel="1" spans="1:10">
      <c r="A43" s="149" t="s">
        <v>524</v>
      </c>
      <c r="B43" s="149" t="s">
        <v>524</v>
      </c>
      <c r="C43" s="149" t="s">
        <v>586</v>
      </c>
      <c r="D43" s="149" t="s">
        <v>623</v>
      </c>
      <c r="E43" s="149" t="s">
        <v>688</v>
      </c>
      <c r="F43" s="149" t="s">
        <v>595</v>
      </c>
      <c r="G43" s="148" t="s">
        <v>689</v>
      </c>
      <c r="H43" s="148" t="s">
        <v>590</v>
      </c>
      <c r="I43" s="149" t="s">
        <v>611</v>
      </c>
      <c r="J43" s="149" t="s">
        <v>690</v>
      </c>
    </row>
    <row r="44" ht="52.5" customHeight="1" outlineLevel="1" spans="1:10">
      <c r="A44" s="149" t="s">
        <v>524</v>
      </c>
      <c r="B44" s="149" t="s">
        <v>524</v>
      </c>
      <c r="C44" s="149" t="s">
        <v>586</v>
      </c>
      <c r="D44" s="149" t="s">
        <v>593</v>
      </c>
      <c r="E44" s="149" t="s">
        <v>594</v>
      </c>
      <c r="F44" s="149" t="s">
        <v>595</v>
      </c>
      <c r="G44" s="148" t="s">
        <v>596</v>
      </c>
      <c r="H44" s="148" t="s">
        <v>590</v>
      </c>
      <c r="I44" s="149" t="s">
        <v>597</v>
      </c>
      <c r="J44" s="149" t="s">
        <v>594</v>
      </c>
    </row>
    <row r="45" ht="52.5" customHeight="1" outlineLevel="1" spans="1:10">
      <c r="A45" s="149" t="s">
        <v>524</v>
      </c>
      <c r="B45" s="149" t="s">
        <v>524</v>
      </c>
      <c r="C45" s="149" t="s">
        <v>603</v>
      </c>
      <c r="D45" s="149" t="s">
        <v>635</v>
      </c>
      <c r="E45" s="149" t="s">
        <v>691</v>
      </c>
      <c r="F45" s="149" t="s">
        <v>595</v>
      </c>
      <c r="G45" s="148" t="s">
        <v>692</v>
      </c>
      <c r="H45" s="148" t="s">
        <v>607</v>
      </c>
      <c r="I45" s="149"/>
      <c r="J45" s="149" t="s">
        <v>693</v>
      </c>
    </row>
    <row r="46" ht="52.5" customHeight="1" outlineLevel="1" spans="1:10">
      <c r="A46" s="149" t="s">
        <v>524</v>
      </c>
      <c r="B46" s="149" t="s">
        <v>524</v>
      </c>
      <c r="C46" s="149" t="s">
        <v>603</v>
      </c>
      <c r="D46" s="149" t="s">
        <v>604</v>
      </c>
      <c r="E46" s="149" t="s">
        <v>694</v>
      </c>
      <c r="F46" s="149" t="s">
        <v>595</v>
      </c>
      <c r="G46" s="148" t="s">
        <v>695</v>
      </c>
      <c r="H46" s="148" t="s">
        <v>607</v>
      </c>
      <c r="I46" s="149"/>
      <c r="J46" s="149" t="s">
        <v>696</v>
      </c>
    </row>
    <row r="47" ht="52.5" customHeight="1" outlineLevel="1" spans="1:10">
      <c r="A47" s="149" t="s">
        <v>524</v>
      </c>
      <c r="B47" s="149" t="s">
        <v>524</v>
      </c>
      <c r="C47" s="149" t="s">
        <v>608</v>
      </c>
      <c r="D47" s="149" t="s">
        <v>609</v>
      </c>
      <c r="E47" s="149" t="s">
        <v>641</v>
      </c>
      <c r="F47" s="149" t="s">
        <v>589</v>
      </c>
      <c r="G47" s="148" t="s">
        <v>610</v>
      </c>
      <c r="H47" s="148" t="s">
        <v>590</v>
      </c>
      <c r="I47" s="149" t="s">
        <v>611</v>
      </c>
      <c r="J47" s="149" t="s">
        <v>642</v>
      </c>
    </row>
    <row r="48" ht="52.5" customHeight="1" outlineLevel="1" spans="1:10">
      <c r="A48" s="149" t="s">
        <v>534</v>
      </c>
      <c r="B48" s="149" t="s">
        <v>534</v>
      </c>
      <c r="C48" s="149" t="s">
        <v>586</v>
      </c>
      <c r="D48" s="149" t="s">
        <v>587</v>
      </c>
      <c r="E48" s="149" t="s">
        <v>697</v>
      </c>
      <c r="F48" s="149" t="s">
        <v>589</v>
      </c>
      <c r="G48" s="148" t="s">
        <v>76</v>
      </c>
      <c r="H48" s="148" t="s">
        <v>590</v>
      </c>
      <c r="I48" s="149" t="s">
        <v>646</v>
      </c>
      <c r="J48" s="149" t="s">
        <v>698</v>
      </c>
    </row>
    <row r="49" ht="52.5" customHeight="1" outlineLevel="1" spans="1:10">
      <c r="A49" s="149" t="s">
        <v>534</v>
      </c>
      <c r="B49" s="149" t="s">
        <v>534</v>
      </c>
      <c r="C49" s="149" t="s">
        <v>586</v>
      </c>
      <c r="D49" s="149" t="s">
        <v>587</v>
      </c>
      <c r="E49" s="149" t="s">
        <v>699</v>
      </c>
      <c r="F49" s="149" t="s">
        <v>589</v>
      </c>
      <c r="G49" s="148" t="s">
        <v>76</v>
      </c>
      <c r="H49" s="148" t="s">
        <v>590</v>
      </c>
      <c r="I49" s="149" t="s">
        <v>646</v>
      </c>
      <c r="J49" s="149" t="s">
        <v>700</v>
      </c>
    </row>
    <row r="50" ht="52.5" customHeight="1" outlineLevel="1" spans="1:10">
      <c r="A50" s="149" t="s">
        <v>534</v>
      </c>
      <c r="B50" s="149" t="s">
        <v>534</v>
      </c>
      <c r="C50" s="149" t="s">
        <v>586</v>
      </c>
      <c r="D50" s="149" t="s">
        <v>623</v>
      </c>
      <c r="E50" s="149" t="s">
        <v>701</v>
      </c>
      <c r="F50" s="149" t="s">
        <v>589</v>
      </c>
      <c r="G50" s="148" t="s">
        <v>630</v>
      </c>
      <c r="H50" s="148" t="s">
        <v>590</v>
      </c>
      <c r="I50" s="149" t="s">
        <v>611</v>
      </c>
      <c r="J50" s="149" t="s">
        <v>702</v>
      </c>
    </row>
    <row r="51" ht="52.5" customHeight="1" outlineLevel="1" spans="1:10">
      <c r="A51" s="149" t="s">
        <v>534</v>
      </c>
      <c r="B51" s="149" t="s">
        <v>534</v>
      </c>
      <c r="C51" s="149" t="s">
        <v>586</v>
      </c>
      <c r="D51" s="149" t="s">
        <v>623</v>
      </c>
      <c r="E51" s="149" t="s">
        <v>703</v>
      </c>
      <c r="F51" s="149" t="s">
        <v>589</v>
      </c>
      <c r="G51" s="148" t="s">
        <v>610</v>
      </c>
      <c r="H51" s="148" t="s">
        <v>590</v>
      </c>
      <c r="I51" s="149" t="s">
        <v>611</v>
      </c>
      <c r="J51" s="149" t="s">
        <v>704</v>
      </c>
    </row>
    <row r="52" ht="52.5" customHeight="1" outlineLevel="1" spans="1:10">
      <c r="A52" s="149" t="s">
        <v>534</v>
      </c>
      <c r="B52" s="149" t="s">
        <v>534</v>
      </c>
      <c r="C52" s="149" t="s">
        <v>586</v>
      </c>
      <c r="D52" s="149" t="s">
        <v>593</v>
      </c>
      <c r="E52" s="149" t="s">
        <v>594</v>
      </c>
      <c r="F52" s="149" t="s">
        <v>595</v>
      </c>
      <c r="G52" s="148" t="s">
        <v>596</v>
      </c>
      <c r="H52" s="148" t="s">
        <v>590</v>
      </c>
      <c r="I52" s="149" t="s">
        <v>597</v>
      </c>
      <c r="J52" s="149" t="s">
        <v>594</v>
      </c>
    </row>
    <row r="53" ht="52.5" customHeight="1" outlineLevel="1" spans="1:10">
      <c r="A53" s="149" t="s">
        <v>534</v>
      </c>
      <c r="B53" s="149" t="s">
        <v>534</v>
      </c>
      <c r="C53" s="149" t="s">
        <v>603</v>
      </c>
      <c r="D53" s="149" t="s">
        <v>635</v>
      </c>
      <c r="E53" s="149" t="s">
        <v>705</v>
      </c>
      <c r="F53" s="149" t="s">
        <v>595</v>
      </c>
      <c r="G53" s="148" t="s">
        <v>706</v>
      </c>
      <c r="H53" s="148" t="s">
        <v>607</v>
      </c>
      <c r="I53" s="149"/>
      <c r="J53" s="149" t="s">
        <v>707</v>
      </c>
    </row>
    <row r="54" ht="52.5" customHeight="1" outlineLevel="1" spans="1:10">
      <c r="A54" s="149" t="s">
        <v>534</v>
      </c>
      <c r="B54" s="149" t="s">
        <v>534</v>
      </c>
      <c r="C54" s="149" t="s">
        <v>608</v>
      </c>
      <c r="D54" s="149" t="s">
        <v>609</v>
      </c>
      <c r="E54" s="149" t="s">
        <v>708</v>
      </c>
      <c r="F54" s="149" t="s">
        <v>595</v>
      </c>
      <c r="G54" s="148" t="s">
        <v>709</v>
      </c>
      <c r="H54" s="148" t="s">
        <v>590</v>
      </c>
      <c r="I54" s="149" t="s">
        <v>611</v>
      </c>
      <c r="J54" s="149" t="s">
        <v>710</v>
      </c>
    </row>
    <row r="55" ht="52.5" customHeight="1" outlineLevel="1" spans="1:10">
      <c r="A55" s="149" t="s">
        <v>566</v>
      </c>
      <c r="B55" s="149" t="s">
        <v>711</v>
      </c>
      <c r="C55" s="149" t="s">
        <v>586</v>
      </c>
      <c r="D55" s="149" t="s">
        <v>587</v>
      </c>
      <c r="E55" s="149" t="s">
        <v>712</v>
      </c>
      <c r="F55" s="149" t="s">
        <v>589</v>
      </c>
      <c r="G55" s="148" t="s">
        <v>78</v>
      </c>
      <c r="H55" s="148" t="s">
        <v>590</v>
      </c>
      <c r="I55" s="149" t="s">
        <v>713</v>
      </c>
      <c r="J55" s="149" t="s">
        <v>614</v>
      </c>
    </row>
    <row r="56" ht="52.5" customHeight="1" outlineLevel="1" spans="1:10">
      <c r="A56" s="149" t="s">
        <v>566</v>
      </c>
      <c r="B56" s="149" t="s">
        <v>711</v>
      </c>
      <c r="C56" s="149" t="s">
        <v>586</v>
      </c>
      <c r="D56" s="149" t="s">
        <v>623</v>
      </c>
      <c r="E56" s="149" t="s">
        <v>714</v>
      </c>
      <c r="F56" s="149" t="s">
        <v>589</v>
      </c>
      <c r="G56" s="148" t="s">
        <v>630</v>
      </c>
      <c r="H56" s="148" t="s">
        <v>590</v>
      </c>
      <c r="I56" s="149" t="s">
        <v>611</v>
      </c>
      <c r="J56" s="149" t="s">
        <v>714</v>
      </c>
    </row>
    <row r="57" ht="52.5" customHeight="1" outlineLevel="1" spans="1:10">
      <c r="A57" s="149" t="s">
        <v>566</v>
      </c>
      <c r="B57" s="149" t="s">
        <v>711</v>
      </c>
      <c r="C57" s="149" t="s">
        <v>586</v>
      </c>
      <c r="D57" s="149" t="s">
        <v>593</v>
      </c>
      <c r="E57" s="149" t="s">
        <v>715</v>
      </c>
      <c r="F57" s="149" t="s">
        <v>628</v>
      </c>
      <c r="G57" s="148" t="s">
        <v>596</v>
      </c>
      <c r="H57" s="148" t="s">
        <v>590</v>
      </c>
      <c r="I57" s="149" t="s">
        <v>597</v>
      </c>
      <c r="J57" s="149" t="s">
        <v>715</v>
      </c>
    </row>
    <row r="58" ht="52.5" customHeight="1" outlineLevel="1" spans="1:10">
      <c r="A58" s="149" t="s">
        <v>566</v>
      </c>
      <c r="B58" s="149" t="s">
        <v>711</v>
      </c>
      <c r="C58" s="149" t="s">
        <v>603</v>
      </c>
      <c r="D58" s="149" t="s">
        <v>604</v>
      </c>
      <c r="E58" s="149" t="s">
        <v>716</v>
      </c>
      <c r="F58" s="149" t="s">
        <v>595</v>
      </c>
      <c r="G58" s="148" t="s">
        <v>717</v>
      </c>
      <c r="H58" s="148" t="s">
        <v>607</v>
      </c>
      <c r="I58" s="149" t="s">
        <v>718</v>
      </c>
      <c r="J58" s="149" t="s">
        <v>650</v>
      </c>
    </row>
    <row r="59" ht="52.5" customHeight="1" outlineLevel="1" spans="1:10">
      <c r="A59" s="149" t="s">
        <v>566</v>
      </c>
      <c r="B59" s="149" t="s">
        <v>711</v>
      </c>
      <c r="C59" s="149" t="s">
        <v>608</v>
      </c>
      <c r="D59" s="149" t="s">
        <v>609</v>
      </c>
      <c r="E59" s="149" t="s">
        <v>719</v>
      </c>
      <c r="F59" s="149" t="s">
        <v>589</v>
      </c>
      <c r="G59" s="148" t="s">
        <v>610</v>
      </c>
      <c r="H59" s="148" t="s">
        <v>590</v>
      </c>
      <c r="I59" s="149" t="s">
        <v>611</v>
      </c>
      <c r="J59" s="149" t="s">
        <v>719</v>
      </c>
    </row>
    <row r="60" ht="52.5" customHeight="1" outlineLevel="1" spans="1:10">
      <c r="A60" s="149" t="s">
        <v>554</v>
      </c>
      <c r="B60" s="149" t="s">
        <v>720</v>
      </c>
      <c r="C60" s="149" t="s">
        <v>586</v>
      </c>
      <c r="D60" s="149" t="s">
        <v>587</v>
      </c>
      <c r="E60" s="149" t="s">
        <v>721</v>
      </c>
      <c r="F60" s="149" t="s">
        <v>595</v>
      </c>
      <c r="G60" s="148" t="s">
        <v>79</v>
      </c>
      <c r="H60" s="148" t="s">
        <v>590</v>
      </c>
      <c r="I60" s="149" t="s">
        <v>722</v>
      </c>
      <c r="J60" s="149" t="s">
        <v>721</v>
      </c>
    </row>
    <row r="61" ht="52.5" customHeight="1" outlineLevel="1" spans="1:10">
      <c r="A61" s="149" t="s">
        <v>554</v>
      </c>
      <c r="B61" s="149" t="s">
        <v>720</v>
      </c>
      <c r="C61" s="149" t="s">
        <v>586</v>
      </c>
      <c r="D61" s="149" t="s">
        <v>587</v>
      </c>
      <c r="E61" s="149" t="s">
        <v>723</v>
      </c>
      <c r="F61" s="149" t="s">
        <v>595</v>
      </c>
      <c r="G61" s="148" t="s">
        <v>76</v>
      </c>
      <c r="H61" s="148" t="s">
        <v>590</v>
      </c>
      <c r="I61" s="149" t="s">
        <v>724</v>
      </c>
      <c r="J61" s="149" t="s">
        <v>723</v>
      </c>
    </row>
    <row r="62" ht="52.5" customHeight="1" outlineLevel="1" spans="1:10">
      <c r="A62" s="149" t="s">
        <v>554</v>
      </c>
      <c r="B62" s="149" t="s">
        <v>720</v>
      </c>
      <c r="C62" s="149" t="s">
        <v>586</v>
      </c>
      <c r="D62" s="149" t="s">
        <v>587</v>
      </c>
      <c r="E62" s="149" t="s">
        <v>725</v>
      </c>
      <c r="F62" s="149" t="s">
        <v>589</v>
      </c>
      <c r="G62" s="148" t="s">
        <v>726</v>
      </c>
      <c r="H62" s="148" t="s">
        <v>590</v>
      </c>
      <c r="I62" s="149" t="s">
        <v>621</v>
      </c>
      <c r="J62" s="149" t="s">
        <v>725</v>
      </c>
    </row>
    <row r="63" ht="52.5" customHeight="1" outlineLevel="1" spans="1:10">
      <c r="A63" s="149" t="s">
        <v>554</v>
      </c>
      <c r="B63" s="149" t="s">
        <v>720</v>
      </c>
      <c r="C63" s="149" t="s">
        <v>586</v>
      </c>
      <c r="D63" s="149" t="s">
        <v>587</v>
      </c>
      <c r="E63" s="149" t="s">
        <v>727</v>
      </c>
      <c r="F63" s="149" t="s">
        <v>595</v>
      </c>
      <c r="G63" s="148" t="s">
        <v>80</v>
      </c>
      <c r="H63" s="148" t="s">
        <v>590</v>
      </c>
      <c r="I63" s="149" t="s">
        <v>618</v>
      </c>
      <c r="J63" s="149" t="s">
        <v>727</v>
      </c>
    </row>
    <row r="64" ht="52.5" customHeight="1" outlineLevel="1" spans="1:10">
      <c r="A64" s="149" t="s">
        <v>554</v>
      </c>
      <c r="B64" s="149" t="s">
        <v>720</v>
      </c>
      <c r="C64" s="149" t="s">
        <v>586</v>
      </c>
      <c r="D64" s="149" t="s">
        <v>587</v>
      </c>
      <c r="E64" s="149" t="s">
        <v>728</v>
      </c>
      <c r="F64" s="149" t="s">
        <v>589</v>
      </c>
      <c r="G64" s="148" t="s">
        <v>77</v>
      </c>
      <c r="H64" s="148" t="s">
        <v>590</v>
      </c>
      <c r="I64" s="149" t="s">
        <v>646</v>
      </c>
      <c r="J64" s="149" t="s">
        <v>728</v>
      </c>
    </row>
    <row r="65" ht="52.5" customHeight="1" outlineLevel="1" spans="1:10">
      <c r="A65" s="149" t="s">
        <v>554</v>
      </c>
      <c r="B65" s="149" t="s">
        <v>720</v>
      </c>
      <c r="C65" s="149" t="s">
        <v>586</v>
      </c>
      <c r="D65" s="149" t="s">
        <v>587</v>
      </c>
      <c r="E65" s="149" t="s">
        <v>729</v>
      </c>
      <c r="F65" s="149" t="s">
        <v>589</v>
      </c>
      <c r="G65" s="148" t="s">
        <v>76</v>
      </c>
      <c r="H65" s="148" t="s">
        <v>590</v>
      </c>
      <c r="I65" s="149" t="s">
        <v>615</v>
      </c>
      <c r="J65" s="149" t="s">
        <v>730</v>
      </c>
    </row>
    <row r="66" ht="52.5" customHeight="1" outlineLevel="1" spans="1:10">
      <c r="A66" s="149" t="s">
        <v>554</v>
      </c>
      <c r="B66" s="149" t="s">
        <v>720</v>
      </c>
      <c r="C66" s="149" t="s">
        <v>586</v>
      </c>
      <c r="D66" s="149" t="s">
        <v>623</v>
      </c>
      <c r="E66" s="149" t="s">
        <v>731</v>
      </c>
      <c r="F66" s="149" t="s">
        <v>595</v>
      </c>
      <c r="G66" s="148" t="s">
        <v>732</v>
      </c>
      <c r="H66" s="148" t="s">
        <v>607</v>
      </c>
      <c r="I66" s="149" t="s">
        <v>733</v>
      </c>
      <c r="J66" s="149" t="s">
        <v>731</v>
      </c>
    </row>
    <row r="67" ht="52.5" customHeight="1" outlineLevel="1" spans="1:10">
      <c r="A67" s="149" t="s">
        <v>554</v>
      </c>
      <c r="B67" s="149" t="s">
        <v>720</v>
      </c>
      <c r="C67" s="149" t="s">
        <v>586</v>
      </c>
      <c r="D67" s="149" t="s">
        <v>593</v>
      </c>
      <c r="E67" s="149" t="s">
        <v>734</v>
      </c>
      <c r="F67" s="149" t="s">
        <v>628</v>
      </c>
      <c r="G67" s="148" t="s">
        <v>596</v>
      </c>
      <c r="H67" s="148" t="s">
        <v>590</v>
      </c>
      <c r="I67" s="149" t="s">
        <v>597</v>
      </c>
      <c r="J67" s="149" t="s">
        <v>734</v>
      </c>
    </row>
    <row r="68" ht="52.5" customHeight="1" outlineLevel="1" spans="1:10">
      <c r="A68" s="149" t="s">
        <v>554</v>
      </c>
      <c r="B68" s="149" t="s">
        <v>720</v>
      </c>
      <c r="C68" s="149" t="s">
        <v>603</v>
      </c>
      <c r="D68" s="149" t="s">
        <v>604</v>
      </c>
      <c r="E68" s="149" t="s">
        <v>735</v>
      </c>
      <c r="F68" s="149" t="s">
        <v>595</v>
      </c>
      <c r="G68" s="148" t="s">
        <v>736</v>
      </c>
      <c r="H68" s="148" t="s">
        <v>607</v>
      </c>
      <c r="I68" s="149"/>
      <c r="J68" s="149" t="s">
        <v>735</v>
      </c>
    </row>
    <row r="69" ht="52.5" customHeight="1" outlineLevel="1" spans="1:10">
      <c r="A69" s="149" t="s">
        <v>554</v>
      </c>
      <c r="B69" s="149" t="s">
        <v>720</v>
      </c>
      <c r="C69" s="149" t="s">
        <v>608</v>
      </c>
      <c r="D69" s="149" t="s">
        <v>609</v>
      </c>
      <c r="E69" s="149" t="s">
        <v>737</v>
      </c>
      <c r="F69" s="149" t="s">
        <v>589</v>
      </c>
      <c r="G69" s="148" t="s">
        <v>610</v>
      </c>
      <c r="H69" s="148" t="s">
        <v>590</v>
      </c>
      <c r="I69" s="149" t="s">
        <v>611</v>
      </c>
      <c r="J69" s="149" t="s">
        <v>737</v>
      </c>
    </row>
    <row r="70" ht="52.5" customHeight="1" outlineLevel="1" spans="1:10">
      <c r="A70" s="149" t="s">
        <v>560</v>
      </c>
      <c r="B70" s="149" t="s">
        <v>738</v>
      </c>
      <c r="C70" s="149" t="s">
        <v>586</v>
      </c>
      <c r="D70" s="149" t="s">
        <v>587</v>
      </c>
      <c r="E70" s="149" t="s">
        <v>739</v>
      </c>
      <c r="F70" s="149" t="s">
        <v>589</v>
      </c>
      <c r="G70" s="148" t="s">
        <v>78</v>
      </c>
      <c r="H70" s="148" t="s">
        <v>590</v>
      </c>
      <c r="I70" s="149" t="s">
        <v>740</v>
      </c>
      <c r="J70" s="149" t="s">
        <v>741</v>
      </c>
    </row>
    <row r="71" ht="52.5" customHeight="1" outlineLevel="1" spans="1:10">
      <c r="A71" s="149" t="s">
        <v>560</v>
      </c>
      <c r="B71" s="149" t="s">
        <v>738</v>
      </c>
      <c r="C71" s="149" t="s">
        <v>586</v>
      </c>
      <c r="D71" s="149" t="s">
        <v>587</v>
      </c>
      <c r="E71" s="149" t="s">
        <v>742</v>
      </c>
      <c r="F71" s="149" t="s">
        <v>589</v>
      </c>
      <c r="G71" s="148" t="s">
        <v>76</v>
      </c>
      <c r="H71" s="148" t="s">
        <v>590</v>
      </c>
      <c r="I71" s="149" t="s">
        <v>615</v>
      </c>
      <c r="J71" s="149" t="s">
        <v>742</v>
      </c>
    </row>
    <row r="72" ht="52.5" customHeight="1" outlineLevel="1" spans="1:10">
      <c r="A72" s="149" t="s">
        <v>560</v>
      </c>
      <c r="B72" s="149" t="s">
        <v>738</v>
      </c>
      <c r="C72" s="149" t="s">
        <v>586</v>
      </c>
      <c r="D72" s="149" t="s">
        <v>587</v>
      </c>
      <c r="E72" s="149" t="s">
        <v>743</v>
      </c>
      <c r="F72" s="149" t="s">
        <v>589</v>
      </c>
      <c r="G72" s="148" t="s">
        <v>744</v>
      </c>
      <c r="H72" s="148" t="s">
        <v>590</v>
      </c>
      <c r="I72" s="149" t="s">
        <v>621</v>
      </c>
      <c r="J72" s="149" t="s">
        <v>743</v>
      </c>
    </row>
    <row r="73" ht="52.5" customHeight="1" outlineLevel="1" spans="1:10">
      <c r="A73" s="149" t="s">
        <v>560</v>
      </c>
      <c r="B73" s="149" t="s">
        <v>738</v>
      </c>
      <c r="C73" s="149" t="s">
        <v>586</v>
      </c>
      <c r="D73" s="149" t="s">
        <v>587</v>
      </c>
      <c r="E73" s="149" t="s">
        <v>745</v>
      </c>
      <c r="F73" s="149" t="s">
        <v>589</v>
      </c>
      <c r="G73" s="148" t="s">
        <v>744</v>
      </c>
      <c r="H73" s="148" t="s">
        <v>590</v>
      </c>
      <c r="I73" s="149" t="s">
        <v>621</v>
      </c>
      <c r="J73" s="149" t="s">
        <v>745</v>
      </c>
    </row>
    <row r="74" ht="52.5" customHeight="1" outlineLevel="1" spans="1:10">
      <c r="A74" s="149" t="s">
        <v>560</v>
      </c>
      <c r="B74" s="149" t="s">
        <v>738</v>
      </c>
      <c r="C74" s="149" t="s">
        <v>586</v>
      </c>
      <c r="D74" s="149" t="s">
        <v>587</v>
      </c>
      <c r="E74" s="149" t="s">
        <v>746</v>
      </c>
      <c r="F74" s="149" t="s">
        <v>589</v>
      </c>
      <c r="G74" s="148" t="s">
        <v>76</v>
      </c>
      <c r="H74" s="148" t="s">
        <v>590</v>
      </c>
      <c r="I74" s="149" t="s">
        <v>646</v>
      </c>
      <c r="J74" s="149" t="s">
        <v>746</v>
      </c>
    </row>
    <row r="75" ht="52.5" customHeight="1" outlineLevel="1" spans="1:10">
      <c r="A75" s="149" t="s">
        <v>560</v>
      </c>
      <c r="B75" s="149" t="s">
        <v>738</v>
      </c>
      <c r="C75" s="149" t="s">
        <v>586</v>
      </c>
      <c r="D75" s="149" t="s">
        <v>587</v>
      </c>
      <c r="E75" s="149" t="s">
        <v>728</v>
      </c>
      <c r="F75" s="149" t="s">
        <v>589</v>
      </c>
      <c r="G75" s="148" t="s">
        <v>84</v>
      </c>
      <c r="H75" s="148" t="s">
        <v>590</v>
      </c>
      <c r="I75" s="149" t="s">
        <v>646</v>
      </c>
      <c r="J75" s="149" t="s">
        <v>728</v>
      </c>
    </row>
    <row r="76" ht="52.5" customHeight="1" outlineLevel="1" spans="1:10">
      <c r="A76" s="149" t="s">
        <v>560</v>
      </c>
      <c r="B76" s="149" t="s">
        <v>738</v>
      </c>
      <c r="C76" s="149" t="s">
        <v>586</v>
      </c>
      <c r="D76" s="149" t="s">
        <v>623</v>
      </c>
      <c r="E76" s="149" t="s">
        <v>747</v>
      </c>
      <c r="F76" s="149" t="s">
        <v>595</v>
      </c>
      <c r="G76" s="148" t="s">
        <v>748</v>
      </c>
      <c r="H76" s="148" t="s">
        <v>607</v>
      </c>
      <c r="I76" s="149"/>
      <c r="J76" s="149" t="s">
        <v>650</v>
      </c>
    </row>
    <row r="77" ht="52.5" customHeight="1" outlineLevel="1" spans="1:10">
      <c r="A77" s="149" t="s">
        <v>560</v>
      </c>
      <c r="B77" s="149" t="s">
        <v>738</v>
      </c>
      <c r="C77" s="149" t="s">
        <v>586</v>
      </c>
      <c r="D77" s="149" t="s">
        <v>593</v>
      </c>
      <c r="E77" s="149" t="s">
        <v>627</v>
      </c>
      <c r="F77" s="149" t="s">
        <v>595</v>
      </c>
      <c r="G77" s="148" t="s">
        <v>596</v>
      </c>
      <c r="H77" s="148" t="s">
        <v>590</v>
      </c>
      <c r="I77" s="149" t="s">
        <v>597</v>
      </c>
      <c r="J77" s="149" t="s">
        <v>627</v>
      </c>
    </row>
    <row r="78" ht="52.5" customHeight="1" outlineLevel="1" spans="1:10">
      <c r="A78" s="149" t="s">
        <v>560</v>
      </c>
      <c r="B78" s="149" t="s">
        <v>738</v>
      </c>
      <c r="C78" s="149" t="s">
        <v>603</v>
      </c>
      <c r="D78" s="149" t="s">
        <v>604</v>
      </c>
      <c r="E78" s="149" t="s">
        <v>749</v>
      </c>
      <c r="F78" s="149" t="s">
        <v>589</v>
      </c>
      <c r="G78" s="148" t="s">
        <v>610</v>
      </c>
      <c r="H78" s="148" t="s">
        <v>590</v>
      </c>
      <c r="I78" s="149" t="s">
        <v>611</v>
      </c>
      <c r="J78" s="149" t="s">
        <v>650</v>
      </c>
    </row>
    <row r="79" ht="52.5" customHeight="1" outlineLevel="1" spans="1:10">
      <c r="A79" s="149" t="s">
        <v>560</v>
      </c>
      <c r="B79" s="149" t="s">
        <v>738</v>
      </c>
      <c r="C79" s="149" t="s">
        <v>608</v>
      </c>
      <c r="D79" s="149" t="s">
        <v>609</v>
      </c>
      <c r="E79" s="149" t="s">
        <v>750</v>
      </c>
      <c r="F79" s="149" t="s">
        <v>589</v>
      </c>
      <c r="G79" s="148" t="s">
        <v>610</v>
      </c>
      <c r="H79" s="148" t="s">
        <v>590</v>
      </c>
      <c r="I79" s="149" t="s">
        <v>611</v>
      </c>
      <c r="J79" s="149" t="s">
        <v>750</v>
      </c>
    </row>
    <row r="80" ht="52.5" customHeight="1" outlineLevel="1" spans="1:10">
      <c r="A80" s="149" t="s">
        <v>519</v>
      </c>
      <c r="B80" s="149" t="s">
        <v>751</v>
      </c>
      <c r="C80" s="149" t="s">
        <v>586</v>
      </c>
      <c r="D80" s="149" t="s">
        <v>587</v>
      </c>
      <c r="E80" s="149" t="s">
        <v>752</v>
      </c>
      <c r="F80" s="149" t="s">
        <v>595</v>
      </c>
      <c r="G80" s="148" t="s">
        <v>75</v>
      </c>
      <c r="H80" s="148" t="s">
        <v>590</v>
      </c>
      <c r="I80" s="149" t="s">
        <v>753</v>
      </c>
      <c r="J80" s="149" t="s">
        <v>752</v>
      </c>
    </row>
    <row r="81" ht="52.5" customHeight="1" outlineLevel="1" spans="1:10">
      <c r="A81" s="149" t="s">
        <v>519</v>
      </c>
      <c r="B81" s="149" t="s">
        <v>751</v>
      </c>
      <c r="C81" s="149" t="s">
        <v>586</v>
      </c>
      <c r="D81" s="149" t="s">
        <v>623</v>
      </c>
      <c r="E81" s="149" t="s">
        <v>754</v>
      </c>
      <c r="F81" s="149" t="s">
        <v>595</v>
      </c>
      <c r="G81" s="148" t="s">
        <v>689</v>
      </c>
      <c r="H81" s="148" t="s">
        <v>590</v>
      </c>
      <c r="I81" s="149" t="s">
        <v>611</v>
      </c>
      <c r="J81" s="149" t="s">
        <v>754</v>
      </c>
    </row>
    <row r="82" ht="52.5" customHeight="1" outlineLevel="1" spans="1:10">
      <c r="A82" s="149" t="s">
        <v>519</v>
      </c>
      <c r="B82" s="149" t="s">
        <v>751</v>
      </c>
      <c r="C82" s="149" t="s">
        <v>586</v>
      </c>
      <c r="D82" s="149" t="s">
        <v>593</v>
      </c>
      <c r="E82" s="149" t="s">
        <v>755</v>
      </c>
      <c r="F82" s="149" t="s">
        <v>589</v>
      </c>
      <c r="G82" s="148" t="s">
        <v>295</v>
      </c>
      <c r="H82" s="148" t="s">
        <v>590</v>
      </c>
      <c r="I82" s="149" t="s">
        <v>756</v>
      </c>
      <c r="J82" s="149" t="s">
        <v>755</v>
      </c>
    </row>
    <row r="83" ht="52.5" customHeight="1" outlineLevel="1" spans="1:10">
      <c r="A83" s="149" t="s">
        <v>519</v>
      </c>
      <c r="B83" s="149" t="s">
        <v>751</v>
      </c>
      <c r="C83" s="149" t="s">
        <v>586</v>
      </c>
      <c r="D83" s="149" t="s">
        <v>593</v>
      </c>
      <c r="E83" s="149" t="s">
        <v>647</v>
      </c>
      <c r="F83" s="149" t="s">
        <v>589</v>
      </c>
      <c r="G83" s="148" t="s">
        <v>596</v>
      </c>
      <c r="H83" s="148" t="s">
        <v>590</v>
      </c>
      <c r="I83" s="149" t="s">
        <v>597</v>
      </c>
      <c r="J83" s="149" t="s">
        <v>647</v>
      </c>
    </row>
    <row r="84" ht="52.5" customHeight="1" outlineLevel="1" spans="1:10">
      <c r="A84" s="149" t="s">
        <v>519</v>
      </c>
      <c r="B84" s="149" t="s">
        <v>751</v>
      </c>
      <c r="C84" s="149" t="s">
        <v>603</v>
      </c>
      <c r="D84" s="149" t="s">
        <v>604</v>
      </c>
      <c r="E84" s="149" t="s">
        <v>757</v>
      </c>
      <c r="F84" s="149" t="s">
        <v>595</v>
      </c>
      <c r="G84" s="148" t="s">
        <v>75</v>
      </c>
      <c r="H84" s="148" t="s">
        <v>590</v>
      </c>
      <c r="I84" s="149" t="s">
        <v>753</v>
      </c>
      <c r="J84" s="149" t="s">
        <v>757</v>
      </c>
    </row>
    <row r="85" ht="52.5" customHeight="1" outlineLevel="1" spans="1:10">
      <c r="A85" s="149" t="s">
        <v>519</v>
      </c>
      <c r="B85" s="149" t="s">
        <v>751</v>
      </c>
      <c r="C85" s="149" t="s">
        <v>608</v>
      </c>
      <c r="D85" s="149" t="s">
        <v>609</v>
      </c>
      <c r="E85" s="149" t="s">
        <v>641</v>
      </c>
      <c r="F85" s="149" t="s">
        <v>589</v>
      </c>
      <c r="G85" s="148" t="s">
        <v>610</v>
      </c>
      <c r="H85" s="148" t="s">
        <v>590</v>
      </c>
      <c r="I85" s="149" t="s">
        <v>611</v>
      </c>
      <c r="J85" s="149" t="s">
        <v>641</v>
      </c>
    </row>
    <row r="86" ht="52.5" customHeight="1" outlineLevel="1" spans="1:10">
      <c r="A86" s="149" t="s">
        <v>532</v>
      </c>
      <c r="B86" s="149" t="s">
        <v>758</v>
      </c>
      <c r="C86" s="149" t="s">
        <v>586</v>
      </c>
      <c r="D86" s="149" t="s">
        <v>587</v>
      </c>
      <c r="E86" s="149" t="s">
        <v>759</v>
      </c>
      <c r="F86" s="149" t="s">
        <v>595</v>
      </c>
      <c r="G86" s="148" t="s">
        <v>79</v>
      </c>
      <c r="H86" s="148" t="s">
        <v>590</v>
      </c>
      <c r="I86" s="149" t="s">
        <v>722</v>
      </c>
      <c r="J86" s="149" t="s">
        <v>760</v>
      </c>
    </row>
    <row r="87" ht="52.5" customHeight="1" outlineLevel="1" spans="1:10">
      <c r="A87" s="149" t="s">
        <v>532</v>
      </c>
      <c r="B87" s="149" t="s">
        <v>758</v>
      </c>
      <c r="C87" s="149" t="s">
        <v>586</v>
      </c>
      <c r="D87" s="149" t="s">
        <v>593</v>
      </c>
      <c r="E87" s="149" t="s">
        <v>594</v>
      </c>
      <c r="F87" s="149" t="s">
        <v>595</v>
      </c>
      <c r="G87" s="148" t="s">
        <v>596</v>
      </c>
      <c r="H87" s="148" t="s">
        <v>590</v>
      </c>
      <c r="I87" s="149" t="s">
        <v>601</v>
      </c>
      <c r="J87" s="149" t="s">
        <v>594</v>
      </c>
    </row>
    <row r="88" ht="52.5" customHeight="1" outlineLevel="1" spans="1:10">
      <c r="A88" s="149" t="s">
        <v>532</v>
      </c>
      <c r="B88" s="149" t="s">
        <v>758</v>
      </c>
      <c r="C88" s="149" t="s">
        <v>603</v>
      </c>
      <c r="D88" s="149" t="s">
        <v>604</v>
      </c>
      <c r="E88" s="149" t="s">
        <v>761</v>
      </c>
      <c r="F88" s="149" t="s">
        <v>595</v>
      </c>
      <c r="G88" s="148" t="s">
        <v>762</v>
      </c>
      <c r="H88" s="148" t="s">
        <v>607</v>
      </c>
      <c r="I88" s="149"/>
      <c r="J88" s="149" t="s">
        <v>761</v>
      </c>
    </row>
    <row r="89" ht="52.5" customHeight="1" outlineLevel="1" spans="1:10">
      <c r="A89" s="149" t="s">
        <v>532</v>
      </c>
      <c r="B89" s="149" t="s">
        <v>758</v>
      </c>
      <c r="C89" s="149" t="s">
        <v>608</v>
      </c>
      <c r="D89" s="149" t="s">
        <v>609</v>
      </c>
      <c r="E89" s="149" t="s">
        <v>609</v>
      </c>
      <c r="F89" s="149" t="s">
        <v>589</v>
      </c>
      <c r="G89" s="148" t="s">
        <v>610</v>
      </c>
      <c r="H89" s="148" t="s">
        <v>590</v>
      </c>
      <c r="I89" s="149" t="s">
        <v>611</v>
      </c>
      <c r="J89" s="149" t="s">
        <v>612</v>
      </c>
    </row>
    <row r="90" ht="52.5" customHeight="1" outlineLevel="1" spans="1:10">
      <c r="A90" s="149" t="s">
        <v>544</v>
      </c>
      <c r="B90" s="149" t="s">
        <v>763</v>
      </c>
      <c r="C90" s="149" t="s">
        <v>586</v>
      </c>
      <c r="D90" s="149" t="s">
        <v>587</v>
      </c>
      <c r="E90" s="149" t="s">
        <v>764</v>
      </c>
      <c r="F90" s="149" t="s">
        <v>595</v>
      </c>
      <c r="G90" s="148" t="s">
        <v>765</v>
      </c>
      <c r="H90" s="148" t="s">
        <v>590</v>
      </c>
      <c r="I90" s="149" t="s">
        <v>766</v>
      </c>
      <c r="J90" s="149" t="s">
        <v>767</v>
      </c>
    </row>
    <row r="91" ht="52.5" customHeight="1" outlineLevel="1" spans="1:10">
      <c r="A91" s="149" t="s">
        <v>544</v>
      </c>
      <c r="B91" s="149" t="s">
        <v>763</v>
      </c>
      <c r="C91" s="149" t="s">
        <v>586</v>
      </c>
      <c r="D91" s="149" t="s">
        <v>587</v>
      </c>
      <c r="E91" s="149" t="s">
        <v>768</v>
      </c>
      <c r="F91" s="149" t="s">
        <v>595</v>
      </c>
      <c r="G91" s="148" t="s">
        <v>769</v>
      </c>
      <c r="H91" s="148" t="s">
        <v>590</v>
      </c>
      <c r="I91" s="149" t="s">
        <v>766</v>
      </c>
      <c r="J91" s="149" t="s">
        <v>770</v>
      </c>
    </row>
    <row r="92" ht="52.5" customHeight="1" outlineLevel="1" spans="1:10">
      <c r="A92" s="149" t="s">
        <v>544</v>
      </c>
      <c r="B92" s="149" t="s">
        <v>763</v>
      </c>
      <c r="C92" s="149" t="s">
        <v>586</v>
      </c>
      <c r="D92" s="149" t="s">
        <v>623</v>
      </c>
      <c r="E92" s="149" t="s">
        <v>771</v>
      </c>
      <c r="F92" s="149" t="s">
        <v>595</v>
      </c>
      <c r="G92" s="148" t="s">
        <v>772</v>
      </c>
      <c r="H92" s="148" t="s">
        <v>607</v>
      </c>
      <c r="I92" s="149"/>
      <c r="J92" s="149" t="s">
        <v>771</v>
      </c>
    </row>
    <row r="93" ht="52.5" customHeight="1" outlineLevel="1" spans="1:10">
      <c r="A93" s="149" t="s">
        <v>544</v>
      </c>
      <c r="B93" s="149" t="s">
        <v>763</v>
      </c>
      <c r="C93" s="149" t="s">
        <v>586</v>
      </c>
      <c r="D93" s="149" t="s">
        <v>593</v>
      </c>
      <c r="E93" s="149" t="s">
        <v>627</v>
      </c>
      <c r="F93" s="149" t="s">
        <v>595</v>
      </c>
      <c r="G93" s="148" t="s">
        <v>596</v>
      </c>
      <c r="H93" s="148" t="s">
        <v>590</v>
      </c>
      <c r="I93" s="149" t="s">
        <v>597</v>
      </c>
      <c r="J93" s="149" t="s">
        <v>627</v>
      </c>
    </row>
    <row r="94" ht="52.5" customHeight="1" outlineLevel="1" spans="1:10">
      <c r="A94" s="149" t="s">
        <v>544</v>
      </c>
      <c r="B94" s="149" t="s">
        <v>763</v>
      </c>
      <c r="C94" s="149" t="s">
        <v>603</v>
      </c>
      <c r="D94" s="149" t="s">
        <v>604</v>
      </c>
      <c r="E94" s="149" t="s">
        <v>773</v>
      </c>
      <c r="F94" s="149" t="s">
        <v>595</v>
      </c>
      <c r="G94" s="148" t="s">
        <v>658</v>
      </c>
      <c r="H94" s="148" t="s">
        <v>607</v>
      </c>
      <c r="I94" s="149"/>
      <c r="J94" s="149" t="s">
        <v>773</v>
      </c>
    </row>
    <row r="95" ht="52.5" customHeight="1" outlineLevel="1" spans="1:10">
      <c r="A95" s="149" t="s">
        <v>544</v>
      </c>
      <c r="B95" s="149" t="s">
        <v>763</v>
      </c>
      <c r="C95" s="149" t="s">
        <v>608</v>
      </c>
      <c r="D95" s="149" t="s">
        <v>609</v>
      </c>
      <c r="E95" s="149" t="s">
        <v>641</v>
      </c>
      <c r="F95" s="149" t="s">
        <v>589</v>
      </c>
      <c r="G95" s="148" t="s">
        <v>610</v>
      </c>
      <c r="H95" s="148" t="s">
        <v>590</v>
      </c>
      <c r="I95" s="149" t="s">
        <v>611</v>
      </c>
      <c r="J95" s="149" t="s">
        <v>641</v>
      </c>
    </row>
    <row r="96" ht="52.5" customHeight="1" outlineLevel="1" spans="1:10">
      <c r="A96" s="149" t="s">
        <v>774</v>
      </c>
      <c r="B96" s="149" t="s">
        <v>775</v>
      </c>
      <c r="C96" s="149" t="s">
        <v>586</v>
      </c>
      <c r="D96" s="149" t="s">
        <v>587</v>
      </c>
      <c r="E96" s="149" t="s">
        <v>776</v>
      </c>
      <c r="F96" s="149" t="s">
        <v>589</v>
      </c>
      <c r="G96" s="148" t="s">
        <v>777</v>
      </c>
      <c r="H96" s="148" t="s">
        <v>590</v>
      </c>
      <c r="I96" s="149" t="s">
        <v>778</v>
      </c>
      <c r="J96" s="149" t="s">
        <v>779</v>
      </c>
    </row>
    <row r="97" ht="52.5" customHeight="1" outlineLevel="1" spans="1:10">
      <c r="A97" s="149" t="s">
        <v>774</v>
      </c>
      <c r="B97" s="149" t="s">
        <v>775</v>
      </c>
      <c r="C97" s="149" t="s">
        <v>586</v>
      </c>
      <c r="D97" s="149" t="s">
        <v>587</v>
      </c>
      <c r="E97" s="149" t="s">
        <v>780</v>
      </c>
      <c r="F97" s="149" t="s">
        <v>589</v>
      </c>
      <c r="G97" s="148" t="s">
        <v>781</v>
      </c>
      <c r="H97" s="148" t="s">
        <v>590</v>
      </c>
      <c r="I97" s="149" t="s">
        <v>778</v>
      </c>
      <c r="J97" s="149" t="s">
        <v>782</v>
      </c>
    </row>
    <row r="98" ht="52.5" customHeight="1" outlineLevel="1" spans="1:10">
      <c r="A98" s="149" t="s">
        <v>774</v>
      </c>
      <c r="B98" s="149" t="s">
        <v>775</v>
      </c>
      <c r="C98" s="149" t="s">
        <v>586</v>
      </c>
      <c r="D98" s="149" t="s">
        <v>623</v>
      </c>
      <c r="E98" s="149" t="s">
        <v>783</v>
      </c>
      <c r="F98" s="149" t="s">
        <v>595</v>
      </c>
      <c r="G98" s="148" t="s">
        <v>784</v>
      </c>
      <c r="H98" s="148" t="s">
        <v>607</v>
      </c>
      <c r="I98" s="149"/>
      <c r="J98" s="149" t="s">
        <v>783</v>
      </c>
    </row>
    <row r="99" ht="52.5" customHeight="1" outlineLevel="1" spans="1:10">
      <c r="A99" s="149" t="s">
        <v>774</v>
      </c>
      <c r="B99" s="149" t="s">
        <v>775</v>
      </c>
      <c r="C99" s="149" t="s">
        <v>586</v>
      </c>
      <c r="D99" s="149" t="s">
        <v>623</v>
      </c>
      <c r="E99" s="149" t="s">
        <v>785</v>
      </c>
      <c r="F99" s="149" t="s">
        <v>595</v>
      </c>
      <c r="G99" s="148" t="s">
        <v>689</v>
      </c>
      <c r="H99" s="148" t="s">
        <v>590</v>
      </c>
      <c r="I99" s="149" t="s">
        <v>611</v>
      </c>
      <c r="J99" s="149" t="s">
        <v>786</v>
      </c>
    </row>
    <row r="100" ht="52.5" customHeight="1" outlineLevel="1" spans="1:10">
      <c r="A100" s="149" t="s">
        <v>774</v>
      </c>
      <c r="B100" s="149" t="s">
        <v>775</v>
      </c>
      <c r="C100" s="149" t="s">
        <v>586</v>
      </c>
      <c r="D100" s="149" t="s">
        <v>593</v>
      </c>
      <c r="E100" s="149" t="s">
        <v>787</v>
      </c>
      <c r="F100" s="149" t="s">
        <v>595</v>
      </c>
      <c r="G100" s="148" t="s">
        <v>788</v>
      </c>
      <c r="H100" s="148" t="s">
        <v>607</v>
      </c>
      <c r="I100" s="149"/>
      <c r="J100" s="149" t="s">
        <v>789</v>
      </c>
    </row>
    <row r="101" ht="52.5" customHeight="1" outlineLevel="1" spans="1:10">
      <c r="A101" s="149" t="s">
        <v>774</v>
      </c>
      <c r="B101" s="149" t="s">
        <v>775</v>
      </c>
      <c r="C101" s="149" t="s">
        <v>586</v>
      </c>
      <c r="D101" s="149" t="s">
        <v>593</v>
      </c>
      <c r="E101" s="149" t="s">
        <v>790</v>
      </c>
      <c r="F101" s="149" t="s">
        <v>595</v>
      </c>
      <c r="G101" s="148" t="s">
        <v>661</v>
      </c>
      <c r="H101" s="148" t="s">
        <v>607</v>
      </c>
      <c r="I101" s="149"/>
      <c r="J101" s="149" t="s">
        <v>791</v>
      </c>
    </row>
    <row r="102" ht="52.5" customHeight="1" outlineLevel="1" spans="1:10">
      <c r="A102" s="149" t="s">
        <v>774</v>
      </c>
      <c r="B102" s="149" t="s">
        <v>775</v>
      </c>
      <c r="C102" s="149" t="s">
        <v>586</v>
      </c>
      <c r="D102" s="149" t="s">
        <v>593</v>
      </c>
      <c r="E102" s="149" t="s">
        <v>792</v>
      </c>
      <c r="F102" s="149" t="s">
        <v>595</v>
      </c>
      <c r="G102" s="148" t="s">
        <v>793</v>
      </c>
      <c r="H102" s="148" t="s">
        <v>590</v>
      </c>
      <c r="I102" s="149" t="s">
        <v>794</v>
      </c>
      <c r="J102" s="149" t="s">
        <v>795</v>
      </c>
    </row>
    <row r="103" ht="52.5" customHeight="1" outlineLevel="1" spans="1:10">
      <c r="A103" s="149" t="s">
        <v>774</v>
      </c>
      <c r="B103" s="149" t="s">
        <v>775</v>
      </c>
      <c r="C103" s="149" t="s">
        <v>603</v>
      </c>
      <c r="D103" s="149" t="s">
        <v>604</v>
      </c>
      <c r="E103" s="149" t="s">
        <v>796</v>
      </c>
      <c r="F103" s="149" t="s">
        <v>595</v>
      </c>
      <c r="G103" s="148" t="s">
        <v>706</v>
      </c>
      <c r="H103" s="148" t="s">
        <v>607</v>
      </c>
      <c r="I103" s="149"/>
      <c r="J103" s="149" t="s">
        <v>797</v>
      </c>
    </row>
    <row r="104" ht="52.5" customHeight="1" outlineLevel="1" spans="1:10">
      <c r="A104" s="149" t="s">
        <v>774</v>
      </c>
      <c r="B104" s="149" t="s">
        <v>775</v>
      </c>
      <c r="C104" s="149" t="s">
        <v>603</v>
      </c>
      <c r="D104" s="149" t="s">
        <v>639</v>
      </c>
      <c r="E104" s="149" t="s">
        <v>673</v>
      </c>
      <c r="F104" s="149" t="s">
        <v>595</v>
      </c>
      <c r="G104" s="148" t="s">
        <v>798</v>
      </c>
      <c r="H104" s="148" t="s">
        <v>607</v>
      </c>
      <c r="I104" s="149"/>
      <c r="J104" s="149" t="s">
        <v>799</v>
      </c>
    </row>
    <row r="105" ht="52.5" customHeight="1" outlineLevel="1" spans="1:10">
      <c r="A105" s="149" t="s">
        <v>774</v>
      </c>
      <c r="B105" s="149" t="s">
        <v>775</v>
      </c>
      <c r="C105" s="149" t="s">
        <v>603</v>
      </c>
      <c r="D105" s="149" t="s">
        <v>676</v>
      </c>
      <c r="E105" s="149" t="s">
        <v>800</v>
      </c>
      <c r="F105" s="149" t="s">
        <v>595</v>
      </c>
      <c r="G105" s="148" t="s">
        <v>89</v>
      </c>
      <c r="H105" s="148" t="s">
        <v>590</v>
      </c>
      <c r="I105" s="149" t="s">
        <v>756</v>
      </c>
      <c r="J105" s="149" t="s">
        <v>801</v>
      </c>
    </row>
    <row r="106" ht="52.5" customHeight="1" outlineLevel="1" spans="1:10">
      <c r="A106" s="149" t="s">
        <v>774</v>
      </c>
      <c r="B106" s="149" t="s">
        <v>775</v>
      </c>
      <c r="C106" s="149" t="s">
        <v>608</v>
      </c>
      <c r="D106" s="149" t="s">
        <v>609</v>
      </c>
      <c r="E106" s="149" t="s">
        <v>802</v>
      </c>
      <c r="F106" s="149" t="s">
        <v>589</v>
      </c>
      <c r="G106" s="148" t="s">
        <v>630</v>
      </c>
      <c r="H106" s="148" t="s">
        <v>590</v>
      </c>
      <c r="I106" s="149" t="s">
        <v>611</v>
      </c>
      <c r="J106" s="149" t="s">
        <v>612</v>
      </c>
    </row>
    <row r="107" ht="52.5" customHeight="1" outlineLevel="1" spans="1:10">
      <c r="A107" s="149" t="s">
        <v>774</v>
      </c>
      <c r="B107" s="149" t="s">
        <v>775</v>
      </c>
      <c r="C107" s="149" t="s">
        <v>608</v>
      </c>
      <c r="D107" s="149" t="s">
        <v>609</v>
      </c>
      <c r="E107" s="149" t="s">
        <v>803</v>
      </c>
      <c r="F107" s="149" t="s">
        <v>589</v>
      </c>
      <c r="G107" s="148" t="s">
        <v>630</v>
      </c>
      <c r="H107" s="148" t="s">
        <v>590</v>
      </c>
      <c r="I107" s="149" t="s">
        <v>611</v>
      </c>
      <c r="J107" s="149" t="s">
        <v>804</v>
      </c>
    </row>
    <row r="108" ht="52.5" customHeight="1" outlineLevel="1" spans="1:10">
      <c r="A108" s="149" t="s">
        <v>805</v>
      </c>
      <c r="B108" s="149" t="s">
        <v>806</v>
      </c>
      <c r="C108" s="149" t="s">
        <v>586</v>
      </c>
      <c r="D108" s="149" t="s">
        <v>587</v>
      </c>
      <c r="E108" s="149" t="s">
        <v>807</v>
      </c>
      <c r="F108" s="149" t="s">
        <v>589</v>
      </c>
      <c r="G108" s="148" t="s">
        <v>808</v>
      </c>
      <c r="H108" s="148" t="s">
        <v>590</v>
      </c>
      <c r="I108" s="149" t="s">
        <v>778</v>
      </c>
      <c r="J108" s="149" t="s">
        <v>809</v>
      </c>
    </row>
    <row r="109" ht="52.5" customHeight="1" outlineLevel="1" spans="1:10">
      <c r="A109" s="149" t="s">
        <v>805</v>
      </c>
      <c r="B109" s="149" t="s">
        <v>806</v>
      </c>
      <c r="C109" s="149" t="s">
        <v>586</v>
      </c>
      <c r="D109" s="149" t="s">
        <v>587</v>
      </c>
      <c r="E109" s="149" t="s">
        <v>810</v>
      </c>
      <c r="F109" s="149" t="s">
        <v>589</v>
      </c>
      <c r="G109" s="148" t="s">
        <v>811</v>
      </c>
      <c r="H109" s="148" t="s">
        <v>590</v>
      </c>
      <c r="I109" s="149" t="s">
        <v>766</v>
      </c>
      <c r="J109" s="149" t="s">
        <v>812</v>
      </c>
    </row>
    <row r="110" ht="52.5" customHeight="1" outlineLevel="1" spans="1:10">
      <c r="A110" s="149" t="s">
        <v>805</v>
      </c>
      <c r="B110" s="149" t="s">
        <v>806</v>
      </c>
      <c r="C110" s="149" t="s">
        <v>586</v>
      </c>
      <c r="D110" s="149" t="s">
        <v>623</v>
      </c>
      <c r="E110" s="149" t="s">
        <v>813</v>
      </c>
      <c r="F110" s="149" t="s">
        <v>595</v>
      </c>
      <c r="G110" s="148" t="s">
        <v>689</v>
      </c>
      <c r="H110" s="148" t="s">
        <v>590</v>
      </c>
      <c r="I110" s="149" t="s">
        <v>611</v>
      </c>
      <c r="J110" s="149" t="s">
        <v>814</v>
      </c>
    </row>
    <row r="111" ht="52.5" customHeight="1" outlineLevel="1" spans="1:10">
      <c r="A111" s="149" t="s">
        <v>805</v>
      </c>
      <c r="B111" s="149" t="s">
        <v>806</v>
      </c>
      <c r="C111" s="149" t="s">
        <v>586</v>
      </c>
      <c r="D111" s="149" t="s">
        <v>593</v>
      </c>
      <c r="E111" s="149" t="s">
        <v>815</v>
      </c>
      <c r="F111" s="149" t="s">
        <v>595</v>
      </c>
      <c r="G111" s="148" t="s">
        <v>816</v>
      </c>
      <c r="H111" s="148" t="s">
        <v>590</v>
      </c>
      <c r="I111" s="149" t="s">
        <v>817</v>
      </c>
      <c r="J111" s="149" t="s">
        <v>818</v>
      </c>
    </row>
    <row r="112" ht="52.5" customHeight="1" outlineLevel="1" spans="1:10">
      <c r="A112" s="149" t="s">
        <v>805</v>
      </c>
      <c r="B112" s="149" t="s">
        <v>806</v>
      </c>
      <c r="C112" s="149" t="s">
        <v>586</v>
      </c>
      <c r="D112" s="149" t="s">
        <v>593</v>
      </c>
      <c r="E112" s="149" t="s">
        <v>819</v>
      </c>
      <c r="F112" s="149" t="s">
        <v>595</v>
      </c>
      <c r="G112" s="148" t="s">
        <v>596</v>
      </c>
      <c r="H112" s="148" t="s">
        <v>590</v>
      </c>
      <c r="I112" s="149" t="s">
        <v>817</v>
      </c>
      <c r="J112" s="149" t="s">
        <v>820</v>
      </c>
    </row>
    <row r="113" ht="52.5" customHeight="1" outlineLevel="1" spans="1:10">
      <c r="A113" s="149" t="s">
        <v>805</v>
      </c>
      <c r="B113" s="149" t="s">
        <v>806</v>
      </c>
      <c r="C113" s="149" t="s">
        <v>586</v>
      </c>
      <c r="D113" s="149" t="s">
        <v>598</v>
      </c>
      <c r="E113" s="149" t="s">
        <v>821</v>
      </c>
      <c r="F113" s="149" t="s">
        <v>628</v>
      </c>
      <c r="G113" s="148" t="s">
        <v>822</v>
      </c>
      <c r="H113" s="148" t="s">
        <v>590</v>
      </c>
      <c r="I113" s="149" t="s">
        <v>823</v>
      </c>
      <c r="J113" s="149" t="s">
        <v>824</v>
      </c>
    </row>
    <row r="114" ht="52.5" customHeight="1" outlineLevel="1" spans="1:10">
      <c r="A114" s="149" t="s">
        <v>805</v>
      </c>
      <c r="B114" s="149" t="s">
        <v>806</v>
      </c>
      <c r="C114" s="149" t="s">
        <v>603</v>
      </c>
      <c r="D114" s="149" t="s">
        <v>635</v>
      </c>
      <c r="E114" s="149" t="s">
        <v>825</v>
      </c>
      <c r="F114" s="149" t="s">
        <v>589</v>
      </c>
      <c r="G114" s="148" t="s">
        <v>76</v>
      </c>
      <c r="H114" s="148" t="s">
        <v>590</v>
      </c>
      <c r="I114" s="149" t="s">
        <v>823</v>
      </c>
      <c r="J114" s="149" t="s">
        <v>826</v>
      </c>
    </row>
    <row r="115" ht="52.5" customHeight="1" outlineLevel="1" spans="1:10">
      <c r="A115" s="149" t="s">
        <v>805</v>
      </c>
      <c r="B115" s="149" t="s">
        <v>806</v>
      </c>
      <c r="C115" s="149" t="s">
        <v>603</v>
      </c>
      <c r="D115" s="149" t="s">
        <v>604</v>
      </c>
      <c r="E115" s="149" t="s">
        <v>827</v>
      </c>
      <c r="F115" s="149" t="s">
        <v>589</v>
      </c>
      <c r="G115" s="148" t="s">
        <v>828</v>
      </c>
      <c r="H115" s="148" t="s">
        <v>590</v>
      </c>
      <c r="I115" s="149" t="s">
        <v>829</v>
      </c>
      <c r="J115" s="149" t="s">
        <v>830</v>
      </c>
    </row>
    <row r="116" ht="52.5" customHeight="1" outlineLevel="1" spans="1:10">
      <c r="A116" s="149" t="s">
        <v>805</v>
      </c>
      <c r="B116" s="149" t="s">
        <v>806</v>
      </c>
      <c r="C116" s="149" t="s">
        <v>603</v>
      </c>
      <c r="D116" s="149" t="s">
        <v>604</v>
      </c>
      <c r="E116" s="149" t="s">
        <v>831</v>
      </c>
      <c r="F116" s="149" t="s">
        <v>589</v>
      </c>
      <c r="G116" s="148" t="s">
        <v>832</v>
      </c>
      <c r="H116" s="148" t="s">
        <v>590</v>
      </c>
      <c r="I116" s="149" t="s">
        <v>653</v>
      </c>
      <c r="J116" s="149" t="s">
        <v>833</v>
      </c>
    </row>
    <row r="117" ht="52.5" customHeight="1" outlineLevel="1" spans="1:10">
      <c r="A117" s="149" t="s">
        <v>805</v>
      </c>
      <c r="B117" s="149" t="s">
        <v>806</v>
      </c>
      <c r="C117" s="149" t="s">
        <v>603</v>
      </c>
      <c r="D117" s="149" t="s">
        <v>604</v>
      </c>
      <c r="E117" s="149" t="s">
        <v>834</v>
      </c>
      <c r="F117" s="149" t="s">
        <v>589</v>
      </c>
      <c r="G117" s="148" t="s">
        <v>835</v>
      </c>
      <c r="H117" s="148" t="s">
        <v>590</v>
      </c>
      <c r="I117" s="149" t="s">
        <v>829</v>
      </c>
      <c r="J117" s="149" t="s">
        <v>836</v>
      </c>
    </row>
    <row r="118" ht="52.5" customHeight="1" outlineLevel="1" spans="1:10">
      <c r="A118" s="149" t="s">
        <v>805</v>
      </c>
      <c r="B118" s="149" t="s">
        <v>806</v>
      </c>
      <c r="C118" s="149" t="s">
        <v>603</v>
      </c>
      <c r="D118" s="149" t="s">
        <v>604</v>
      </c>
      <c r="E118" s="149" t="s">
        <v>837</v>
      </c>
      <c r="F118" s="149" t="s">
        <v>589</v>
      </c>
      <c r="G118" s="148" t="s">
        <v>838</v>
      </c>
      <c r="H118" s="148" t="s">
        <v>590</v>
      </c>
      <c r="I118" s="149" t="s">
        <v>653</v>
      </c>
      <c r="J118" s="149" t="s">
        <v>839</v>
      </c>
    </row>
    <row r="119" ht="52.5" customHeight="1" outlineLevel="1" spans="1:10">
      <c r="A119" s="149" t="s">
        <v>805</v>
      </c>
      <c r="B119" s="149" t="s">
        <v>806</v>
      </c>
      <c r="C119" s="149" t="s">
        <v>603</v>
      </c>
      <c r="D119" s="149" t="s">
        <v>676</v>
      </c>
      <c r="E119" s="149" t="s">
        <v>840</v>
      </c>
      <c r="F119" s="149" t="s">
        <v>589</v>
      </c>
      <c r="G119" s="148" t="s">
        <v>84</v>
      </c>
      <c r="H119" s="148" t="s">
        <v>590</v>
      </c>
      <c r="I119" s="149" t="s">
        <v>756</v>
      </c>
      <c r="J119" s="149" t="s">
        <v>841</v>
      </c>
    </row>
    <row r="120" ht="52.5" customHeight="1" outlineLevel="1" spans="1:10">
      <c r="A120" s="149" t="s">
        <v>805</v>
      </c>
      <c r="B120" s="149" t="s">
        <v>806</v>
      </c>
      <c r="C120" s="149" t="s">
        <v>608</v>
      </c>
      <c r="D120" s="149" t="s">
        <v>609</v>
      </c>
      <c r="E120" s="149" t="s">
        <v>842</v>
      </c>
      <c r="F120" s="149" t="s">
        <v>589</v>
      </c>
      <c r="G120" s="148" t="s">
        <v>630</v>
      </c>
      <c r="H120" s="148" t="s">
        <v>590</v>
      </c>
      <c r="I120" s="149" t="s">
        <v>611</v>
      </c>
      <c r="J120" s="149" t="s">
        <v>843</v>
      </c>
    </row>
    <row r="121" ht="52.5" customHeight="1" outlineLevel="1" spans="1:10">
      <c r="A121" s="149" t="s">
        <v>805</v>
      </c>
      <c r="B121" s="149" t="s">
        <v>806</v>
      </c>
      <c r="C121" s="149" t="s">
        <v>608</v>
      </c>
      <c r="D121" s="149" t="s">
        <v>609</v>
      </c>
      <c r="E121" s="149" t="s">
        <v>844</v>
      </c>
      <c r="F121" s="149" t="s">
        <v>589</v>
      </c>
      <c r="G121" s="148" t="s">
        <v>630</v>
      </c>
      <c r="H121" s="148" t="s">
        <v>590</v>
      </c>
      <c r="I121" s="149" t="s">
        <v>611</v>
      </c>
      <c r="J121" s="149" t="s">
        <v>845</v>
      </c>
    </row>
    <row r="122" ht="52.5" customHeight="1" outlineLevel="1" spans="1:10">
      <c r="A122" s="149" t="s">
        <v>558</v>
      </c>
      <c r="B122" s="149" t="s">
        <v>846</v>
      </c>
      <c r="C122" s="149" t="s">
        <v>586</v>
      </c>
      <c r="D122" s="149" t="s">
        <v>587</v>
      </c>
      <c r="E122" s="149" t="s">
        <v>847</v>
      </c>
      <c r="F122" s="149" t="s">
        <v>589</v>
      </c>
      <c r="G122" s="148" t="s">
        <v>78</v>
      </c>
      <c r="H122" s="148" t="s">
        <v>590</v>
      </c>
      <c r="I122" s="149" t="s">
        <v>615</v>
      </c>
      <c r="J122" s="149" t="s">
        <v>848</v>
      </c>
    </row>
    <row r="123" ht="52.5" customHeight="1" outlineLevel="1" spans="1:10">
      <c r="A123" s="149" t="s">
        <v>558</v>
      </c>
      <c r="B123" s="149" t="s">
        <v>846</v>
      </c>
      <c r="C123" s="149" t="s">
        <v>586</v>
      </c>
      <c r="D123" s="149" t="s">
        <v>587</v>
      </c>
      <c r="E123" s="149" t="s">
        <v>849</v>
      </c>
      <c r="F123" s="149" t="s">
        <v>589</v>
      </c>
      <c r="G123" s="148" t="s">
        <v>76</v>
      </c>
      <c r="H123" s="148" t="s">
        <v>590</v>
      </c>
      <c r="I123" s="149" t="s">
        <v>615</v>
      </c>
      <c r="J123" s="149" t="s">
        <v>849</v>
      </c>
    </row>
    <row r="124" ht="52.5" customHeight="1" outlineLevel="1" spans="1:10">
      <c r="A124" s="149" t="s">
        <v>558</v>
      </c>
      <c r="B124" s="149" t="s">
        <v>846</v>
      </c>
      <c r="C124" s="149" t="s">
        <v>586</v>
      </c>
      <c r="D124" s="149" t="s">
        <v>587</v>
      </c>
      <c r="E124" s="149" t="s">
        <v>850</v>
      </c>
      <c r="F124" s="149" t="s">
        <v>589</v>
      </c>
      <c r="G124" s="148" t="s">
        <v>77</v>
      </c>
      <c r="H124" s="148" t="s">
        <v>590</v>
      </c>
      <c r="I124" s="149" t="s">
        <v>653</v>
      </c>
      <c r="J124" s="149" t="s">
        <v>851</v>
      </c>
    </row>
    <row r="125" ht="52.5" customHeight="1" outlineLevel="1" spans="1:10">
      <c r="A125" s="149" t="s">
        <v>558</v>
      </c>
      <c r="B125" s="149" t="s">
        <v>846</v>
      </c>
      <c r="C125" s="149" t="s">
        <v>586</v>
      </c>
      <c r="D125" s="149" t="s">
        <v>623</v>
      </c>
      <c r="E125" s="149" t="s">
        <v>852</v>
      </c>
      <c r="F125" s="149" t="s">
        <v>595</v>
      </c>
      <c r="G125" s="148" t="s">
        <v>853</v>
      </c>
      <c r="H125" s="148" t="s">
        <v>607</v>
      </c>
      <c r="I125" s="149"/>
      <c r="J125" s="149" t="s">
        <v>852</v>
      </c>
    </row>
    <row r="126" ht="52.5" customHeight="1" outlineLevel="1" spans="1:10">
      <c r="A126" s="149" t="s">
        <v>558</v>
      </c>
      <c r="B126" s="149" t="s">
        <v>846</v>
      </c>
      <c r="C126" s="149" t="s">
        <v>586</v>
      </c>
      <c r="D126" s="149" t="s">
        <v>623</v>
      </c>
      <c r="E126" s="149" t="s">
        <v>854</v>
      </c>
      <c r="F126" s="149" t="s">
        <v>595</v>
      </c>
      <c r="G126" s="148" t="s">
        <v>689</v>
      </c>
      <c r="H126" s="148" t="s">
        <v>590</v>
      </c>
      <c r="I126" s="149" t="s">
        <v>611</v>
      </c>
      <c r="J126" s="149" t="s">
        <v>854</v>
      </c>
    </row>
    <row r="127" ht="52.5" customHeight="1" outlineLevel="1" spans="1:10">
      <c r="A127" s="149" t="s">
        <v>558</v>
      </c>
      <c r="B127" s="149" t="s">
        <v>846</v>
      </c>
      <c r="C127" s="149" t="s">
        <v>586</v>
      </c>
      <c r="D127" s="149" t="s">
        <v>593</v>
      </c>
      <c r="E127" s="149" t="s">
        <v>627</v>
      </c>
      <c r="F127" s="149" t="s">
        <v>595</v>
      </c>
      <c r="G127" s="148" t="s">
        <v>596</v>
      </c>
      <c r="H127" s="148" t="s">
        <v>590</v>
      </c>
      <c r="I127" s="149" t="s">
        <v>597</v>
      </c>
      <c r="J127" s="149" t="s">
        <v>627</v>
      </c>
    </row>
    <row r="128" ht="52.5" customHeight="1" outlineLevel="1" spans="1:10">
      <c r="A128" s="149" t="s">
        <v>558</v>
      </c>
      <c r="B128" s="149" t="s">
        <v>846</v>
      </c>
      <c r="C128" s="149" t="s">
        <v>603</v>
      </c>
      <c r="D128" s="149" t="s">
        <v>604</v>
      </c>
      <c r="E128" s="149" t="s">
        <v>855</v>
      </c>
      <c r="F128" s="149" t="s">
        <v>595</v>
      </c>
      <c r="G128" s="148" t="s">
        <v>855</v>
      </c>
      <c r="H128" s="148" t="s">
        <v>607</v>
      </c>
      <c r="I128" s="149"/>
      <c r="J128" s="149" t="s">
        <v>650</v>
      </c>
    </row>
    <row r="129" ht="52.5" customHeight="1" outlineLevel="1" spans="1:10">
      <c r="A129" s="149" t="s">
        <v>558</v>
      </c>
      <c r="B129" s="149" t="s">
        <v>846</v>
      </c>
      <c r="C129" s="149" t="s">
        <v>603</v>
      </c>
      <c r="D129" s="149" t="s">
        <v>604</v>
      </c>
      <c r="E129" s="149" t="s">
        <v>856</v>
      </c>
      <c r="F129" s="149" t="s">
        <v>595</v>
      </c>
      <c r="G129" s="148" t="s">
        <v>658</v>
      </c>
      <c r="H129" s="148" t="s">
        <v>607</v>
      </c>
      <c r="I129" s="149"/>
      <c r="J129" s="149" t="s">
        <v>857</v>
      </c>
    </row>
    <row r="130" ht="52.5" customHeight="1" outlineLevel="1" spans="1:10">
      <c r="A130" s="149" t="s">
        <v>558</v>
      </c>
      <c r="B130" s="149" t="s">
        <v>846</v>
      </c>
      <c r="C130" s="149" t="s">
        <v>608</v>
      </c>
      <c r="D130" s="149" t="s">
        <v>609</v>
      </c>
      <c r="E130" s="149" t="s">
        <v>609</v>
      </c>
      <c r="F130" s="149" t="s">
        <v>589</v>
      </c>
      <c r="G130" s="148" t="s">
        <v>610</v>
      </c>
      <c r="H130" s="148" t="s">
        <v>590</v>
      </c>
      <c r="I130" s="149" t="s">
        <v>611</v>
      </c>
      <c r="J130" s="149" t="s">
        <v>609</v>
      </c>
    </row>
    <row r="131" ht="52.5" customHeight="1" outlineLevel="1" spans="1:10">
      <c r="A131" s="149" t="s">
        <v>536</v>
      </c>
      <c r="B131" s="149" t="s">
        <v>858</v>
      </c>
      <c r="C131" s="149" t="s">
        <v>586</v>
      </c>
      <c r="D131" s="149" t="s">
        <v>587</v>
      </c>
      <c r="E131" s="149" t="s">
        <v>859</v>
      </c>
      <c r="F131" s="149" t="s">
        <v>589</v>
      </c>
      <c r="G131" s="148" t="s">
        <v>80</v>
      </c>
      <c r="H131" s="148" t="s">
        <v>590</v>
      </c>
      <c r="I131" s="149" t="s">
        <v>646</v>
      </c>
      <c r="J131" s="149" t="s">
        <v>859</v>
      </c>
    </row>
    <row r="132" ht="52.5" customHeight="1" outlineLevel="1" spans="1:10">
      <c r="A132" s="149" t="s">
        <v>536</v>
      </c>
      <c r="B132" s="149" t="s">
        <v>858</v>
      </c>
      <c r="C132" s="149" t="s">
        <v>586</v>
      </c>
      <c r="D132" s="149" t="s">
        <v>587</v>
      </c>
      <c r="E132" s="149" t="s">
        <v>684</v>
      </c>
      <c r="F132" s="149" t="s">
        <v>589</v>
      </c>
      <c r="G132" s="148" t="s">
        <v>76</v>
      </c>
      <c r="H132" s="148" t="s">
        <v>590</v>
      </c>
      <c r="I132" s="149" t="s">
        <v>646</v>
      </c>
      <c r="J132" s="149" t="s">
        <v>684</v>
      </c>
    </row>
    <row r="133" ht="52.5" customHeight="1" outlineLevel="1" spans="1:10">
      <c r="A133" s="149" t="s">
        <v>536</v>
      </c>
      <c r="B133" s="149" t="s">
        <v>858</v>
      </c>
      <c r="C133" s="149" t="s">
        <v>586</v>
      </c>
      <c r="D133" s="149" t="s">
        <v>623</v>
      </c>
      <c r="E133" s="149" t="s">
        <v>860</v>
      </c>
      <c r="F133" s="149" t="s">
        <v>595</v>
      </c>
      <c r="G133" s="148" t="s">
        <v>689</v>
      </c>
      <c r="H133" s="148" t="s">
        <v>590</v>
      </c>
      <c r="I133" s="149" t="s">
        <v>611</v>
      </c>
      <c r="J133" s="149" t="s">
        <v>861</v>
      </c>
    </row>
    <row r="134" ht="52.5" customHeight="1" outlineLevel="1" spans="1:10">
      <c r="A134" s="149" t="s">
        <v>536</v>
      </c>
      <c r="B134" s="149" t="s">
        <v>858</v>
      </c>
      <c r="C134" s="149" t="s">
        <v>586</v>
      </c>
      <c r="D134" s="149" t="s">
        <v>593</v>
      </c>
      <c r="E134" s="149" t="s">
        <v>594</v>
      </c>
      <c r="F134" s="149" t="s">
        <v>595</v>
      </c>
      <c r="G134" s="148" t="s">
        <v>596</v>
      </c>
      <c r="H134" s="148" t="s">
        <v>590</v>
      </c>
      <c r="I134" s="149" t="s">
        <v>597</v>
      </c>
      <c r="J134" s="149" t="s">
        <v>594</v>
      </c>
    </row>
    <row r="135" ht="52.5" customHeight="1" outlineLevel="1" spans="1:10">
      <c r="A135" s="149" t="s">
        <v>536</v>
      </c>
      <c r="B135" s="149" t="s">
        <v>858</v>
      </c>
      <c r="C135" s="149" t="s">
        <v>603</v>
      </c>
      <c r="D135" s="149" t="s">
        <v>604</v>
      </c>
      <c r="E135" s="149" t="s">
        <v>862</v>
      </c>
      <c r="F135" s="149" t="s">
        <v>595</v>
      </c>
      <c r="G135" s="148" t="s">
        <v>863</v>
      </c>
      <c r="H135" s="148" t="s">
        <v>607</v>
      </c>
      <c r="I135" s="149"/>
      <c r="J135" s="149" t="s">
        <v>862</v>
      </c>
    </row>
    <row r="136" ht="52.5" customHeight="1" outlineLevel="1" spans="1:10">
      <c r="A136" s="149" t="s">
        <v>536</v>
      </c>
      <c r="B136" s="149" t="s">
        <v>858</v>
      </c>
      <c r="C136" s="149" t="s">
        <v>603</v>
      </c>
      <c r="D136" s="149" t="s">
        <v>604</v>
      </c>
      <c r="E136" s="149" t="s">
        <v>864</v>
      </c>
      <c r="F136" s="149" t="s">
        <v>595</v>
      </c>
      <c r="G136" s="148" t="s">
        <v>865</v>
      </c>
      <c r="H136" s="148" t="s">
        <v>607</v>
      </c>
      <c r="I136" s="149"/>
      <c r="J136" s="149" t="s">
        <v>866</v>
      </c>
    </row>
    <row r="137" ht="52.5" customHeight="1" outlineLevel="1" spans="1:10">
      <c r="A137" s="149" t="s">
        <v>536</v>
      </c>
      <c r="B137" s="149" t="s">
        <v>858</v>
      </c>
      <c r="C137" s="149" t="s">
        <v>608</v>
      </c>
      <c r="D137" s="149" t="s">
        <v>609</v>
      </c>
      <c r="E137" s="149" t="s">
        <v>641</v>
      </c>
      <c r="F137" s="149" t="s">
        <v>589</v>
      </c>
      <c r="G137" s="148" t="s">
        <v>610</v>
      </c>
      <c r="H137" s="148" t="s">
        <v>590</v>
      </c>
      <c r="I137" s="149" t="s">
        <v>611</v>
      </c>
      <c r="J137" s="149" t="s">
        <v>642</v>
      </c>
    </row>
    <row r="138" ht="52.5" customHeight="1" outlineLevel="1" spans="1:10">
      <c r="A138" s="149" t="s">
        <v>562</v>
      </c>
      <c r="B138" s="149" t="s">
        <v>867</v>
      </c>
      <c r="C138" s="149" t="s">
        <v>586</v>
      </c>
      <c r="D138" s="149" t="s">
        <v>587</v>
      </c>
      <c r="E138" s="149" t="s">
        <v>614</v>
      </c>
      <c r="F138" s="149" t="s">
        <v>589</v>
      </c>
      <c r="G138" s="148" t="s">
        <v>80</v>
      </c>
      <c r="H138" s="148" t="s">
        <v>590</v>
      </c>
      <c r="I138" s="149" t="s">
        <v>615</v>
      </c>
      <c r="J138" s="149" t="s">
        <v>614</v>
      </c>
    </row>
    <row r="139" ht="52.5" customHeight="1" outlineLevel="1" spans="1:10">
      <c r="A139" s="149" t="s">
        <v>562</v>
      </c>
      <c r="B139" s="149" t="s">
        <v>867</v>
      </c>
      <c r="C139" s="149" t="s">
        <v>586</v>
      </c>
      <c r="D139" s="149" t="s">
        <v>587</v>
      </c>
      <c r="E139" s="149" t="s">
        <v>868</v>
      </c>
      <c r="F139" s="149" t="s">
        <v>589</v>
      </c>
      <c r="G139" s="148" t="s">
        <v>78</v>
      </c>
      <c r="H139" s="148" t="s">
        <v>590</v>
      </c>
      <c r="I139" s="149" t="s">
        <v>740</v>
      </c>
      <c r="J139" s="149" t="s">
        <v>868</v>
      </c>
    </row>
    <row r="140" ht="52.5" customHeight="1" outlineLevel="1" spans="1:10">
      <c r="A140" s="149" t="s">
        <v>562</v>
      </c>
      <c r="B140" s="149" t="s">
        <v>867</v>
      </c>
      <c r="C140" s="149" t="s">
        <v>586</v>
      </c>
      <c r="D140" s="149" t="s">
        <v>587</v>
      </c>
      <c r="E140" s="149" t="s">
        <v>869</v>
      </c>
      <c r="F140" s="149" t="s">
        <v>595</v>
      </c>
      <c r="G140" s="148" t="s">
        <v>76</v>
      </c>
      <c r="H140" s="148" t="s">
        <v>590</v>
      </c>
      <c r="I140" s="149" t="s">
        <v>615</v>
      </c>
      <c r="J140" s="149" t="s">
        <v>869</v>
      </c>
    </row>
    <row r="141" ht="52.5" customHeight="1" outlineLevel="1" spans="1:10">
      <c r="A141" s="149" t="s">
        <v>562</v>
      </c>
      <c r="B141" s="149" t="s">
        <v>867</v>
      </c>
      <c r="C141" s="149" t="s">
        <v>586</v>
      </c>
      <c r="D141" s="149" t="s">
        <v>623</v>
      </c>
      <c r="E141" s="149" t="s">
        <v>870</v>
      </c>
      <c r="F141" s="149" t="s">
        <v>589</v>
      </c>
      <c r="G141" s="148" t="s">
        <v>630</v>
      </c>
      <c r="H141" s="148" t="s">
        <v>590</v>
      </c>
      <c r="I141" s="149" t="s">
        <v>611</v>
      </c>
      <c r="J141" s="149" t="s">
        <v>650</v>
      </c>
    </row>
    <row r="142" ht="52.5" customHeight="1" outlineLevel="1" spans="1:10">
      <c r="A142" s="149" t="s">
        <v>562</v>
      </c>
      <c r="B142" s="149" t="s">
        <v>867</v>
      </c>
      <c r="C142" s="149" t="s">
        <v>586</v>
      </c>
      <c r="D142" s="149" t="s">
        <v>623</v>
      </c>
      <c r="E142" s="149" t="s">
        <v>871</v>
      </c>
      <c r="F142" s="149" t="s">
        <v>589</v>
      </c>
      <c r="G142" s="148" t="s">
        <v>630</v>
      </c>
      <c r="H142" s="148" t="s">
        <v>590</v>
      </c>
      <c r="I142" s="149" t="s">
        <v>611</v>
      </c>
      <c r="J142" s="149" t="s">
        <v>650</v>
      </c>
    </row>
    <row r="143" ht="52.5" customHeight="1" outlineLevel="1" spans="1:10">
      <c r="A143" s="149" t="s">
        <v>562</v>
      </c>
      <c r="B143" s="149" t="s">
        <v>867</v>
      </c>
      <c r="C143" s="149" t="s">
        <v>586</v>
      </c>
      <c r="D143" s="149" t="s">
        <v>593</v>
      </c>
      <c r="E143" s="149" t="s">
        <v>627</v>
      </c>
      <c r="F143" s="149" t="s">
        <v>595</v>
      </c>
      <c r="G143" s="148" t="s">
        <v>596</v>
      </c>
      <c r="H143" s="148" t="s">
        <v>590</v>
      </c>
      <c r="I143" s="149" t="s">
        <v>597</v>
      </c>
      <c r="J143" s="149" t="s">
        <v>627</v>
      </c>
    </row>
    <row r="144" ht="52.5" customHeight="1" outlineLevel="1" spans="1:10">
      <c r="A144" s="149" t="s">
        <v>562</v>
      </c>
      <c r="B144" s="149" t="s">
        <v>867</v>
      </c>
      <c r="C144" s="149" t="s">
        <v>603</v>
      </c>
      <c r="D144" s="149" t="s">
        <v>604</v>
      </c>
      <c r="E144" s="149" t="s">
        <v>872</v>
      </c>
      <c r="F144" s="149" t="s">
        <v>595</v>
      </c>
      <c r="G144" s="148" t="s">
        <v>873</v>
      </c>
      <c r="H144" s="148" t="s">
        <v>607</v>
      </c>
      <c r="I144" s="149"/>
      <c r="J144" s="149" t="s">
        <v>650</v>
      </c>
    </row>
    <row r="145" ht="52.5" customHeight="1" outlineLevel="1" spans="1:10">
      <c r="A145" s="149" t="s">
        <v>562</v>
      </c>
      <c r="B145" s="149" t="s">
        <v>867</v>
      </c>
      <c r="C145" s="149" t="s">
        <v>608</v>
      </c>
      <c r="D145" s="149" t="s">
        <v>609</v>
      </c>
      <c r="E145" s="149" t="s">
        <v>719</v>
      </c>
      <c r="F145" s="149" t="s">
        <v>589</v>
      </c>
      <c r="G145" s="148" t="s">
        <v>610</v>
      </c>
      <c r="H145" s="148" t="s">
        <v>590</v>
      </c>
      <c r="I145" s="149" t="s">
        <v>611</v>
      </c>
      <c r="J145" s="149" t="s">
        <v>874</v>
      </c>
    </row>
    <row r="146" ht="52.5" customHeight="1" outlineLevel="1" spans="1:10">
      <c r="A146" s="149" t="s">
        <v>550</v>
      </c>
      <c r="B146" s="149" t="s">
        <v>875</v>
      </c>
      <c r="C146" s="149" t="s">
        <v>586</v>
      </c>
      <c r="D146" s="149" t="s">
        <v>587</v>
      </c>
      <c r="E146" s="149" t="s">
        <v>645</v>
      </c>
      <c r="F146" s="149" t="s">
        <v>589</v>
      </c>
      <c r="G146" s="148" t="s">
        <v>76</v>
      </c>
      <c r="H146" s="148" t="s">
        <v>590</v>
      </c>
      <c r="I146" s="149" t="s">
        <v>615</v>
      </c>
      <c r="J146" s="149" t="s">
        <v>645</v>
      </c>
    </row>
    <row r="147" ht="52.5" customHeight="1" outlineLevel="1" spans="1:10">
      <c r="A147" s="149" t="s">
        <v>550</v>
      </c>
      <c r="B147" s="149" t="s">
        <v>875</v>
      </c>
      <c r="C147" s="149" t="s">
        <v>586</v>
      </c>
      <c r="D147" s="149" t="s">
        <v>587</v>
      </c>
      <c r="E147" s="149" t="s">
        <v>876</v>
      </c>
      <c r="F147" s="149" t="s">
        <v>589</v>
      </c>
      <c r="G147" s="148" t="s">
        <v>76</v>
      </c>
      <c r="H147" s="148" t="s">
        <v>590</v>
      </c>
      <c r="I147" s="149" t="s">
        <v>615</v>
      </c>
      <c r="J147" s="149" t="s">
        <v>876</v>
      </c>
    </row>
    <row r="148" ht="52.5" customHeight="1" outlineLevel="1" spans="1:10">
      <c r="A148" s="149" t="s">
        <v>550</v>
      </c>
      <c r="B148" s="149" t="s">
        <v>875</v>
      </c>
      <c r="C148" s="149" t="s">
        <v>586</v>
      </c>
      <c r="D148" s="149" t="s">
        <v>593</v>
      </c>
      <c r="E148" s="149" t="s">
        <v>627</v>
      </c>
      <c r="F148" s="149" t="s">
        <v>595</v>
      </c>
      <c r="G148" s="148" t="s">
        <v>596</v>
      </c>
      <c r="H148" s="148" t="s">
        <v>590</v>
      </c>
      <c r="I148" s="149" t="s">
        <v>756</v>
      </c>
      <c r="J148" s="149" t="s">
        <v>627</v>
      </c>
    </row>
    <row r="149" ht="52.5" customHeight="1" outlineLevel="1" spans="1:10">
      <c r="A149" s="149" t="s">
        <v>550</v>
      </c>
      <c r="B149" s="149" t="s">
        <v>875</v>
      </c>
      <c r="C149" s="149" t="s">
        <v>603</v>
      </c>
      <c r="D149" s="149" t="s">
        <v>604</v>
      </c>
      <c r="E149" s="149" t="s">
        <v>877</v>
      </c>
      <c r="F149" s="149" t="s">
        <v>595</v>
      </c>
      <c r="G149" s="148" t="s">
        <v>878</v>
      </c>
      <c r="H149" s="148" t="s">
        <v>607</v>
      </c>
      <c r="I149" s="149"/>
      <c r="J149" s="149" t="s">
        <v>650</v>
      </c>
    </row>
    <row r="150" ht="52.5" customHeight="1" outlineLevel="1" spans="1:10">
      <c r="A150" s="149" t="s">
        <v>550</v>
      </c>
      <c r="B150" s="149" t="s">
        <v>875</v>
      </c>
      <c r="C150" s="149" t="s">
        <v>608</v>
      </c>
      <c r="D150" s="149" t="s">
        <v>609</v>
      </c>
      <c r="E150" s="149" t="s">
        <v>609</v>
      </c>
      <c r="F150" s="149" t="s">
        <v>589</v>
      </c>
      <c r="G150" s="148" t="s">
        <v>610</v>
      </c>
      <c r="H150" s="148" t="s">
        <v>590</v>
      </c>
      <c r="I150" s="149" t="s">
        <v>611</v>
      </c>
      <c r="J150" s="149" t="s">
        <v>609</v>
      </c>
    </row>
    <row r="151" ht="52.5" customHeight="1" outlineLevel="1" spans="1:10">
      <c r="A151" s="149" t="s">
        <v>570</v>
      </c>
      <c r="B151" s="149" t="s">
        <v>879</v>
      </c>
      <c r="C151" s="149" t="s">
        <v>586</v>
      </c>
      <c r="D151" s="149" t="s">
        <v>587</v>
      </c>
      <c r="E151" s="149" t="s">
        <v>614</v>
      </c>
      <c r="F151" s="149" t="s">
        <v>589</v>
      </c>
      <c r="G151" s="148" t="s">
        <v>79</v>
      </c>
      <c r="H151" s="148" t="s">
        <v>590</v>
      </c>
      <c r="I151" s="149" t="s">
        <v>615</v>
      </c>
      <c r="J151" s="149" t="s">
        <v>614</v>
      </c>
    </row>
    <row r="152" ht="52.5" customHeight="1" outlineLevel="1" spans="1:10">
      <c r="A152" s="149" t="s">
        <v>570</v>
      </c>
      <c r="B152" s="149" t="s">
        <v>879</v>
      </c>
      <c r="C152" s="149" t="s">
        <v>586</v>
      </c>
      <c r="D152" s="149" t="s">
        <v>587</v>
      </c>
      <c r="E152" s="149" t="s">
        <v>619</v>
      </c>
      <c r="F152" s="149" t="s">
        <v>589</v>
      </c>
      <c r="G152" s="148" t="s">
        <v>880</v>
      </c>
      <c r="H152" s="148" t="s">
        <v>590</v>
      </c>
      <c r="I152" s="149" t="s">
        <v>621</v>
      </c>
      <c r="J152" s="149" t="s">
        <v>619</v>
      </c>
    </row>
    <row r="153" ht="52.5" customHeight="1" outlineLevel="1" spans="1:10">
      <c r="A153" s="149" t="s">
        <v>570</v>
      </c>
      <c r="B153" s="149" t="s">
        <v>879</v>
      </c>
      <c r="C153" s="149" t="s">
        <v>586</v>
      </c>
      <c r="D153" s="149" t="s">
        <v>587</v>
      </c>
      <c r="E153" s="149" t="s">
        <v>881</v>
      </c>
      <c r="F153" s="149" t="s">
        <v>589</v>
      </c>
      <c r="G153" s="148" t="s">
        <v>76</v>
      </c>
      <c r="H153" s="148" t="s">
        <v>590</v>
      </c>
      <c r="I153" s="149" t="s">
        <v>615</v>
      </c>
      <c r="J153" s="149" t="s">
        <v>881</v>
      </c>
    </row>
    <row r="154" ht="52.5" customHeight="1" outlineLevel="1" spans="1:10">
      <c r="A154" s="149" t="s">
        <v>570</v>
      </c>
      <c r="B154" s="149" t="s">
        <v>879</v>
      </c>
      <c r="C154" s="149" t="s">
        <v>586</v>
      </c>
      <c r="D154" s="149" t="s">
        <v>623</v>
      </c>
      <c r="E154" s="149" t="s">
        <v>882</v>
      </c>
      <c r="F154" s="149" t="s">
        <v>589</v>
      </c>
      <c r="G154" s="148" t="s">
        <v>630</v>
      </c>
      <c r="H154" s="148" t="s">
        <v>590</v>
      </c>
      <c r="I154" s="149" t="s">
        <v>611</v>
      </c>
      <c r="J154" s="149" t="s">
        <v>883</v>
      </c>
    </row>
    <row r="155" ht="52.5" customHeight="1" outlineLevel="1" spans="1:10">
      <c r="A155" s="149" t="s">
        <v>570</v>
      </c>
      <c r="B155" s="149" t="s">
        <v>879</v>
      </c>
      <c r="C155" s="149" t="s">
        <v>586</v>
      </c>
      <c r="D155" s="149" t="s">
        <v>593</v>
      </c>
      <c r="E155" s="149" t="s">
        <v>627</v>
      </c>
      <c r="F155" s="149" t="s">
        <v>595</v>
      </c>
      <c r="G155" s="148" t="s">
        <v>596</v>
      </c>
      <c r="H155" s="148" t="s">
        <v>590</v>
      </c>
      <c r="I155" s="149" t="s">
        <v>597</v>
      </c>
      <c r="J155" s="149" t="s">
        <v>627</v>
      </c>
    </row>
    <row r="156" ht="52.5" customHeight="1" outlineLevel="1" spans="1:10">
      <c r="A156" s="149" t="s">
        <v>570</v>
      </c>
      <c r="B156" s="149" t="s">
        <v>879</v>
      </c>
      <c r="C156" s="149" t="s">
        <v>603</v>
      </c>
      <c r="D156" s="149" t="s">
        <v>604</v>
      </c>
      <c r="E156" s="149" t="s">
        <v>884</v>
      </c>
      <c r="F156" s="149" t="s">
        <v>589</v>
      </c>
      <c r="G156" s="148" t="s">
        <v>630</v>
      </c>
      <c r="H156" s="148" t="s">
        <v>590</v>
      </c>
      <c r="I156" s="149" t="s">
        <v>611</v>
      </c>
      <c r="J156" s="149" t="s">
        <v>883</v>
      </c>
    </row>
    <row r="157" ht="52.5" customHeight="1" outlineLevel="1" spans="1:10">
      <c r="A157" s="149" t="s">
        <v>570</v>
      </c>
      <c r="B157" s="149" t="s">
        <v>879</v>
      </c>
      <c r="C157" s="149" t="s">
        <v>608</v>
      </c>
      <c r="D157" s="149" t="s">
        <v>609</v>
      </c>
      <c r="E157" s="149" t="s">
        <v>719</v>
      </c>
      <c r="F157" s="149" t="s">
        <v>589</v>
      </c>
      <c r="G157" s="148" t="s">
        <v>610</v>
      </c>
      <c r="H157" s="148" t="s">
        <v>590</v>
      </c>
      <c r="I157" s="149" t="s">
        <v>611</v>
      </c>
      <c r="J157" s="149" t="s">
        <v>719</v>
      </c>
    </row>
    <row r="158" ht="52.5" customHeight="1" outlineLevel="1" spans="1:10">
      <c r="A158" s="149" t="s">
        <v>564</v>
      </c>
      <c r="B158" s="149" t="s">
        <v>885</v>
      </c>
      <c r="C158" s="149" t="s">
        <v>586</v>
      </c>
      <c r="D158" s="149" t="s">
        <v>587</v>
      </c>
      <c r="E158" s="149" t="s">
        <v>886</v>
      </c>
      <c r="F158" s="149" t="s">
        <v>589</v>
      </c>
      <c r="G158" s="148" t="s">
        <v>79</v>
      </c>
      <c r="H158" s="148" t="s">
        <v>590</v>
      </c>
      <c r="I158" s="149" t="s">
        <v>740</v>
      </c>
      <c r="J158" s="149" t="s">
        <v>886</v>
      </c>
    </row>
    <row r="159" ht="52.5" customHeight="1" outlineLevel="1" spans="1:10">
      <c r="A159" s="149" t="s">
        <v>564</v>
      </c>
      <c r="B159" s="149" t="s">
        <v>885</v>
      </c>
      <c r="C159" s="149" t="s">
        <v>586</v>
      </c>
      <c r="D159" s="149" t="s">
        <v>587</v>
      </c>
      <c r="E159" s="149" t="s">
        <v>684</v>
      </c>
      <c r="F159" s="149" t="s">
        <v>589</v>
      </c>
      <c r="G159" s="148" t="s">
        <v>82</v>
      </c>
      <c r="H159" s="148" t="s">
        <v>590</v>
      </c>
      <c r="I159" s="149" t="s">
        <v>646</v>
      </c>
      <c r="J159" s="149" t="s">
        <v>684</v>
      </c>
    </row>
    <row r="160" ht="52.5" customHeight="1" outlineLevel="1" spans="1:10">
      <c r="A160" s="149" t="s">
        <v>564</v>
      </c>
      <c r="B160" s="149" t="s">
        <v>885</v>
      </c>
      <c r="C160" s="149" t="s">
        <v>586</v>
      </c>
      <c r="D160" s="149" t="s">
        <v>587</v>
      </c>
      <c r="E160" s="149" t="s">
        <v>887</v>
      </c>
      <c r="F160" s="149" t="s">
        <v>589</v>
      </c>
      <c r="G160" s="148" t="s">
        <v>79</v>
      </c>
      <c r="H160" s="148" t="s">
        <v>590</v>
      </c>
      <c r="I160" s="149" t="s">
        <v>615</v>
      </c>
      <c r="J160" s="149" t="s">
        <v>888</v>
      </c>
    </row>
    <row r="161" ht="52.5" customHeight="1" outlineLevel="1" spans="1:10">
      <c r="A161" s="149" t="s">
        <v>564</v>
      </c>
      <c r="B161" s="149" t="s">
        <v>885</v>
      </c>
      <c r="C161" s="149" t="s">
        <v>586</v>
      </c>
      <c r="D161" s="149" t="s">
        <v>587</v>
      </c>
      <c r="E161" s="149" t="s">
        <v>889</v>
      </c>
      <c r="F161" s="149" t="s">
        <v>595</v>
      </c>
      <c r="G161" s="148" t="s">
        <v>76</v>
      </c>
      <c r="H161" s="148" t="s">
        <v>590</v>
      </c>
      <c r="I161" s="149" t="s">
        <v>890</v>
      </c>
      <c r="J161" s="149" t="s">
        <v>889</v>
      </c>
    </row>
    <row r="162" ht="52.5" customHeight="1" outlineLevel="1" spans="1:10">
      <c r="A162" s="149" t="s">
        <v>564</v>
      </c>
      <c r="B162" s="149" t="s">
        <v>885</v>
      </c>
      <c r="C162" s="149" t="s">
        <v>586</v>
      </c>
      <c r="D162" s="149" t="s">
        <v>623</v>
      </c>
      <c r="E162" s="149" t="s">
        <v>891</v>
      </c>
      <c r="F162" s="149" t="s">
        <v>595</v>
      </c>
      <c r="G162" s="148" t="s">
        <v>892</v>
      </c>
      <c r="H162" s="148" t="s">
        <v>607</v>
      </c>
      <c r="I162" s="149"/>
      <c r="J162" s="149" t="s">
        <v>650</v>
      </c>
    </row>
    <row r="163" ht="52.5" customHeight="1" outlineLevel="1" spans="1:10">
      <c r="A163" s="149" t="s">
        <v>564</v>
      </c>
      <c r="B163" s="149" t="s">
        <v>885</v>
      </c>
      <c r="C163" s="149" t="s">
        <v>586</v>
      </c>
      <c r="D163" s="149" t="s">
        <v>623</v>
      </c>
      <c r="E163" s="149" t="s">
        <v>893</v>
      </c>
      <c r="F163" s="149" t="s">
        <v>589</v>
      </c>
      <c r="G163" s="148" t="s">
        <v>610</v>
      </c>
      <c r="H163" s="148" t="s">
        <v>590</v>
      </c>
      <c r="I163" s="149" t="s">
        <v>611</v>
      </c>
      <c r="J163" s="149" t="s">
        <v>894</v>
      </c>
    </row>
    <row r="164" ht="52.5" customHeight="1" outlineLevel="1" spans="1:10">
      <c r="A164" s="149" t="s">
        <v>564</v>
      </c>
      <c r="B164" s="149" t="s">
        <v>885</v>
      </c>
      <c r="C164" s="149" t="s">
        <v>586</v>
      </c>
      <c r="D164" s="149" t="s">
        <v>593</v>
      </c>
      <c r="E164" s="149" t="s">
        <v>627</v>
      </c>
      <c r="F164" s="149" t="s">
        <v>595</v>
      </c>
      <c r="G164" s="148" t="s">
        <v>596</v>
      </c>
      <c r="H164" s="148" t="s">
        <v>590</v>
      </c>
      <c r="I164" s="149" t="s">
        <v>597</v>
      </c>
      <c r="J164" s="149" t="s">
        <v>627</v>
      </c>
    </row>
    <row r="165" ht="52.5" customHeight="1" outlineLevel="1" spans="1:10">
      <c r="A165" s="149" t="s">
        <v>564</v>
      </c>
      <c r="B165" s="149" t="s">
        <v>885</v>
      </c>
      <c r="C165" s="149" t="s">
        <v>603</v>
      </c>
      <c r="D165" s="149" t="s">
        <v>604</v>
      </c>
      <c r="E165" s="149" t="s">
        <v>895</v>
      </c>
      <c r="F165" s="149" t="s">
        <v>595</v>
      </c>
      <c r="G165" s="148" t="s">
        <v>896</v>
      </c>
      <c r="H165" s="148" t="s">
        <v>607</v>
      </c>
      <c r="I165" s="149"/>
      <c r="J165" s="149" t="s">
        <v>897</v>
      </c>
    </row>
    <row r="166" ht="52.5" customHeight="1" outlineLevel="1" spans="1:10">
      <c r="A166" s="149" t="s">
        <v>564</v>
      </c>
      <c r="B166" s="149" t="s">
        <v>885</v>
      </c>
      <c r="C166" s="149" t="s">
        <v>603</v>
      </c>
      <c r="D166" s="149" t="s">
        <v>604</v>
      </c>
      <c r="E166" s="149" t="s">
        <v>898</v>
      </c>
      <c r="F166" s="149" t="s">
        <v>595</v>
      </c>
      <c r="G166" s="148" t="s">
        <v>899</v>
      </c>
      <c r="H166" s="148" t="s">
        <v>607</v>
      </c>
      <c r="I166" s="149"/>
      <c r="J166" s="149" t="s">
        <v>650</v>
      </c>
    </row>
    <row r="167" ht="52.5" customHeight="1" outlineLevel="1" spans="1:10">
      <c r="A167" s="149" t="s">
        <v>564</v>
      </c>
      <c r="B167" s="149" t="s">
        <v>885</v>
      </c>
      <c r="C167" s="149" t="s">
        <v>603</v>
      </c>
      <c r="D167" s="149" t="s">
        <v>604</v>
      </c>
      <c r="E167" s="149" t="s">
        <v>900</v>
      </c>
      <c r="F167" s="149" t="s">
        <v>595</v>
      </c>
      <c r="G167" s="148" t="s">
        <v>901</v>
      </c>
      <c r="H167" s="148" t="s">
        <v>607</v>
      </c>
      <c r="I167" s="149"/>
      <c r="J167" s="149" t="s">
        <v>900</v>
      </c>
    </row>
    <row r="168" ht="52.5" customHeight="1" outlineLevel="1" spans="1:10">
      <c r="A168" s="149" t="s">
        <v>564</v>
      </c>
      <c r="B168" s="149" t="s">
        <v>885</v>
      </c>
      <c r="C168" s="149" t="s">
        <v>608</v>
      </c>
      <c r="D168" s="149" t="s">
        <v>609</v>
      </c>
      <c r="E168" s="149" t="s">
        <v>609</v>
      </c>
      <c r="F168" s="149" t="s">
        <v>589</v>
      </c>
      <c r="G168" s="148" t="s">
        <v>610</v>
      </c>
      <c r="H168" s="148" t="s">
        <v>590</v>
      </c>
      <c r="I168" s="149" t="s">
        <v>611</v>
      </c>
      <c r="J168" s="149" t="s">
        <v>609</v>
      </c>
    </row>
    <row r="169" ht="52.5" customHeight="1" outlineLevel="1" spans="1:10">
      <c r="A169" s="149" t="s">
        <v>552</v>
      </c>
      <c r="B169" s="149" t="s">
        <v>902</v>
      </c>
      <c r="C169" s="149" t="s">
        <v>586</v>
      </c>
      <c r="D169" s="149" t="s">
        <v>587</v>
      </c>
      <c r="E169" s="149" t="s">
        <v>903</v>
      </c>
      <c r="F169" s="149" t="s">
        <v>595</v>
      </c>
      <c r="G169" s="148" t="s">
        <v>689</v>
      </c>
      <c r="H169" s="148" t="s">
        <v>590</v>
      </c>
      <c r="I169" s="149" t="s">
        <v>653</v>
      </c>
      <c r="J169" s="149" t="s">
        <v>903</v>
      </c>
    </row>
    <row r="170" ht="52.5" customHeight="1" outlineLevel="1" spans="1:10">
      <c r="A170" s="149" t="s">
        <v>552</v>
      </c>
      <c r="B170" s="149" t="s">
        <v>902</v>
      </c>
      <c r="C170" s="149" t="s">
        <v>586</v>
      </c>
      <c r="D170" s="149" t="s">
        <v>587</v>
      </c>
      <c r="E170" s="149" t="s">
        <v>684</v>
      </c>
      <c r="F170" s="149" t="s">
        <v>589</v>
      </c>
      <c r="G170" s="148" t="s">
        <v>84</v>
      </c>
      <c r="H170" s="148" t="s">
        <v>590</v>
      </c>
      <c r="I170" s="149" t="s">
        <v>646</v>
      </c>
      <c r="J170" s="149" t="s">
        <v>684</v>
      </c>
    </row>
    <row r="171" ht="52.5" customHeight="1" outlineLevel="1" spans="1:10">
      <c r="A171" s="149" t="s">
        <v>552</v>
      </c>
      <c r="B171" s="149" t="s">
        <v>902</v>
      </c>
      <c r="C171" s="149" t="s">
        <v>586</v>
      </c>
      <c r="D171" s="149" t="s">
        <v>623</v>
      </c>
      <c r="E171" s="149" t="s">
        <v>904</v>
      </c>
      <c r="F171" s="149" t="s">
        <v>589</v>
      </c>
      <c r="G171" s="148" t="s">
        <v>689</v>
      </c>
      <c r="H171" s="148" t="s">
        <v>590</v>
      </c>
      <c r="I171" s="149" t="s">
        <v>611</v>
      </c>
      <c r="J171" s="149" t="s">
        <v>904</v>
      </c>
    </row>
    <row r="172" ht="52.5" customHeight="1" outlineLevel="1" spans="1:10">
      <c r="A172" s="149" t="s">
        <v>552</v>
      </c>
      <c r="B172" s="149" t="s">
        <v>902</v>
      </c>
      <c r="C172" s="149" t="s">
        <v>586</v>
      </c>
      <c r="D172" s="149" t="s">
        <v>593</v>
      </c>
      <c r="E172" s="149" t="s">
        <v>627</v>
      </c>
      <c r="F172" s="149" t="s">
        <v>595</v>
      </c>
      <c r="G172" s="148" t="s">
        <v>596</v>
      </c>
      <c r="H172" s="148" t="s">
        <v>590</v>
      </c>
      <c r="I172" s="149" t="s">
        <v>597</v>
      </c>
      <c r="J172" s="149" t="s">
        <v>627</v>
      </c>
    </row>
    <row r="173" ht="52.5" customHeight="1" outlineLevel="1" spans="1:10">
      <c r="A173" s="149" t="s">
        <v>552</v>
      </c>
      <c r="B173" s="149" t="s">
        <v>902</v>
      </c>
      <c r="C173" s="149" t="s">
        <v>603</v>
      </c>
      <c r="D173" s="149" t="s">
        <v>635</v>
      </c>
      <c r="E173" s="149" t="s">
        <v>905</v>
      </c>
      <c r="F173" s="149" t="s">
        <v>595</v>
      </c>
      <c r="G173" s="148" t="s">
        <v>906</v>
      </c>
      <c r="H173" s="148" t="s">
        <v>607</v>
      </c>
      <c r="I173" s="149"/>
      <c r="J173" s="149" t="s">
        <v>905</v>
      </c>
    </row>
    <row r="174" ht="52.5" customHeight="1" outlineLevel="1" spans="1:10">
      <c r="A174" s="149" t="s">
        <v>552</v>
      </c>
      <c r="B174" s="149" t="s">
        <v>902</v>
      </c>
      <c r="C174" s="149" t="s">
        <v>603</v>
      </c>
      <c r="D174" s="149" t="s">
        <v>604</v>
      </c>
      <c r="E174" s="149" t="s">
        <v>907</v>
      </c>
      <c r="F174" s="149" t="s">
        <v>595</v>
      </c>
      <c r="G174" s="148" t="s">
        <v>908</v>
      </c>
      <c r="H174" s="148" t="s">
        <v>607</v>
      </c>
      <c r="I174" s="149" t="s">
        <v>718</v>
      </c>
      <c r="J174" s="149" t="s">
        <v>907</v>
      </c>
    </row>
    <row r="175" ht="52.5" customHeight="1" outlineLevel="1" spans="1:10">
      <c r="A175" s="149" t="s">
        <v>552</v>
      </c>
      <c r="B175" s="149" t="s">
        <v>902</v>
      </c>
      <c r="C175" s="149" t="s">
        <v>608</v>
      </c>
      <c r="D175" s="149" t="s">
        <v>609</v>
      </c>
      <c r="E175" s="149" t="s">
        <v>609</v>
      </c>
      <c r="F175" s="149" t="s">
        <v>589</v>
      </c>
      <c r="G175" s="148" t="s">
        <v>610</v>
      </c>
      <c r="H175" s="148" t="s">
        <v>590</v>
      </c>
      <c r="I175" s="149" t="s">
        <v>611</v>
      </c>
      <c r="J175" s="149" t="s">
        <v>609</v>
      </c>
    </row>
    <row r="176" ht="52.5" customHeight="1" outlineLevel="1" spans="1:10">
      <c r="A176" s="149" t="s">
        <v>540</v>
      </c>
      <c r="B176" s="149" t="s">
        <v>909</v>
      </c>
      <c r="C176" s="149" t="s">
        <v>586</v>
      </c>
      <c r="D176" s="149" t="s">
        <v>587</v>
      </c>
      <c r="E176" s="149" t="s">
        <v>910</v>
      </c>
      <c r="F176" s="149" t="s">
        <v>595</v>
      </c>
      <c r="G176" s="148" t="s">
        <v>911</v>
      </c>
      <c r="H176" s="148" t="s">
        <v>590</v>
      </c>
      <c r="I176" s="149" t="s">
        <v>601</v>
      </c>
      <c r="J176" s="149" t="s">
        <v>912</v>
      </c>
    </row>
    <row r="177" ht="52.5" customHeight="1" outlineLevel="1" spans="1:10">
      <c r="A177" s="149" t="s">
        <v>540</v>
      </c>
      <c r="B177" s="149" t="s">
        <v>909</v>
      </c>
      <c r="C177" s="149" t="s">
        <v>586</v>
      </c>
      <c r="D177" s="149" t="s">
        <v>587</v>
      </c>
      <c r="E177" s="149" t="s">
        <v>913</v>
      </c>
      <c r="F177" s="149" t="s">
        <v>595</v>
      </c>
      <c r="G177" s="148" t="s">
        <v>76</v>
      </c>
      <c r="H177" s="148" t="s">
        <v>590</v>
      </c>
      <c r="I177" s="149" t="s">
        <v>591</v>
      </c>
      <c r="J177" s="149" t="s">
        <v>914</v>
      </c>
    </row>
    <row r="178" ht="52.5" customHeight="1" outlineLevel="1" spans="1:10">
      <c r="A178" s="149" t="s">
        <v>540</v>
      </c>
      <c r="B178" s="149" t="s">
        <v>909</v>
      </c>
      <c r="C178" s="149" t="s">
        <v>586</v>
      </c>
      <c r="D178" s="149" t="s">
        <v>593</v>
      </c>
      <c r="E178" s="149" t="s">
        <v>594</v>
      </c>
      <c r="F178" s="149" t="s">
        <v>589</v>
      </c>
      <c r="G178" s="148" t="s">
        <v>596</v>
      </c>
      <c r="H178" s="148" t="s">
        <v>590</v>
      </c>
      <c r="I178" s="149" t="s">
        <v>597</v>
      </c>
      <c r="J178" s="149" t="s">
        <v>594</v>
      </c>
    </row>
    <row r="179" ht="52.5" customHeight="1" outlineLevel="1" spans="1:10">
      <c r="A179" s="149" t="s">
        <v>540</v>
      </c>
      <c r="B179" s="149" t="s">
        <v>909</v>
      </c>
      <c r="C179" s="149" t="s">
        <v>603</v>
      </c>
      <c r="D179" s="149" t="s">
        <v>604</v>
      </c>
      <c r="E179" s="149" t="s">
        <v>915</v>
      </c>
      <c r="F179" s="149" t="s">
        <v>595</v>
      </c>
      <c r="G179" s="148" t="s">
        <v>915</v>
      </c>
      <c r="H179" s="148" t="s">
        <v>607</v>
      </c>
      <c r="I179" s="149"/>
      <c r="J179" s="149" t="s">
        <v>915</v>
      </c>
    </row>
    <row r="180" ht="52.5" customHeight="1" outlineLevel="1" spans="1:10">
      <c r="A180" s="149" t="s">
        <v>540</v>
      </c>
      <c r="B180" s="149" t="s">
        <v>909</v>
      </c>
      <c r="C180" s="149" t="s">
        <v>608</v>
      </c>
      <c r="D180" s="149" t="s">
        <v>609</v>
      </c>
      <c r="E180" s="149" t="s">
        <v>609</v>
      </c>
      <c r="F180" s="149" t="s">
        <v>589</v>
      </c>
      <c r="G180" s="148" t="s">
        <v>610</v>
      </c>
      <c r="H180" s="148" t="s">
        <v>590</v>
      </c>
      <c r="I180" s="149" t="s">
        <v>611</v>
      </c>
      <c r="J180" s="149" t="s">
        <v>612</v>
      </c>
    </row>
    <row r="181" ht="52.5" customHeight="1" outlineLevel="1" spans="1:10">
      <c r="A181" s="149" t="s">
        <v>568</v>
      </c>
      <c r="B181" s="149" t="s">
        <v>916</v>
      </c>
      <c r="C181" s="149" t="s">
        <v>586</v>
      </c>
      <c r="D181" s="149" t="s">
        <v>587</v>
      </c>
      <c r="E181" s="149" t="s">
        <v>917</v>
      </c>
      <c r="F181" s="149" t="s">
        <v>595</v>
      </c>
      <c r="G181" s="148" t="s">
        <v>75</v>
      </c>
      <c r="H181" s="148" t="s">
        <v>590</v>
      </c>
      <c r="I181" s="149" t="s">
        <v>722</v>
      </c>
      <c r="J181" s="149" t="s">
        <v>918</v>
      </c>
    </row>
    <row r="182" ht="52.5" customHeight="1" outlineLevel="1" spans="1:10">
      <c r="A182" s="149" t="s">
        <v>568</v>
      </c>
      <c r="B182" s="149" t="s">
        <v>916</v>
      </c>
      <c r="C182" s="149" t="s">
        <v>586</v>
      </c>
      <c r="D182" s="149" t="s">
        <v>587</v>
      </c>
      <c r="E182" s="149" t="s">
        <v>919</v>
      </c>
      <c r="F182" s="149" t="s">
        <v>595</v>
      </c>
      <c r="G182" s="148" t="s">
        <v>75</v>
      </c>
      <c r="H182" s="148" t="s">
        <v>590</v>
      </c>
      <c r="I182" s="149" t="s">
        <v>722</v>
      </c>
      <c r="J182" s="149" t="s">
        <v>920</v>
      </c>
    </row>
    <row r="183" ht="52.5" customHeight="1" outlineLevel="1" spans="1:10">
      <c r="A183" s="149" t="s">
        <v>568</v>
      </c>
      <c r="B183" s="149" t="s">
        <v>916</v>
      </c>
      <c r="C183" s="149" t="s">
        <v>586</v>
      </c>
      <c r="D183" s="149" t="s">
        <v>593</v>
      </c>
      <c r="E183" s="149" t="s">
        <v>594</v>
      </c>
      <c r="F183" s="149" t="s">
        <v>595</v>
      </c>
      <c r="G183" s="148" t="s">
        <v>596</v>
      </c>
      <c r="H183" s="148" t="s">
        <v>590</v>
      </c>
      <c r="I183" s="149" t="s">
        <v>597</v>
      </c>
      <c r="J183" s="149" t="s">
        <v>594</v>
      </c>
    </row>
    <row r="184" ht="52.5" customHeight="1" outlineLevel="1" spans="1:10">
      <c r="A184" s="149" t="s">
        <v>568</v>
      </c>
      <c r="B184" s="149" t="s">
        <v>916</v>
      </c>
      <c r="C184" s="149" t="s">
        <v>603</v>
      </c>
      <c r="D184" s="149" t="s">
        <v>635</v>
      </c>
      <c r="E184" s="149" t="s">
        <v>921</v>
      </c>
      <c r="F184" s="149" t="s">
        <v>595</v>
      </c>
      <c r="G184" s="148" t="s">
        <v>921</v>
      </c>
      <c r="H184" s="148" t="s">
        <v>607</v>
      </c>
      <c r="I184" s="149"/>
      <c r="J184" s="149" t="s">
        <v>921</v>
      </c>
    </row>
    <row r="185" ht="52.5" customHeight="1" outlineLevel="1" spans="1:10">
      <c r="A185" s="149" t="s">
        <v>568</v>
      </c>
      <c r="B185" s="149" t="s">
        <v>916</v>
      </c>
      <c r="C185" s="149" t="s">
        <v>608</v>
      </c>
      <c r="D185" s="149" t="s">
        <v>609</v>
      </c>
      <c r="E185" s="149" t="s">
        <v>609</v>
      </c>
      <c r="F185" s="149" t="s">
        <v>589</v>
      </c>
      <c r="G185" s="148" t="s">
        <v>610</v>
      </c>
      <c r="H185" s="148" t="s">
        <v>590</v>
      </c>
      <c r="I185" s="149" t="s">
        <v>611</v>
      </c>
      <c r="J185" s="149" t="s">
        <v>612</v>
      </c>
    </row>
  </sheetData>
  <mergeCells count="50">
    <mergeCell ref="A2:J2"/>
    <mergeCell ref="A3:E3"/>
    <mergeCell ref="A7:A11"/>
    <mergeCell ref="A12:A18"/>
    <mergeCell ref="A19:A23"/>
    <mergeCell ref="A24:A28"/>
    <mergeCell ref="A29:A39"/>
    <mergeCell ref="A40:A47"/>
    <mergeCell ref="A48:A54"/>
    <mergeCell ref="A55:A59"/>
    <mergeCell ref="A60:A69"/>
    <mergeCell ref="A70:A79"/>
    <mergeCell ref="A80:A85"/>
    <mergeCell ref="A86:A89"/>
    <mergeCell ref="A90:A95"/>
    <mergeCell ref="A96:A107"/>
    <mergeCell ref="A108:A121"/>
    <mergeCell ref="A122:A130"/>
    <mergeCell ref="A131:A137"/>
    <mergeCell ref="A138:A145"/>
    <mergeCell ref="A146:A150"/>
    <mergeCell ref="A151:A157"/>
    <mergeCell ref="A158:A168"/>
    <mergeCell ref="A169:A175"/>
    <mergeCell ref="A176:A180"/>
    <mergeCell ref="A181:A185"/>
    <mergeCell ref="B7:B11"/>
    <mergeCell ref="B12:B18"/>
    <mergeCell ref="B19:B23"/>
    <mergeCell ref="B24:B28"/>
    <mergeCell ref="B29:B39"/>
    <mergeCell ref="B40:B47"/>
    <mergeCell ref="B48:B54"/>
    <mergeCell ref="B55:B59"/>
    <mergeCell ref="B60:B69"/>
    <mergeCell ref="B70:B79"/>
    <mergeCell ref="B80:B85"/>
    <mergeCell ref="B86:B89"/>
    <mergeCell ref="B90:B95"/>
    <mergeCell ref="B96:B107"/>
    <mergeCell ref="B108:B121"/>
    <mergeCell ref="B122:B130"/>
    <mergeCell ref="B131:B137"/>
    <mergeCell ref="B138:B145"/>
    <mergeCell ref="B146:B150"/>
    <mergeCell ref="B151:B157"/>
    <mergeCell ref="B158:B168"/>
    <mergeCell ref="B169:B175"/>
    <mergeCell ref="B176:B180"/>
    <mergeCell ref="B181:B185"/>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财务收支预算总表01-1</vt:lpstr>
      <vt:lpstr>部门收入预算表01-2</vt:lpstr>
      <vt:lpstr>部门支出预算表01-3</vt:lpstr>
      <vt:lpstr>财政拨款收支预算总表02-1</vt:lpstr>
      <vt:lpstr>一般公共预算支出预算表02-2</vt:lpstr>
      <vt:lpstr>一般公共预算“三公”经费支出预算表03</vt:lpstr>
      <vt:lpstr>基本支出预算表04</vt:lpstr>
      <vt:lpstr>项目支出预算表05-1</vt:lpstr>
      <vt:lpstr>部门项目支出绩效目标表05-2</vt:lpstr>
      <vt:lpstr>政府性基金预算支出预算表06（梁河）</vt:lpstr>
      <vt:lpstr>部门政府采购预算表07</vt:lpstr>
      <vt:lpstr>政府购买服务预算表08</vt:lpstr>
      <vt:lpstr>县对下转移支付预算表09-1（梁河）</vt:lpstr>
      <vt:lpstr>县对下转移支付绩效目标表09-2（梁河）</vt:lpstr>
      <vt:lpstr>新增资产配置表10（梁河）</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赵悦</cp:lastModifiedBy>
  <dcterms:created xsi:type="dcterms:W3CDTF">2025-02-25T00:10:00Z</dcterms:created>
  <dcterms:modified xsi:type="dcterms:W3CDTF">2025-10-09T02:55:50Z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069EDFD920E543DC86354AAD5DB520BD_13</vt:lpwstr>
  </property>
  <property fmtid="{D5CDD505-2E9C-101B-9397-08002B2CF9AE}" pid="3" name="KSOProductBuildVer">
    <vt:lpwstr>2052-12.1.0.15336</vt:lpwstr>
  </property>
</Properties>
</file>