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59"/>
  </bookViews>
  <sheets>
    <sheet name="封面" sheetId="1" r:id="rId1"/>
    <sheet name="目录" sheetId="2" r:id="rId2"/>
    <sheet name="一般公预算执行情况表" sheetId="3" r:id="rId3"/>
    <sheet name="政府性基金预算执行情况表" sheetId="4" r:id="rId4"/>
    <sheet name="国有资本经营预算执行情况表" sheetId="5" r:id="rId5"/>
    <sheet name="社会保险基金预算执行情况表" sheetId="6" r:id="rId6"/>
  </sheets>
  <definedNames>
    <definedName name="Database" hidden="1">#REF!</definedName>
    <definedName name="_xlnm.Print_Titles" localSheetId="2">一般公预算执行情况表!$1:$4</definedName>
    <definedName name="_xlnm.Print_Titles" localSheetId="3">政府性基金预算执行情况表!$1:$4</definedName>
    <definedName name="_xlnm.Print_Titles" localSheetId="1">目录!$2:$3</definedName>
    <definedName name="表4">#REF!</definedName>
    <definedName name="_xlnm._FilterDatabase" localSheetId="2" hidden="1">一般公预算执行情况表!$A$4:$P$68</definedName>
  </definedNames>
  <calcPr calcId="144525"/>
</workbook>
</file>

<file path=xl/sharedStrings.xml><?xml version="1.0" encoding="utf-8"?>
<sst xmlns="http://schemas.openxmlformats.org/spreadsheetml/2006/main" count="264" uniqueCount="213">
  <si>
    <t>附件1</t>
  </si>
  <si>
    <t>梁河县河西乡</t>
  </si>
  <si>
    <t>2023年度财政预算执行情况表</t>
  </si>
  <si>
    <t>梁河县河西乡人民政府</t>
  </si>
  <si>
    <t xml:space="preserve">                  2024年01月</t>
  </si>
  <si>
    <t>目录</t>
  </si>
  <si>
    <t>序号</t>
  </si>
  <si>
    <t>表名</t>
  </si>
  <si>
    <t>2023年梁河县河西乡一般公共预算收支执行情况表</t>
  </si>
  <si>
    <t>2023年梁河县河西乡政府性基金预算收支执行情况表</t>
  </si>
  <si>
    <t>2023年梁河县河西乡国有资本经营预算收支执行情况表</t>
  </si>
  <si>
    <t>2023年梁河县河西乡社会保险基金收支执行情况表</t>
  </si>
  <si>
    <t>单位：万元</t>
  </si>
  <si>
    <t>收入</t>
  </si>
  <si>
    <t>2022年决算数</t>
  </si>
  <si>
    <t>2023年</t>
  </si>
  <si>
    <t>支出</t>
  </si>
  <si>
    <t>2023年年初预算数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</si>
  <si>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</si>
  <si>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</si>
  <si>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</si>
  <si>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</si>
  <si>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</si>
  <si>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</si>
  <si>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</si>
  <si>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</si>
  <si>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</si>
  <si>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</si>
  <si>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</si>
  <si>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</si>
  <si>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</si>
  <si>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</si>
  <si>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</si>
  <si>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</si>
  <si>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</si>
  <si>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</si>
  <si>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</si>
  <si>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</si>
  <si>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</si>
  <si>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文化旅游体育与传媒支出</t>
  </si>
  <si>
    <t>10107 资源税</t>
  </si>
  <si>
    <t>208 社会保障和就业支出</t>
  </si>
  <si>
    <t>10109 城市维护建设税</t>
  </si>
  <si>
    <t>210 卫生健康支出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</si>
  <si>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</si>
  <si>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</si>
  <si>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</si>
  <si>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</si>
  <si>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</si>
  <si>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</si>
  <si>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</si>
  <si>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</si>
  <si>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</si>
  <si>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</si>
  <si>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</si>
  <si>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</si>
  <si>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</si>
  <si>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</si>
  <si>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</si>
  <si>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</si>
  <si>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</si>
  <si>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</si>
  <si>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</si>
  <si>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</si>
  <si>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</si>
  <si>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</si>
  <si>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</si>
  <si>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229 其他支出</t>
  </si>
  <si>
    <t>10305 罚没收入</t>
  </si>
  <si>
    <t>231债务还本支出</t>
  </si>
  <si>
    <t>10306 国有资本经营收入</t>
  </si>
  <si>
    <t>232 债务付息支出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</si>
  <si>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</si>
  <si>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</si>
  <si>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</si>
  <si>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</si>
  <si>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</si>
  <si>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</si>
  <si>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</si>
  <si>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</si>
  <si>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</si>
  <si>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</si>
  <si>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</si>
  <si>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</si>
  <si>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</si>
  <si>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</si>
  <si>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</si>
  <si>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</si>
  <si>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</si>
  <si>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</si>
  <si>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</si>
  <si>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</si>
  <si>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</si>
  <si>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</si>
  <si>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</si>
  <si>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</si>
  <si>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</si>
  <si>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</si>
  <si>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</si>
  <si>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</si>
  <si>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</si>
  <si>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</si>
  <si>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</si>
  <si>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</si>
  <si>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</si>
  <si>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</si>
  <si>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</si>
  <si>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</si>
  <si>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</si>
  <si>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</si>
  <si>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</si>
  <si>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</si>
  <si>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</si>
  <si>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</si>
  <si>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</si>
  <si>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</si>
  <si>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</si>
  <si>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</si>
  <si>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</si>
  <si>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</si>
  <si>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</si>
  <si>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</si>
  <si>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</si>
  <si>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</si>
  <si>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</si>
  <si>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</si>
  <si>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</si>
  <si>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</si>
  <si>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</si>
  <si>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</si>
  <si>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</si>
  <si>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</si>
  <si>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</si>
  <si>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</si>
  <si>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</si>
  <si>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</si>
  <si>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</si>
  <si>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</si>
  <si>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</si>
  <si>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</si>
  <si>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</si>
  <si>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</si>
  <si>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</si>
  <si>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</si>
  <si>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</si>
  <si>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</si>
  <si>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</si>
  <si>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</si>
  <si>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</si>
  <si>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</si>
  <si>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</si>
  <si>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</si>
  <si>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</si>
  <si>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</si>
  <si>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</si>
  <si>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</si>
  <si>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</si>
  <si>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</si>
  <si>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</si>
  <si>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</si>
  <si>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</si>
  <si>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</si>
  <si>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</si>
  <si>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</si>
  <si>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</si>
  <si>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</si>
  <si>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</si>
  <si>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2023年梁河县国有资本经营预算收支执行情况表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</si>
  <si>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</si>
  <si>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</si>
  <si>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</si>
  <si>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</si>
  <si>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</si>
  <si>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</si>
  <si>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</si>
  <si>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</si>
  <si>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</si>
  <si>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</si>
  <si>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</si>
  <si>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</si>
  <si>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</si>
  <si>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</si>
  <si>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</si>
  <si>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2023年梁河县社会保险基金收支执行情况表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</si>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</sst>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_ ;[Red]\-#,##0.0\ "/>
    <numFmt numFmtId="181" formatCode="0.00_);[Red]\(0.00\)"/>
    <numFmt numFmtId="182" formatCode="yyyy&quot;年&quot;m&quot;月&quot;d&quot;日&quot;;@"/>
  </numFmts>
  <fonts count="44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b/>
      <sz val="11"/>
      <color indexed="8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0"/>
      <color indexed="8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0" fillId="3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0" borderId="0">
      <alignment vertical="center"/>
    </xf>
    <xf numFmtId="0" fontId="12" fillId="0" borderId="3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/>
    <xf numFmtId="0" fontId="29" fillId="0" borderId="25" applyNumberFormat="0" applyFill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5" borderId="26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0" fillId="0" borderId="0"/>
    <xf numFmtId="0" fontId="36" fillId="8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6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3" fillId="6" borderId="28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0" fillId="0" borderId="0"/>
    <xf numFmtId="0" fontId="3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37" fontId="40" fillId="0" borderId="0"/>
    <xf numFmtId="0" fontId="35" fillId="7" borderId="0" applyNumberFormat="0" applyBorder="0" applyAlignment="0" applyProtection="0">
      <alignment vertical="center"/>
    </xf>
    <xf numFmtId="0" fontId="41" fillId="0" borderId="0"/>
    <xf numFmtId="9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0" fillId="0" borderId="0"/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0" fillId="0" borderId="0"/>
    <xf numFmtId="0" fontId="29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0" fillId="0" borderId="0"/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12" fillId="0" borderId="3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0" fillId="4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5" borderId="26" applyNumberFormat="0" applyAlignment="0" applyProtection="0">
      <alignment vertical="center"/>
    </xf>
    <xf numFmtId="0" fontId="0" fillId="0" borderId="0">
      <alignment vertical="center"/>
    </xf>
    <xf numFmtId="0" fontId="31" fillId="5" borderId="27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5" borderId="2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" borderId="28" applyNumberFormat="0" applyAlignment="0" applyProtection="0">
      <alignment vertical="center"/>
    </xf>
    <xf numFmtId="0" fontId="0" fillId="0" borderId="0">
      <alignment vertical="center"/>
    </xf>
    <xf numFmtId="0" fontId="32" fillId="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3" fillId="6" borderId="28" applyNumberFormat="0" applyAlignment="0" applyProtection="0">
      <alignment vertical="center"/>
    </xf>
    <xf numFmtId="0" fontId="0" fillId="0" borderId="0"/>
    <xf numFmtId="0" fontId="0" fillId="0" borderId="0"/>
    <xf numFmtId="0" fontId="30" fillId="4" borderId="26" applyNumberFormat="0" applyAlignment="0" applyProtection="0">
      <alignment vertical="center"/>
    </xf>
    <xf numFmtId="0" fontId="0" fillId="0" borderId="0"/>
    <xf numFmtId="0" fontId="31" fillId="5" borderId="27" applyNumberFormat="0" applyAlignment="0" applyProtection="0">
      <alignment vertical="center"/>
    </xf>
    <xf numFmtId="0" fontId="0" fillId="0" borderId="0"/>
    <xf numFmtId="0" fontId="31" fillId="5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4" borderId="26" applyNumberFormat="0" applyAlignment="0" applyProtection="0">
      <alignment vertical="center"/>
    </xf>
    <xf numFmtId="0" fontId="0" fillId="0" borderId="0"/>
    <xf numFmtId="0" fontId="0" fillId="0" borderId="0"/>
    <xf numFmtId="0" fontId="31" fillId="5" borderId="27" applyNumberFormat="0" applyAlignment="0" applyProtection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5" borderId="27" applyNumberFormat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30" applyNumberFormat="0" applyFill="0" applyAlignment="0" applyProtection="0">
      <alignment vertical="center"/>
    </xf>
    <xf numFmtId="0" fontId="0" fillId="0" borderId="0"/>
    <xf numFmtId="0" fontId="32" fillId="5" borderId="26" applyNumberFormat="0" applyAlignment="0" applyProtection="0">
      <alignment vertical="center"/>
    </xf>
    <xf numFmtId="0" fontId="0" fillId="0" borderId="0"/>
    <xf numFmtId="0" fontId="32" fillId="5" borderId="26" applyNumberFormat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41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0" borderId="0"/>
    <xf numFmtId="0" fontId="43" fillId="0" borderId="0"/>
  </cellStyleXfs>
  <cellXfs count="162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3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3" applyNumberFormat="1" applyFont="1" applyFill="1" applyBorder="1" applyAlignment="1">
      <alignment vertical="center"/>
    </xf>
    <xf numFmtId="179" fontId="7" fillId="0" borderId="5" xfId="3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79" fontId="0" fillId="0" borderId="5" xfId="443" applyNumberFormat="1" applyFill="1" applyBorder="1">
      <alignment vertical="center"/>
    </xf>
    <xf numFmtId="179" fontId="0" fillId="0" borderId="8" xfId="443" applyNumberFormat="1" applyFill="1" applyBorder="1">
      <alignment vertical="center"/>
    </xf>
    <xf numFmtId="179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3" applyNumberFormat="1" applyFont="1" applyFill="1" applyBorder="1" applyAlignment="1">
      <alignment vertical="center"/>
    </xf>
    <xf numFmtId="179" fontId="0" fillId="0" borderId="5" xfId="3" applyNumberFormat="1" applyFont="1" applyFill="1" applyBorder="1" applyAlignment="1">
      <alignment vertical="center"/>
    </xf>
    <xf numFmtId="180" fontId="0" fillId="0" borderId="5" xfId="443" applyNumberFormat="1" applyFont="1" applyFill="1" applyBorder="1">
      <alignment vertical="center"/>
    </xf>
    <xf numFmtId="180" fontId="0" fillId="0" borderId="5" xfId="3" applyNumberFormat="1" applyFont="1" applyFill="1" applyBorder="1" applyAlignment="1">
      <alignment vertical="center"/>
    </xf>
    <xf numFmtId="180" fontId="0" fillId="0" borderId="0" xfId="3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3" applyFont="1" applyFill="1" applyBorder="1" applyAlignment="1">
      <alignment vertical="center" wrapText="1"/>
    </xf>
    <xf numFmtId="179" fontId="0" fillId="0" borderId="5" xfId="443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 applyAlignment="1">
      <alignment vertical="center" wrapText="1"/>
    </xf>
    <xf numFmtId="179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7" fillId="0" borderId="0" xfId="443" applyFont="1" applyFill="1" applyAlignment="1">
      <alignment horizontal="center" vertical="center"/>
    </xf>
    <xf numFmtId="0" fontId="0" fillId="0" borderId="0" xfId="443" applyFill="1" applyAlignment="1">
      <alignment horizontal="center" vertical="center"/>
    </xf>
    <xf numFmtId="10" fontId="0" fillId="0" borderId="0" xfId="443" applyNumberFormat="1" applyFill="1" applyAlignment="1">
      <alignment horizontal="center" vertical="center"/>
    </xf>
    <xf numFmtId="176" fontId="0" fillId="0" borderId="0" xfId="443" applyNumberFormat="1" applyFill="1" applyAlignment="1">
      <alignment horizontal="center"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center" vertical="center"/>
    </xf>
    <xf numFmtId="0" fontId="10" fillId="0" borderId="0" xfId="443" applyFont="1" applyFill="1" applyAlignment="1">
      <alignment horizontal="center" vertical="center"/>
    </xf>
    <xf numFmtId="10" fontId="0" fillId="0" borderId="0" xfId="443" applyNumberFormat="1" applyFill="1" applyBorder="1" applyAlignment="1">
      <alignment horizontal="center" vertical="center"/>
    </xf>
    <xf numFmtId="176" fontId="0" fillId="0" borderId="0" xfId="443" applyNumberFormat="1" applyFill="1" applyBorder="1" applyAlignment="1">
      <alignment horizontal="center" vertical="center"/>
    </xf>
    <xf numFmtId="0" fontId="7" fillId="0" borderId="12" xfId="443" applyFont="1" applyFill="1" applyBorder="1" applyAlignment="1">
      <alignment horizontal="center" vertical="center" wrapText="1"/>
    </xf>
    <xf numFmtId="176" fontId="7" fillId="0" borderId="8" xfId="443" applyNumberFormat="1" applyFont="1" applyFill="1" applyBorder="1" applyAlignment="1">
      <alignment horizontal="center" vertical="center" wrapText="1"/>
    </xf>
    <xf numFmtId="176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11" fillId="0" borderId="5" xfId="443" applyNumberFormat="1" applyFont="1" applyFill="1" applyBorder="1" applyAlignment="1">
      <alignment horizontal="center" vertical="center" wrapText="1"/>
    </xf>
    <xf numFmtId="179" fontId="7" fillId="0" borderId="5" xfId="443" applyNumberFormat="1" applyFont="1" applyFill="1" applyBorder="1" applyAlignment="1">
      <alignment horizontal="center" vertical="center"/>
    </xf>
    <xf numFmtId="10" fontId="7" fillId="0" borderId="5" xfId="443" applyNumberFormat="1" applyFont="1" applyFill="1" applyBorder="1" applyAlignment="1">
      <alignment horizontal="center" vertical="center"/>
    </xf>
    <xf numFmtId="10" fontId="7" fillId="0" borderId="5" xfId="3" applyNumberFormat="1" applyFont="1" applyFill="1" applyBorder="1" applyAlignment="1">
      <alignment horizontal="center" vertical="center"/>
    </xf>
    <xf numFmtId="179" fontId="7" fillId="0" borderId="5" xfId="3" applyNumberFormat="1" applyFont="1" applyFill="1" applyBorder="1" applyAlignment="1">
      <alignment horizontal="center" vertical="center"/>
    </xf>
    <xf numFmtId="0" fontId="0" fillId="0" borderId="5" xfId="443" applyFill="1" applyBorder="1" applyAlignment="1">
      <alignment horizontal="center" vertical="center" wrapText="1"/>
    </xf>
    <xf numFmtId="179" fontId="0" fillId="0" borderId="5" xfId="443" applyNumberFormat="1" applyFont="1" applyFill="1" applyBorder="1" applyAlignment="1">
      <alignment horizontal="center" vertical="center"/>
    </xf>
    <xf numFmtId="0" fontId="0" fillId="0" borderId="5" xfId="443" applyFont="1" applyFill="1" applyBorder="1" applyAlignment="1">
      <alignment horizontal="center" vertical="center" wrapText="1"/>
    </xf>
    <xf numFmtId="0" fontId="0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horizontal="center" vertical="center" shrinkToFit="1"/>
    </xf>
    <xf numFmtId="179" fontId="0" fillId="0" borderId="5" xfId="443" applyNumberFormat="1" applyFill="1" applyBorder="1" applyAlignment="1">
      <alignment horizontal="center" vertical="center"/>
    </xf>
    <xf numFmtId="4" fontId="13" fillId="0" borderId="20" xfId="672" applyNumberFormat="1" applyFont="1" applyFill="1" applyBorder="1" applyAlignment="1" applyProtection="1">
      <alignment horizontal="center" vertical="center"/>
    </xf>
    <xf numFmtId="176" fontId="14" fillId="0" borderId="0" xfId="443" applyNumberFormat="1" applyFont="1" applyFill="1" applyBorder="1" applyAlignment="1">
      <alignment horizontal="center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181" fontId="0" fillId="2" borderId="5" xfId="443" applyNumberFormat="1" applyFont="1" applyFill="1" applyBorder="1" applyAlignment="1">
      <alignment horizontal="center" vertical="center"/>
    </xf>
    <xf numFmtId="4" fontId="15" fillId="0" borderId="21" xfId="672" applyNumberFormat="1" applyFont="1" applyFill="1" applyBorder="1" applyAlignment="1" applyProtection="1">
      <alignment horizontal="center" vertical="center"/>
    </xf>
    <xf numFmtId="176" fontId="16" fillId="2" borderId="5" xfId="443" applyNumberFormat="1" applyFont="1" applyFill="1" applyBorder="1" applyAlignment="1">
      <alignment horizontal="center" vertical="center"/>
    </xf>
    <xf numFmtId="0" fontId="0" fillId="0" borderId="5" xfId="443" applyFill="1" applyBorder="1" applyAlignment="1">
      <alignment horizontal="center" vertical="center"/>
    </xf>
    <xf numFmtId="10" fontId="0" fillId="0" borderId="5" xfId="443" applyNumberFormat="1" applyFont="1" applyFill="1" applyBorder="1" applyAlignment="1">
      <alignment horizontal="center" vertical="center"/>
    </xf>
    <xf numFmtId="10" fontId="0" fillId="0" borderId="5" xfId="3" applyNumberFormat="1" applyFont="1" applyFill="1" applyBorder="1" applyAlignment="1">
      <alignment horizontal="center" vertical="center"/>
    </xf>
    <xf numFmtId="0" fontId="0" fillId="0" borderId="5" xfId="443" applyFont="1" applyFill="1" applyBorder="1" applyAlignment="1">
      <alignment horizontal="center" vertical="center" wrapText="1" shrinkToFit="1"/>
    </xf>
    <xf numFmtId="179" fontId="0" fillId="0" borderId="5" xfId="3" applyNumberFormat="1" applyFont="1" applyFill="1" applyBorder="1" applyAlignment="1">
      <alignment horizontal="center" vertical="center"/>
    </xf>
    <xf numFmtId="0" fontId="0" fillId="0" borderId="16" xfId="443" applyFont="1" applyFill="1" applyBorder="1" applyAlignment="1">
      <alignment horizontal="center" vertical="center" wrapText="1"/>
    </xf>
    <xf numFmtId="10" fontId="0" fillId="0" borderId="16" xfId="443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82" fontId="2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汇总 6" xfId="50"/>
    <cellStyle name="解释性文本 3 2_州本级" xfId="51"/>
    <cellStyle name="常规 2 2 4" xfId="52"/>
    <cellStyle name="60% - 着色 2" xfId="53"/>
    <cellStyle name="标题 1 4_州本级" xfId="54"/>
    <cellStyle name="好 3 2 2" xfId="55"/>
    <cellStyle name="常规 7 3" xfId="56"/>
    <cellStyle name="标题 3 4_州本级" xfId="57"/>
    <cellStyle name="计算 2" xfId="58"/>
    <cellStyle name="常规 2 7 3" xfId="59"/>
    <cellStyle name="标题 6 2_州本级" xfId="60"/>
    <cellStyle name="常规 6" xfId="61"/>
    <cellStyle name="解释性文本 2 2" xfId="62"/>
    <cellStyle name="常规 5 2" xfId="63"/>
    <cellStyle name="解释性文本 2 2_州本级" xfId="64"/>
    <cellStyle name="标题 1 5 2" xfId="65"/>
    <cellStyle name="百分比 4" xfId="66"/>
    <cellStyle name="差 6" xfId="67"/>
    <cellStyle name="百分比 5" xfId="68"/>
    <cellStyle name="标题 4 2_州本级" xfId="69"/>
    <cellStyle name="差 7" xfId="70"/>
    <cellStyle name="常规 5 2 2" xfId="71"/>
    <cellStyle name="常规 4 2_州本级" xfId="72"/>
    <cellStyle name="计算 3 2" xfId="73"/>
    <cellStyle name="标题 3 3 2_州本级" xfId="74"/>
    <cellStyle name="标题 4 5 3" xfId="75"/>
    <cellStyle name="检查单元格 3 3" xfId="76"/>
    <cellStyle name="常规 4 3_州本级" xfId="77"/>
    <cellStyle name="差 3 4" xfId="78"/>
    <cellStyle name="常规 7_州本级" xfId="79"/>
    <cellStyle name="标题 4 5 2" xfId="80"/>
    <cellStyle name="常规 2 2 2 4" xfId="81"/>
    <cellStyle name="检查单元格 3 2" xfId="82"/>
    <cellStyle name="标题 5 4" xfId="83"/>
    <cellStyle name="汇总 3 3" xfId="84"/>
    <cellStyle name="标题 2 2_州本级" xfId="85"/>
    <cellStyle name="汇总 3 4" xfId="86"/>
    <cellStyle name="常规 2 6_州本级" xfId="87"/>
    <cellStyle name="检查单元格 3 4" xfId="88"/>
    <cellStyle name="输出 4_州本级" xfId="89"/>
    <cellStyle name="汇总 3 2 2" xfId="90"/>
    <cellStyle name="标题 2 4 2_州本级" xfId="91"/>
    <cellStyle name="20% - 着色 1" xfId="92"/>
    <cellStyle name="计算 3" xfId="93"/>
    <cellStyle name="标题 7 2_州本级" xfId="94"/>
    <cellStyle name="20% - 着色 2" xfId="95"/>
    <cellStyle name="计算 4" xfId="96"/>
    <cellStyle name="标题 1 4 2" xfId="97"/>
    <cellStyle name="20% - 着色 3" xfId="98"/>
    <cellStyle name="计算 5" xfId="99"/>
    <cellStyle name="标题 1 4 3" xfId="100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  <cellStyle name="常规 12" xfId="671"/>
    <cellStyle name="Normal" xfId="672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7" sqref="C7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3" t="s">
        <v>0</v>
      </c>
      <c r="B1" s="153"/>
      <c r="C1" s="154"/>
    </row>
    <row r="2" ht="27" customHeight="1" spans="3:3">
      <c r="C2" s="155"/>
    </row>
    <row r="3" ht="85.5" customHeight="1" spans="1:4">
      <c r="A3" s="156" t="s">
        <v>1</v>
      </c>
      <c r="B3" s="157"/>
      <c r="C3" s="157"/>
      <c r="D3" s="157"/>
    </row>
    <row r="4" s="148" customFormat="1" ht="126" customHeight="1" spans="1:4">
      <c r="A4" s="156" t="s">
        <v>2</v>
      </c>
      <c r="B4" s="156"/>
      <c r="C4" s="156"/>
      <c r="D4" s="156"/>
    </row>
    <row r="5" ht="94.5" customHeight="1" spans="1:4">
      <c r="A5" s="158"/>
      <c r="B5" s="158"/>
      <c r="C5" s="158"/>
      <c r="D5" s="158"/>
    </row>
    <row r="6" ht="32.25" customHeight="1" spans="1:4">
      <c r="A6" s="159" t="s">
        <v>3</v>
      </c>
      <c r="B6" s="159"/>
      <c r="C6" s="159"/>
      <c r="D6" s="159"/>
    </row>
    <row r="7" ht="23.25" customHeight="1" spans="3:3">
      <c r="C7" s="160" t="s">
        <v>4</v>
      </c>
    </row>
    <row r="8" spans="3:3">
      <c r="C8" s="161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5" sqref="B5"/>
    </sheetView>
  </sheetViews>
  <sheetFormatPr defaultColWidth="9" defaultRowHeight="14.25" outlineLevelRow="6" outlineLevelCol="1"/>
  <cols>
    <col min="1" max="1" width="9" style="148"/>
    <col min="2" max="2" width="91" style="148"/>
    <col min="3" max="16384" width="9" style="148"/>
  </cols>
  <sheetData>
    <row r="1" ht="30" customHeight="1"/>
    <row r="2" ht="37.5" customHeight="1" spans="1:2">
      <c r="A2" s="149" t="s">
        <v>5</v>
      </c>
      <c r="B2" s="149"/>
    </row>
    <row r="3" ht="36" customHeight="1" spans="1:2">
      <c r="A3" s="150" t="s">
        <v>6</v>
      </c>
      <c r="B3" s="151" t="s">
        <v>7</v>
      </c>
    </row>
    <row r="4" ht="27.75" customHeight="1" spans="1:2">
      <c r="A4" s="150">
        <v>1</v>
      </c>
      <c r="B4" s="152" t="s">
        <v>8</v>
      </c>
    </row>
    <row r="5" s="147" customFormat="1" ht="27.75" customHeight="1" spans="1:2">
      <c r="A5" s="150">
        <v>2</v>
      </c>
      <c r="B5" s="152" t="s">
        <v>9</v>
      </c>
    </row>
    <row r="6" s="147" customFormat="1" ht="27.75" customHeight="1" spans="1:2">
      <c r="A6" s="150">
        <v>3</v>
      </c>
      <c r="B6" s="152" t="s">
        <v>10</v>
      </c>
    </row>
    <row r="7" s="147" customFormat="1" ht="27.75" customHeight="1" spans="1:2">
      <c r="A7" s="150">
        <v>4</v>
      </c>
      <c r="B7" s="152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44" sqref="A44:A46"/>
    </sheetView>
  </sheetViews>
  <sheetFormatPr defaultColWidth="9" defaultRowHeight="14.25"/>
  <cols>
    <col min="1" max="1" width="22" style="107" customWidth="1"/>
    <col min="2" max="2" width="11.175" style="107" customWidth="1"/>
    <col min="3" max="3" width="10.25" style="107" customWidth="1"/>
    <col min="4" max="4" width="11.625" style="107" customWidth="1"/>
    <col min="5" max="5" width="11.25" style="107" customWidth="1"/>
    <col min="6" max="6" width="10.625" style="108" customWidth="1"/>
    <col min="7" max="7" width="9.625" style="108" customWidth="1"/>
    <col min="8" max="8" width="9.625" style="109" customWidth="1"/>
    <col min="9" max="9" width="9.625" style="108" customWidth="1"/>
    <col min="10" max="10" width="23.75" style="107" customWidth="1"/>
    <col min="11" max="11" width="11.375" style="107" customWidth="1"/>
    <col min="12" max="13" width="10.125" style="107" customWidth="1"/>
    <col min="14" max="14" width="10.5" style="107" customWidth="1"/>
    <col min="15" max="15" width="10" style="107"/>
    <col min="16" max="16" width="10.5" style="109" customWidth="1"/>
    <col min="17" max="18" width="9.25" style="107"/>
    <col min="19" max="16384" width="9" style="107"/>
  </cols>
  <sheetData>
    <row r="1" ht="24.95" customHeight="1" spans="1:18">
      <c r="A1" s="110" t="s">
        <v>8</v>
      </c>
      <c r="B1" s="110"/>
      <c r="C1" s="110"/>
      <c r="D1" s="110"/>
      <c r="E1" s="110"/>
      <c r="F1" s="111"/>
      <c r="G1" s="111"/>
      <c r="H1" s="110"/>
      <c r="I1" s="111"/>
      <c r="J1" s="110"/>
      <c r="K1" s="110"/>
      <c r="L1" s="110"/>
      <c r="M1" s="110"/>
      <c r="N1" s="110"/>
      <c r="O1" s="110"/>
      <c r="P1" s="110"/>
      <c r="Q1" s="110"/>
      <c r="R1" s="110"/>
    </row>
    <row r="2" ht="15.95" customHeight="1" spans="1:18">
      <c r="A2" s="112"/>
      <c r="B2" s="113"/>
      <c r="C2" s="113"/>
      <c r="D2" s="113"/>
      <c r="G2" s="114"/>
      <c r="H2" s="115"/>
      <c r="I2" s="114"/>
      <c r="J2" s="112"/>
      <c r="N2" s="115"/>
      <c r="O2" s="115"/>
      <c r="P2" s="135"/>
      <c r="R2" s="135" t="s">
        <v>12</v>
      </c>
    </row>
    <row r="3" ht="24.95" customHeight="1" spans="1:18">
      <c r="A3" s="116" t="s">
        <v>13</v>
      </c>
      <c r="B3" s="39" t="s">
        <v>14</v>
      </c>
      <c r="C3" s="117" t="s">
        <v>15</v>
      </c>
      <c r="D3" s="118"/>
      <c r="E3" s="118"/>
      <c r="F3" s="119"/>
      <c r="G3" s="119"/>
      <c r="H3" s="118"/>
      <c r="I3" s="136"/>
      <c r="J3" s="131" t="s">
        <v>16</v>
      </c>
      <c r="K3" s="39" t="s">
        <v>14</v>
      </c>
      <c r="L3" s="117" t="s">
        <v>15</v>
      </c>
      <c r="M3" s="118"/>
      <c r="N3" s="118"/>
      <c r="O3" s="118"/>
      <c r="P3" s="118"/>
      <c r="Q3" s="118"/>
      <c r="R3" s="46"/>
    </row>
    <row r="4" s="105" customFormat="1" ht="42.75" spans="1:18">
      <c r="A4" s="120"/>
      <c r="B4" s="39"/>
      <c r="C4" s="39" t="s">
        <v>17</v>
      </c>
      <c r="D4" s="39" t="s">
        <v>18</v>
      </c>
      <c r="E4" s="39" t="s">
        <v>19</v>
      </c>
      <c r="F4" s="121" t="s">
        <v>20</v>
      </c>
      <c r="G4" s="121" t="s">
        <v>21</v>
      </c>
      <c r="H4" s="39" t="s">
        <v>22</v>
      </c>
      <c r="I4" s="121" t="s">
        <v>23</v>
      </c>
      <c r="J4" s="131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2" t="s">
        <v>26</v>
      </c>
      <c r="B5" s="123"/>
      <c r="C5" s="123"/>
      <c r="D5" s="123"/>
      <c r="E5" s="123"/>
      <c r="F5" s="124"/>
      <c r="G5" s="125" t="str">
        <f>IF(OR(VALUE(E5)=0,ISERROR(E5/B5-1)),"",E5/B5-1)</f>
        <v/>
      </c>
      <c r="H5" s="126">
        <f>E5-D5</f>
        <v>0</v>
      </c>
      <c r="I5" s="125" t="str">
        <f>IF(OR(VALUE(H5)=0,ISERROR(H5/D5)),"",H5/D5)</f>
        <v/>
      </c>
      <c r="J5" s="131" t="s">
        <v>27</v>
      </c>
      <c r="K5" s="128">
        <v>1937.38</v>
      </c>
      <c r="L5" s="137">
        <v>885.328</v>
      </c>
      <c r="M5" s="128">
        <v>1094.3998</v>
      </c>
      <c r="N5" s="128">
        <v>1094.3998</v>
      </c>
      <c r="O5" s="124">
        <f t="shared" ref="O5:O15" si="0">IF(OR(VALUE(N5)=0,ISERROR(N5/L5)),"",N5/L5)</f>
        <v>1.23615179910722</v>
      </c>
      <c r="P5" s="125">
        <f t="shared" ref="P5:P15" si="1">IF(OR(VALUE(N5)=0,ISERROR(N5/K5-1)),"",N5/K5-1)</f>
        <v>-0.435113503804107</v>
      </c>
      <c r="Q5" s="126">
        <f>N5-M5</f>
        <v>0</v>
      </c>
      <c r="R5" s="125" t="str">
        <f>IF(OR(VALUE(Q5)=0,ISERROR(Q5/M5)),"",Q5/M5)</f>
        <v/>
      </c>
    </row>
    <row r="6" spans="1:18">
      <c r="A6" s="127" t="s">
        <v>28</v>
      </c>
      <c r="B6" s="128"/>
      <c r="C6" s="128"/>
      <c r="D6" s="123"/>
      <c r="E6" s="128"/>
      <c r="F6" s="124" t="str">
        <f t="shared" ref="F6:F40" si="2">IF(OR(VALUE(E6)=0,ISERROR(E6/C6)),"",E6/C6)</f>
        <v/>
      </c>
      <c r="G6" s="125" t="str">
        <f t="shared" ref="G6:G40" si="3">IF(OR(VALUE(E6)=0,ISERROR(E6/B6-1)),"",E6/B6-1)</f>
        <v/>
      </c>
      <c r="H6" s="126">
        <f t="shared" ref="H6:H40" si="4">E6-D6</f>
        <v>0</v>
      </c>
      <c r="I6" s="125" t="str">
        <f t="shared" ref="I6:I40" si="5">IF(OR(VALUE(H6)=0,ISERROR(H6/D6)),"",H6/D6)</f>
        <v/>
      </c>
      <c r="J6" s="131" t="s">
        <v>29</v>
      </c>
      <c r="K6" s="128"/>
      <c r="L6" s="137"/>
      <c r="M6" s="128"/>
      <c r="N6" s="128"/>
      <c r="O6" s="124" t="str">
        <f t="shared" si="0"/>
        <v/>
      </c>
      <c r="P6" s="125" t="str">
        <f t="shared" si="1"/>
        <v/>
      </c>
      <c r="Q6" s="126">
        <f t="shared" ref="Q6:Q11" si="6">N6-M6</f>
        <v>0</v>
      </c>
      <c r="R6" s="125" t="str">
        <f t="shared" ref="R6:R11" si="7">IF(OR(VALUE(Q6)=0,ISERROR(Q6/M6)),"",Q6/M6)</f>
        <v/>
      </c>
    </row>
    <row r="7" spans="1:18">
      <c r="A7" s="127" t="s">
        <v>30</v>
      </c>
      <c r="B7" s="128"/>
      <c r="C7" s="128"/>
      <c r="D7" s="123"/>
      <c r="E7" s="128"/>
      <c r="F7" s="124" t="str">
        <f t="shared" si="2"/>
        <v/>
      </c>
      <c r="G7" s="125" t="str">
        <f t="shared" si="3"/>
        <v/>
      </c>
      <c r="H7" s="126">
        <f t="shared" si="4"/>
        <v>0</v>
      </c>
      <c r="I7" s="125" t="str">
        <f t="shared" si="5"/>
        <v/>
      </c>
      <c r="J7" s="131" t="s">
        <v>31</v>
      </c>
      <c r="K7" s="128"/>
      <c r="L7" s="137"/>
      <c r="M7" s="128"/>
      <c r="N7" s="128"/>
      <c r="O7" s="124" t="str">
        <f t="shared" si="0"/>
        <v/>
      </c>
      <c r="P7" s="125" t="str">
        <f t="shared" si="1"/>
        <v/>
      </c>
      <c r="Q7" s="126">
        <f t="shared" si="6"/>
        <v>0</v>
      </c>
      <c r="R7" s="125" t="str">
        <f t="shared" si="7"/>
        <v/>
      </c>
    </row>
    <row r="8" spans="1:18">
      <c r="A8" s="127" t="s">
        <v>32</v>
      </c>
      <c r="B8" s="128"/>
      <c r="C8" s="128"/>
      <c r="D8" s="123"/>
      <c r="E8" s="128"/>
      <c r="F8" s="124" t="str">
        <f t="shared" si="2"/>
        <v/>
      </c>
      <c r="G8" s="125" t="str">
        <f t="shared" si="3"/>
        <v/>
      </c>
      <c r="H8" s="126">
        <f t="shared" si="4"/>
        <v>0</v>
      </c>
      <c r="I8" s="125" t="str">
        <f t="shared" si="5"/>
        <v/>
      </c>
      <c r="J8" s="131" t="s">
        <v>33</v>
      </c>
      <c r="K8" s="128">
        <v>3.27</v>
      </c>
      <c r="L8" s="137">
        <v>2</v>
      </c>
      <c r="M8" s="128">
        <v>4.9989</v>
      </c>
      <c r="N8" s="128">
        <v>4.9989</v>
      </c>
      <c r="O8" s="124">
        <f t="shared" si="0"/>
        <v>2.49945</v>
      </c>
      <c r="P8" s="125">
        <f t="shared" si="1"/>
        <v>0.528715596330275</v>
      </c>
      <c r="Q8" s="126">
        <f t="shared" si="6"/>
        <v>0</v>
      </c>
      <c r="R8" s="125" t="str">
        <f t="shared" si="7"/>
        <v/>
      </c>
    </row>
    <row r="9" spans="1:18">
      <c r="A9" s="127" t="s">
        <v>34</v>
      </c>
      <c r="B9" s="128"/>
      <c r="C9" s="128"/>
      <c r="D9" s="123"/>
      <c r="E9" s="128"/>
      <c r="F9" s="124" t="str">
        <f t="shared" si="2"/>
        <v/>
      </c>
      <c r="G9" s="125" t="str">
        <f t="shared" si="3"/>
        <v/>
      </c>
      <c r="H9" s="126">
        <f t="shared" si="4"/>
        <v>0</v>
      </c>
      <c r="I9" s="125" t="str">
        <f t="shared" si="5"/>
        <v/>
      </c>
      <c r="J9" s="131" t="s">
        <v>35</v>
      </c>
      <c r="K9" s="128"/>
      <c r="L9" s="137"/>
      <c r="M9" s="128"/>
      <c r="N9" s="128"/>
      <c r="O9" s="124" t="str">
        <f t="shared" si="0"/>
        <v/>
      </c>
      <c r="P9" s="125" t="str">
        <f t="shared" si="1"/>
        <v/>
      </c>
      <c r="Q9" s="126">
        <f t="shared" si="6"/>
        <v>0</v>
      </c>
      <c r="R9" s="125" t="str">
        <f t="shared" si="7"/>
        <v/>
      </c>
    </row>
    <row r="10" spans="1:18">
      <c r="A10" s="127" t="s">
        <v>36</v>
      </c>
      <c r="B10" s="128"/>
      <c r="C10" s="128"/>
      <c r="D10" s="123"/>
      <c r="E10" s="128"/>
      <c r="F10" s="124" t="str">
        <f t="shared" si="2"/>
        <v/>
      </c>
      <c r="G10" s="125" t="str">
        <f t="shared" si="3"/>
        <v/>
      </c>
      <c r="H10" s="126">
        <f t="shared" si="4"/>
        <v>0</v>
      </c>
      <c r="I10" s="125" t="str">
        <f t="shared" si="5"/>
        <v/>
      </c>
      <c r="J10" s="131" t="s">
        <v>37</v>
      </c>
      <c r="K10" s="128"/>
      <c r="L10" s="137"/>
      <c r="M10" s="128"/>
      <c r="N10" s="128"/>
      <c r="O10" s="124" t="str">
        <f t="shared" si="0"/>
        <v/>
      </c>
      <c r="P10" s="125" t="str">
        <f t="shared" si="1"/>
        <v/>
      </c>
      <c r="Q10" s="126">
        <f t="shared" si="6"/>
        <v>0</v>
      </c>
      <c r="R10" s="125" t="str">
        <f t="shared" si="7"/>
        <v/>
      </c>
    </row>
    <row r="11" ht="28.5" spans="1:18">
      <c r="A11" s="127" t="s">
        <v>38</v>
      </c>
      <c r="B11" s="128"/>
      <c r="C11" s="128"/>
      <c r="D11" s="123"/>
      <c r="E11" s="128"/>
      <c r="F11" s="124" t="str">
        <f t="shared" si="2"/>
        <v/>
      </c>
      <c r="G11" s="125" t="str">
        <f t="shared" si="3"/>
        <v/>
      </c>
      <c r="H11" s="126">
        <f t="shared" si="4"/>
        <v>0</v>
      </c>
      <c r="I11" s="125" t="str">
        <f t="shared" si="5"/>
        <v/>
      </c>
      <c r="J11" s="131" t="s">
        <v>39</v>
      </c>
      <c r="K11" s="137">
        <v>30.62</v>
      </c>
      <c r="L11" s="138">
        <v>23.08</v>
      </c>
      <c r="M11" s="128">
        <v>21.357</v>
      </c>
      <c r="N11" s="128">
        <v>21.357</v>
      </c>
      <c r="O11" s="124">
        <f t="shared" si="0"/>
        <v>0.925346620450607</v>
      </c>
      <c r="P11" s="125">
        <f t="shared" si="1"/>
        <v>-0.302514696276943</v>
      </c>
      <c r="Q11" s="126">
        <f t="shared" si="6"/>
        <v>0</v>
      </c>
      <c r="R11" s="125" t="str">
        <f t="shared" si="7"/>
        <v/>
      </c>
    </row>
    <row r="12" ht="28.5" spans="1:18">
      <c r="A12" s="127" t="s">
        <v>40</v>
      </c>
      <c r="B12" s="128"/>
      <c r="C12" s="128"/>
      <c r="D12" s="123"/>
      <c r="E12" s="128"/>
      <c r="F12" s="124" t="str">
        <f t="shared" si="2"/>
        <v/>
      </c>
      <c r="G12" s="125" t="str">
        <f t="shared" si="3"/>
        <v/>
      </c>
      <c r="H12" s="126">
        <f t="shared" si="4"/>
        <v>0</v>
      </c>
      <c r="I12" s="125" t="str">
        <f t="shared" si="5"/>
        <v/>
      </c>
      <c r="J12" s="131" t="s">
        <v>41</v>
      </c>
      <c r="K12" s="137">
        <v>114.41</v>
      </c>
      <c r="L12" s="138">
        <v>180.987</v>
      </c>
      <c r="M12" s="128">
        <v>146.747</v>
      </c>
      <c r="N12" s="128">
        <v>146.747</v>
      </c>
      <c r="O12" s="124">
        <f t="shared" si="0"/>
        <v>0.810815141418997</v>
      </c>
      <c r="P12" s="125">
        <f t="shared" si="1"/>
        <v>0.282641377501967</v>
      </c>
      <c r="Q12" s="144">
        <f t="shared" ref="Q8:Q39" si="8">N12-M12</f>
        <v>0</v>
      </c>
      <c r="R12" s="142" t="str">
        <f t="shared" ref="R8:R39" si="9">IF(OR(VALUE(Q12)=0,ISERROR(Q12/M12)),"",Q12/M12)</f>
        <v/>
      </c>
    </row>
    <row r="13" spans="1:18">
      <c r="A13" s="127" t="s">
        <v>42</v>
      </c>
      <c r="B13" s="128"/>
      <c r="C13" s="128"/>
      <c r="D13" s="123"/>
      <c r="E13" s="128"/>
      <c r="F13" s="124" t="str">
        <f t="shared" si="2"/>
        <v/>
      </c>
      <c r="G13" s="125" t="str">
        <f t="shared" si="3"/>
        <v/>
      </c>
      <c r="H13" s="126">
        <f t="shared" si="4"/>
        <v>0</v>
      </c>
      <c r="I13" s="125" t="str">
        <f t="shared" si="5"/>
        <v/>
      </c>
      <c r="J13" s="131" t="s">
        <v>43</v>
      </c>
      <c r="K13" s="137">
        <v>63.09</v>
      </c>
      <c r="L13" s="138">
        <v>67.912</v>
      </c>
      <c r="M13" s="128">
        <v>76.89</v>
      </c>
      <c r="N13" s="128">
        <v>76.89</v>
      </c>
      <c r="O13" s="124">
        <f t="shared" si="0"/>
        <v>1.13220049475792</v>
      </c>
      <c r="P13" s="125">
        <f t="shared" si="1"/>
        <v>0.218735140275796</v>
      </c>
      <c r="Q13" s="144">
        <f t="shared" si="8"/>
        <v>0</v>
      </c>
      <c r="R13" s="142" t="str">
        <f t="shared" si="9"/>
        <v/>
      </c>
    </row>
    <row r="14" spans="1:18">
      <c r="A14" s="127" t="s">
        <v>44</v>
      </c>
      <c r="B14" s="128"/>
      <c r="C14" s="128"/>
      <c r="D14" s="123"/>
      <c r="E14" s="128"/>
      <c r="F14" s="124" t="str">
        <f t="shared" si="2"/>
        <v/>
      </c>
      <c r="G14" s="125" t="str">
        <f t="shared" si="3"/>
        <v/>
      </c>
      <c r="H14" s="126">
        <f t="shared" si="4"/>
        <v>0</v>
      </c>
      <c r="I14" s="125" t="str">
        <f t="shared" si="5"/>
        <v/>
      </c>
      <c r="J14" s="131" t="s">
        <v>45</v>
      </c>
      <c r="K14" s="137">
        <v>38.37</v>
      </c>
      <c r="L14" s="137"/>
      <c r="M14" s="128"/>
      <c r="N14" s="128"/>
      <c r="O14" s="124" t="str">
        <f t="shared" si="0"/>
        <v/>
      </c>
      <c r="P14" s="125" t="str">
        <f t="shared" si="1"/>
        <v/>
      </c>
      <c r="Q14" s="144">
        <f t="shared" si="8"/>
        <v>0</v>
      </c>
      <c r="R14" s="142" t="str">
        <f t="shared" si="9"/>
        <v/>
      </c>
    </row>
    <row r="15" spans="1:18">
      <c r="A15" s="127" t="s">
        <v>46</v>
      </c>
      <c r="B15" s="128"/>
      <c r="C15" s="128"/>
      <c r="D15" s="123"/>
      <c r="E15" s="128"/>
      <c r="F15" s="124" t="str">
        <f t="shared" si="2"/>
        <v/>
      </c>
      <c r="G15" s="125" t="str">
        <f t="shared" si="3"/>
        <v/>
      </c>
      <c r="H15" s="126">
        <f t="shared" si="4"/>
        <v>0</v>
      </c>
      <c r="I15" s="125" t="str">
        <f t="shared" si="5"/>
        <v/>
      </c>
      <c r="J15" s="131" t="s">
        <v>47</v>
      </c>
      <c r="K15" s="137">
        <v>5.24</v>
      </c>
      <c r="L15" s="139">
        <v>2</v>
      </c>
      <c r="M15" s="128"/>
      <c r="N15" s="128"/>
      <c r="O15" s="124" t="str">
        <f t="shared" si="0"/>
        <v/>
      </c>
      <c r="P15" s="125" t="str">
        <f t="shared" si="1"/>
        <v/>
      </c>
      <c r="Q15" s="144">
        <f t="shared" si="8"/>
        <v>0</v>
      </c>
      <c r="R15" s="142" t="str">
        <f t="shared" si="9"/>
        <v/>
      </c>
    </row>
    <row r="16" spans="1:18">
      <c r="A16" s="127" t="s">
        <v>48</v>
      </c>
      <c r="B16" s="128"/>
      <c r="C16" s="128"/>
      <c r="D16" s="123"/>
      <c r="E16" s="128"/>
      <c r="F16" s="124" t="str">
        <f t="shared" si="2"/>
        <v/>
      </c>
      <c r="G16" s="125" t="str">
        <f t="shared" si="3"/>
        <v/>
      </c>
      <c r="H16" s="126">
        <f t="shared" si="4"/>
        <v>0</v>
      </c>
      <c r="I16" s="125" t="str">
        <f t="shared" si="5"/>
        <v/>
      </c>
      <c r="J16" s="131" t="s">
        <v>49</v>
      </c>
      <c r="K16" s="137">
        <v>1401.09</v>
      </c>
      <c r="L16" s="138">
        <v>299.08</v>
      </c>
      <c r="M16" s="128">
        <v>1148.968</v>
      </c>
      <c r="N16" s="128">
        <v>1148.968</v>
      </c>
      <c r="O16" s="124">
        <f t="shared" ref="O16:O32" si="10">IF(OR(VALUE(N16)=0,ISERROR(N16/L16)),"",N16/L16)</f>
        <v>3.84167446836967</v>
      </c>
      <c r="P16" s="125">
        <f t="shared" ref="P16:P32" si="11">IF(OR(VALUE(N16)=0,ISERROR(N16/K16-1)),"",N16/K16-1)</f>
        <v>-0.179947041232183</v>
      </c>
      <c r="Q16" s="144">
        <f t="shared" si="8"/>
        <v>0</v>
      </c>
      <c r="R16" s="142" t="str">
        <f t="shared" si="9"/>
        <v/>
      </c>
    </row>
    <row r="17" spans="1:18">
      <c r="A17" s="127" t="s">
        <v>50</v>
      </c>
      <c r="B17" s="128"/>
      <c r="C17" s="128"/>
      <c r="D17" s="123"/>
      <c r="E17" s="128"/>
      <c r="F17" s="124" t="str">
        <f t="shared" si="2"/>
        <v/>
      </c>
      <c r="G17" s="125" t="str">
        <f t="shared" si="3"/>
        <v/>
      </c>
      <c r="H17" s="126">
        <f t="shared" si="4"/>
        <v>0</v>
      </c>
      <c r="I17" s="125" t="str">
        <f t="shared" si="5"/>
        <v/>
      </c>
      <c r="J17" s="131" t="s">
        <v>51</v>
      </c>
      <c r="K17" s="137">
        <v>0.33</v>
      </c>
      <c r="L17" s="138">
        <v>17.33</v>
      </c>
      <c r="M17" s="128"/>
      <c r="N17" s="128"/>
      <c r="O17" s="124" t="str">
        <f t="shared" si="10"/>
        <v/>
      </c>
      <c r="P17" s="125" t="str">
        <f t="shared" si="11"/>
        <v/>
      </c>
      <c r="Q17" s="144">
        <f t="shared" si="8"/>
        <v>0</v>
      </c>
      <c r="R17" s="142" t="str">
        <f t="shared" si="9"/>
        <v/>
      </c>
    </row>
    <row r="18" ht="28.5" spans="1:18">
      <c r="A18" s="129" t="s">
        <v>52</v>
      </c>
      <c r="B18" s="128"/>
      <c r="C18" s="128"/>
      <c r="D18" s="123"/>
      <c r="E18" s="128"/>
      <c r="F18" s="124" t="str">
        <f t="shared" si="2"/>
        <v/>
      </c>
      <c r="G18" s="125" t="str">
        <f t="shared" si="3"/>
        <v/>
      </c>
      <c r="H18" s="126">
        <f t="shared" si="4"/>
        <v>0</v>
      </c>
      <c r="I18" s="125" t="str">
        <f t="shared" si="5"/>
        <v/>
      </c>
      <c r="J18" s="131" t="s">
        <v>53</v>
      </c>
      <c r="K18" s="137"/>
      <c r="L18" s="137"/>
      <c r="M18" s="128"/>
      <c r="N18" s="128"/>
      <c r="O18" s="124" t="str">
        <f t="shared" si="10"/>
        <v/>
      </c>
      <c r="P18" s="125" t="str">
        <f t="shared" si="11"/>
        <v/>
      </c>
      <c r="Q18" s="144">
        <f t="shared" si="8"/>
        <v>0</v>
      </c>
      <c r="R18" s="142" t="str">
        <f t="shared" si="9"/>
        <v/>
      </c>
    </row>
    <row r="19" spans="1:18">
      <c r="A19" s="127" t="s">
        <v>54</v>
      </c>
      <c r="B19" s="128"/>
      <c r="C19" s="128"/>
      <c r="D19" s="123"/>
      <c r="E19" s="128"/>
      <c r="F19" s="124" t="str">
        <f t="shared" si="2"/>
        <v/>
      </c>
      <c r="G19" s="125" t="str">
        <f t="shared" si="3"/>
        <v/>
      </c>
      <c r="H19" s="126">
        <f t="shared" si="4"/>
        <v>0</v>
      </c>
      <c r="I19" s="125" t="str">
        <f t="shared" si="5"/>
        <v/>
      </c>
      <c r="J19" s="131" t="s">
        <v>55</v>
      </c>
      <c r="K19" s="137"/>
      <c r="L19" s="137"/>
      <c r="M19" s="128"/>
      <c r="N19" s="128"/>
      <c r="O19" s="124" t="str">
        <f t="shared" si="10"/>
        <v/>
      </c>
      <c r="P19" s="125" t="str">
        <f t="shared" si="11"/>
        <v/>
      </c>
      <c r="Q19" s="144">
        <f t="shared" si="8"/>
        <v>0</v>
      </c>
      <c r="R19" s="142" t="str">
        <f t="shared" si="9"/>
        <v/>
      </c>
    </row>
    <row r="20" spans="1:18">
      <c r="A20" s="127" t="s">
        <v>56</v>
      </c>
      <c r="B20" s="128"/>
      <c r="C20" s="128"/>
      <c r="D20" s="123"/>
      <c r="E20" s="128"/>
      <c r="F20" s="124" t="str">
        <f t="shared" si="2"/>
        <v/>
      </c>
      <c r="G20" s="125" t="str">
        <f t="shared" si="3"/>
        <v/>
      </c>
      <c r="H20" s="126">
        <f t="shared" si="4"/>
        <v>0</v>
      </c>
      <c r="I20" s="125" t="str">
        <f t="shared" si="5"/>
        <v/>
      </c>
      <c r="J20" s="131" t="s">
        <v>57</v>
      </c>
      <c r="K20" s="137"/>
      <c r="L20" s="137"/>
      <c r="M20" s="128"/>
      <c r="N20" s="128"/>
      <c r="O20" s="124" t="str">
        <f t="shared" si="10"/>
        <v/>
      </c>
      <c r="P20" s="125" t="str">
        <f t="shared" si="11"/>
        <v/>
      </c>
      <c r="Q20" s="144">
        <f t="shared" si="8"/>
        <v>0</v>
      </c>
      <c r="R20" s="142" t="str">
        <f t="shared" si="9"/>
        <v/>
      </c>
    </row>
    <row r="21" ht="28.5" spans="1:18">
      <c r="A21" s="127" t="s">
        <v>58</v>
      </c>
      <c r="B21" s="128"/>
      <c r="C21" s="128"/>
      <c r="D21" s="123"/>
      <c r="E21" s="128"/>
      <c r="F21" s="124" t="str">
        <f t="shared" si="2"/>
        <v/>
      </c>
      <c r="G21" s="125" t="str">
        <f t="shared" si="3"/>
        <v/>
      </c>
      <c r="H21" s="126">
        <f t="shared" si="4"/>
        <v>0</v>
      </c>
      <c r="I21" s="125" t="str">
        <f t="shared" si="5"/>
        <v/>
      </c>
      <c r="J21" s="131" t="s">
        <v>59</v>
      </c>
      <c r="K21" s="140">
        <v>0.08</v>
      </c>
      <c r="L21" s="140"/>
      <c r="M21" s="128">
        <v>5.75</v>
      </c>
      <c r="N21" s="128">
        <v>5.75</v>
      </c>
      <c r="O21" s="124" t="str">
        <f t="shared" si="10"/>
        <v/>
      </c>
      <c r="P21" s="125">
        <f t="shared" si="11"/>
        <v>70.875</v>
      </c>
      <c r="Q21" s="144">
        <f t="shared" si="8"/>
        <v>0</v>
      </c>
      <c r="R21" s="142" t="str">
        <f t="shared" si="9"/>
        <v/>
      </c>
    </row>
    <row r="22" spans="1:18">
      <c r="A22" s="130" t="s">
        <v>60</v>
      </c>
      <c r="B22" s="128"/>
      <c r="C22" s="128"/>
      <c r="D22" s="123"/>
      <c r="E22" s="128"/>
      <c r="F22" s="124" t="str">
        <f t="shared" si="2"/>
        <v/>
      </c>
      <c r="G22" s="125" t="str">
        <f t="shared" si="3"/>
        <v/>
      </c>
      <c r="H22" s="126">
        <f t="shared" si="4"/>
        <v>0</v>
      </c>
      <c r="I22" s="125" t="str">
        <f t="shared" si="5"/>
        <v/>
      </c>
      <c r="J22" s="131" t="s">
        <v>61</v>
      </c>
      <c r="K22" s="137">
        <v>60.75</v>
      </c>
      <c r="L22" s="138">
        <v>61.1</v>
      </c>
      <c r="M22" s="128">
        <v>52.877</v>
      </c>
      <c r="N22" s="128">
        <v>52.877</v>
      </c>
      <c r="O22" s="124">
        <f t="shared" si="10"/>
        <v>0.865417348608838</v>
      </c>
      <c r="P22" s="125">
        <f t="shared" si="11"/>
        <v>-0.12959670781893</v>
      </c>
      <c r="Q22" s="144">
        <f t="shared" si="8"/>
        <v>0</v>
      </c>
      <c r="R22" s="142" t="str">
        <f t="shared" si="9"/>
        <v/>
      </c>
    </row>
    <row r="23" spans="1:18">
      <c r="A23" s="131" t="s">
        <v>62</v>
      </c>
      <c r="B23" s="123"/>
      <c r="C23" s="123">
        <f>SUM(C24:C31)</f>
        <v>0</v>
      </c>
      <c r="D23" s="123">
        <f>SUM(D24:D31)</f>
        <v>0</v>
      </c>
      <c r="E23" s="123">
        <f>SUM(E24:E31)</f>
        <v>0</v>
      </c>
      <c r="F23" s="124" t="str">
        <f t="shared" si="2"/>
        <v/>
      </c>
      <c r="G23" s="125" t="str">
        <f t="shared" si="3"/>
        <v/>
      </c>
      <c r="H23" s="126">
        <f t="shared" si="4"/>
        <v>0</v>
      </c>
      <c r="I23" s="125" t="str">
        <f t="shared" si="5"/>
        <v/>
      </c>
      <c r="J23" s="131" t="s">
        <v>63</v>
      </c>
      <c r="K23" s="128"/>
      <c r="L23" s="128"/>
      <c r="M23" s="128"/>
      <c r="N23" s="128"/>
      <c r="O23" s="124" t="str">
        <f t="shared" si="10"/>
        <v/>
      </c>
      <c r="P23" s="125" t="str">
        <f t="shared" si="11"/>
        <v/>
      </c>
      <c r="Q23" s="144">
        <f t="shared" si="8"/>
        <v>0</v>
      </c>
      <c r="R23" s="142" t="str">
        <f t="shared" si="9"/>
        <v/>
      </c>
    </row>
    <row r="24" ht="28.5" spans="1:18">
      <c r="A24" s="127" t="s">
        <v>64</v>
      </c>
      <c r="B24" s="128"/>
      <c r="C24" s="128"/>
      <c r="D24" s="123"/>
      <c r="E24" s="128"/>
      <c r="F24" s="124" t="str">
        <f t="shared" si="2"/>
        <v/>
      </c>
      <c r="G24" s="125" t="str">
        <f t="shared" si="3"/>
        <v/>
      </c>
      <c r="H24" s="126">
        <f t="shared" si="4"/>
        <v>0</v>
      </c>
      <c r="I24" s="125" t="str">
        <f t="shared" si="5"/>
        <v/>
      </c>
      <c r="J24" s="131" t="s">
        <v>65</v>
      </c>
      <c r="K24" s="128">
        <v>14</v>
      </c>
      <c r="L24" s="128"/>
      <c r="M24" s="128">
        <v>2</v>
      </c>
      <c r="N24" s="128">
        <v>2</v>
      </c>
      <c r="O24" s="124" t="str">
        <f t="shared" si="10"/>
        <v/>
      </c>
      <c r="P24" s="125">
        <f t="shared" si="11"/>
        <v>-0.857142857142857</v>
      </c>
      <c r="Q24" s="144">
        <f t="shared" si="8"/>
        <v>0</v>
      </c>
      <c r="R24" s="142" t="str">
        <f t="shared" si="9"/>
        <v/>
      </c>
    </row>
    <row r="25" ht="28.5" spans="1:18">
      <c r="A25" s="127" t="s">
        <v>66</v>
      </c>
      <c r="B25" s="128"/>
      <c r="C25" s="128"/>
      <c r="D25" s="123"/>
      <c r="E25" s="128"/>
      <c r="F25" s="124" t="str">
        <f t="shared" si="2"/>
        <v/>
      </c>
      <c r="G25" s="125" t="str">
        <f t="shared" si="3"/>
        <v/>
      </c>
      <c r="H25" s="126">
        <f t="shared" si="4"/>
        <v>0</v>
      </c>
      <c r="I25" s="125" t="str">
        <f t="shared" si="5"/>
        <v/>
      </c>
      <c r="J25" s="131" t="s">
        <v>67</v>
      </c>
      <c r="K25" s="128"/>
      <c r="L25" s="128"/>
      <c r="M25" s="128"/>
      <c r="N25" s="128"/>
      <c r="O25" s="124" t="str">
        <f t="shared" si="10"/>
        <v/>
      </c>
      <c r="P25" s="125" t="str">
        <f t="shared" si="11"/>
        <v/>
      </c>
      <c r="Q25" s="144">
        <f t="shared" si="8"/>
        <v>0</v>
      </c>
      <c r="R25" s="142" t="str">
        <f t="shared" si="9"/>
        <v/>
      </c>
    </row>
    <row r="26" spans="1:18">
      <c r="A26" s="127" t="s">
        <v>68</v>
      </c>
      <c r="B26" s="128"/>
      <c r="C26" s="128"/>
      <c r="D26" s="123"/>
      <c r="E26" s="128"/>
      <c r="F26" s="124" t="str">
        <f t="shared" si="2"/>
        <v/>
      </c>
      <c r="G26" s="125" t="str">
        <f t="shared" si="3"/>
        <v/>
      </c>
      <c r="H26" s="126">
        <f t="shared" si="4"/>
        <v>0</v>
      </c>
      <c r="I26" s="125" t="str">
        <f t="shared" si="5"/>
        <v/>
      </c>
      <c r="J26" s="131" t="s">
        <v>69</v>
      </c>
      <c r="K26" s="128"/>
      <c r="L26" s="128"/>
      <c r="M26" s="128"/>
      <c r="N26" s="128"/>
      <c r="O26" s="124" t="str">
        <f t="shared" si="10"/>
        <v/>
      </c>
      <c r="P26" s="125" t="str">
        <f t="shared" si="11"/>
        <v/>
      </c>
      <c r="Q26" s="144">
        <f t="shared" si="8"/>
        <v>0</v>
      </c>
      <c r="R26" s="142" t="str">
        <f t="shared" si="9"/>
        <v/>
      </c>
    </row>
    <row r="27" ht="28.5" spans="1:18">
      <c r="A27" s="127" t="s">
        <v>70</v>
      </c>
      <c r="B27" s="128"/>
      <c r="C27" s="128"/>
      <c r="D27" s="123"/>
      <c r="E27" s="128"/>
      <c r="F27" s="124" t="str">
        <f t="shared" si="2"/>
        <v/>
      </c>
      <c r="G27" s="125" t="str">
        <f t="shared" si="3"/>
        <v/>
      </c>
      <c r="H27" s="126">
        <f t="shared" si="4"/>
        <v>0</v>
      </c>
      <c r="I27" s="125" t="str">
        <f t="shared" si="5"/>
        <v/>
      </c>
      <c r="J27" s="131" t="s">
        <v>71</v>
      </c>
      <c r="K27" s="128"/>
      <c r="L27" s="128"/>
      <c r="M27" s="128"/>
      <c r="N27" s="128"/>
      <c r="O27" s="124" t="str">
        <f t="shared" si="10"/>
        <v/>
      </c>
      <c r="P27" s="125" t="str">
        <f t="shared" si="11"/>
        <v/>
      </c>
      <c r="Q27" s="144">
        <f t="shared" si="8"/>
        <v>0</v>
      </c>
      <c r="R27" s="142" t="str">
        <f t="shared" si="9"/>
        <v/>
      </c>
    </row>
    <row r="28" ht="28.5" spans="1:18">
      <c r="A28" s="127" t="s">
        <v>72</v>
      </c>
      <c r="B28" s="128"/>
      <c r="C28" s="128"/>
      <c r="D28" s="123"/>
      <c r="E28" s="128"/>
      <c r="F28" s="124" t="str">
        <f t="shared" si="2"/>
        <v/>
      </c>
      <c r="G28" s="125" t="str">
        <f t="shared" si="3"/>
        <v/>
      </c>
      <c r="H28" s="126">
        <f t="shared" si="4"/>
        <v>0</v>
      </c>
      <c r="I28" s="125" t="str">
        <f t="shared" si="5"/>
        <v/>
      </c>
      <c r="J28" s="140"/>
      <c r="K28" s="128"/>
      <c r="L28" s="128"/>
      <c r="M28" s="128"/>
      <c r="N28" s="128"/>
      <c r="O28" s="124" t="str">
        <f t="shared" si="10"/>
        <v/>
      </c>
      <c r="P28" s="125" t="str">
        <f t="shared" si="11"/>
        <v/>
      </c>
      <c r="Q28" s="144">
        <f t="shared" si="8"/>
        <v>0</v>
      </c>
      <c r="R28" s="142" t="str">
        <f t="shared" si="9"/>
        <v/>
      </c>
    </row>
    <row r="29" spans="1:18">
      <c r="A29" s="127" t="s">
        <v>73</v>
      </c>
      <c r="B29" s="128"/>
      <c r="C29" s="128"/>
      <c r="D29" s="123"/>
      <c r="E29" s="128"/>
      <c r="F29" s="124" t="str">
        <f t="shared" si="2"/>
        <v/>
      </c>
      <c r="G29" s="125" t="str">
        <f t="shared" si="3"/>
        <v/>
      </c>
      <c r="H29" s="126">
        <f t="shared" si="4"/>
        <v>0</v>
      </c>
      <c r="I29" s="125" t="str">
        <f t="shared" si="5"/>
        <v/>
      </c>
      <c r="J29" s="140"/>
      <c r="K29" s="128"/>
      <c r="L29" s="128"/>
      <c r="M29" s="128"/>
      <c r="N29" s="128"/>
      <c r="O29" s="124" t="str">
        <f t="shared" si="10"/>
        <v/>
      </c>
      <c r="P29" s="125" t="str">
        <f t="shared" si="11"/>
        <v/>
      </c>
      <c r="Q29" s="144"/>
      <c r="R29" s="142"/>
    </row>
    <row r="30" ht="28.5" spans="1:18">
      <c r="A30" s="127" t="s">
        <v>74</v>
      </c>
      <c r="B30" s="128"/>
      <c r="C30" s="128"/>
      <c r="D30" s="123"/>
      <c r="E30" s="128"/>
      <c r="F30" s="124" t="str">
        <f t="shared" si="2"/>
        <v/>
      </c>
      <c r="G30" s="125" t="str">
        <f t="shared" si="3"/>
        <v/>
      </c>
      <c r="H30" s="126">
        <f t="shared" si="4"/>
        <v>0</v>
      </c>
      <c r="I30" s="125" t="str">
        <f t="shared" si="5"/>
        <v/>
      </c>
      <c r="J30" s="140"/>
      <c r="K30" s="128"/>
      <c r="L30" s="128"/>
      <c r="M30" s="128"/>
      <c r="N30" s="128"/>
      <c r="O30" s="124" t="str">
        <f t="shared" si="10"/>
        <v/>
      </c>
      <c r="P30" s="125" t="str">
        <f t="shared" si="11"/>
        <v/>
      </c>
      <c r="Q30" s="144"/>
      <c r="R30" s="142"/>
    </row>
    <row r="31" spans="1:18">
      <c r="A31" s="127" t="s">
        <v>75</v>
      </c>
      <c r="B31" s="128"/>
      <c r="C31" s="128"/>
      <c r="D31" s="123"/>
      <c r="E31" s="128"/>
      <c r="F31" s="124" t="str">
        <f t="shared" si="2"/>
        <v/>
      </c>
      <c r="G31" s="125" t="str">
        <f t="shared" si="3"/>
        <v/>
      </c>
      <c r="H31" s="126">
        <f t="shared" si="4"/>
        <v>0</v>
      </c>
      <c r="I31" s="125" t="str">
        <f t="shared" si="5"/>
        <v/>
      </c>
      <c r="J31" s="131" t="s">
        <v>76</v>
      </c>
      <c r="K31" s="128"/>
      <c r="L31" s="128"/>
      <c r="M31" s="128"/>
      <c r="N31" s="128"/>
      <c r="O31" s="124" t="str">
        <f t="shared" si="10"/>
        <v/>
      </c>
      <c r="P31" s="125" t="str">
        <f t="shared" si="11"/>
        <v/>
      </c>
      <c r="Q31" s="144">
        <f t="shared" ref="Q31:Q41" si="12">N31-M31</f>
        <v>0</v>
      </c>
      <c r="R31" s="142" t="str">
        <f t="shared" ref="R31:R41" si="13">IF(OR(VALUE(Q31)=0,ISERROR(Q31/M31)),"",Q31/M31)</f>
        <v/>
      </c>
    </row>
    <row r="32" spans="1:18">
      <c r="A32" s="127"/>
      <c r="B32" s="128"/>
      <c r="C32" s="128"/>
      <c r="D32" s="123">
        <f>E32-C32</f>
        <v>0</v>
      </c>
      <c r="E32" s="128"/>
      <c r="F32" s="124" t="str">
        <f t="shared" si="2"/>
        <v/>
      </c>
      <c r="G32" s="125" t="str">
        <f t="shared" si="3"/>
        <v/>
      </c>
      <c r="H32" s="126">
        <f t="shared" si="4"/>
        <v>0</v>
      </c>
      <c r="I32" s="125" t="str">
        <f t="shared" si="5"/>
        <v/>
      </c>
      <c r="J32" s="131"/>
      <c r="K32" s="128"/>
      <c r="L32" s="128"/>
      <c r="M32" s="123"/>
      <c r="N32" s="128"/>
      <c r="O32" s="124" t="str">
        <f t="shared" si="10"/>
        <v/>
      </c>
      <c r="P32" s="125" t="str">
        <f t="shared" si="11"/>
        <v/>
      </c>
      <c r="Q32" s="144">
        <f t="shared" si="12"/>
        <v>0</v>
      </c>
      <c r="R32" s="142" t="str">
        <f t="shared" si="13"/>
        <v/>
      </c>
    </row>
    <row r="33" ht="30" customHeight="1" spans="1:18">
      <c r="A33" s="131" t="s">
        <v>77</v>
      </c>
      <c r="B33" s="123"/>
      <c r="C33" s="123">
        <f>SUM(C5,C23)</f>
        <v>0</v>
      </c>
      <c r="D33" s="123">
        <f>SUM(D5,D23)</f>
        <v>0</v>
      </c>
      <c r="E33" s="123">
        <f>SUM(E5,E23)</f>
        <v>0</v>
      </c>
      <c r="F33" s="124" t="str">
        <f t="shared" si="2"/>
        <v/>
      </c>
      <c r="G33" s="125" t="str">
        <f t="shared" si="3"/>
        <v/>
      </c>
      <c r="H33" s="126">
        <f t="shared" si="4"/>
        <v>0</v>
      </c>
      <c r="I33" s="125" t="str">
        <f t="shared" si="5"/>
        <v/>
      </c>
      <c r="J33" s="131" t="s">
        <v>78</v>
      </c>
      <c r="K33" s="123">
        <f>SUM(K5:K31)</f>
        <v>3668.63</v>
      </c>
      <c r="L33" s="123">
        <f>SUM(L5:L31)</f>
        <v>1538.817</v>
      </c>
      <c r="M33" s="123">
        <f>SUM(M5:M31)</f>
        <v>2553.9877</v>
      </c>
      <c r="N33" s="123">
        <f>SUM(N5:N31)</f>
        <v>2553.9877</v>
      </c>
      <c r="O33" s="124">
        <f t="shared" ref="O31:O41" si="14">IF(OR(VALUE(N33)=0,ISERROR(N33/L33)),"",N33/L33)</f>
        <v>1.6597085293443</v>
      </c>
      <c r="P33" s="125">
        <f t="shared" ref="P31:P41" si="15">IF(OR(VALUE(N33)=0,ISERROR(N33/K33-1)),"",N33/K33-1)</f>
        <v>-0.303830667033743</v>
      </c>
      <c r="Q33" s="126">
        <f t="shared" si="12"/>
        <v>0</v>
      </c>
      <c r="R33" s="125" t="str">
        <f t="shared" si="13"/>
        <v/>
      </c>
    </row>
    <row r="34" ht="27" customHeight="1" spans="1:18">
      <c r="A34" s="131" t="s">
        <v>79</v>
      </c>
      <c r="B34" s="132">
        <v>3651.81</v>
      </c>
      <c r="C34" s="123">
        <v>1528.98</v>
      </c>
      <c r="D34" s="123">
        <v>2319.62</v>
      </c>
      <c r="E34" s="123">
        <v>2319.62</v>
      </c>
      <c r="F34" s="124">
        <f t="shared" ref="F34:F39" si="16">IF(OR(VALUE(E34)=0,ISERROR(E34/C34)),"",E34/C34)</f>
        <v>1.51710290520478</v>
      </c>
      <c r="G34" s="125">
        <f t="shared" si="3"/>
        <v>-0.364802659503096</v>
      </c>
      <c r="H34" s="126">
        <f t="shared" si="4"/>
        <v>0</v>
      </c>
      <c r="I34" s="125" t="str">
        <f t="shared" si="5"/>
        <v/>
      </c>
      <c r="J34" s="131" t="s">
        <v>80</v>
      </c>
      <c r="K34" s="123">
        <f>SUM(K35,K40,,K65,K66)</f>
        <v>0</v>
      </c>
      <c r="L34" s="123">
        <f>SUM(L35,L40,,L65,L66)</f>
        <v>0</v>
      </c>
      <c r="M34" s="123">
        <f>SUM(M35,M40,,M65,M66)</f>
        <v>0</v>
      </c>
      <c r="N34" s="123">
        <f>SUM(N35,N40,,N65,N66)</f>
        <v>0</v>
      </c>
      <c r="O34" s="141" t="str">
        <f t="shared" si="14"/>
        <v/>
      </c>
      <c r="P34" s="142" t="str">
        <f t="shared" si="15"/>
        <v/>
      </c>
      <c r="Q34" s="144">
        <f t="shared" si="12"/>
        <v>0</v>
      </c>
      <c r="R34" s="142" t="str">
        <f t="shared" si="13"/>
        <v/>
      </c>
    </row>
    <row r="35" spans="1:18">
      <c r="A35" s="131" t="s">
        <v>81</v>
      </c>
      <c r="B35" s="133">
        <f>SUM(B36:B37)</f>
        <v>0</v>
      </c>
      <c r="C35" s="133">
        <f>SUM(C36:C37)</f>
        <v>0</v>
      </c>
      <c r="D35" s="133">
        <f>SUM(D36:D37)</f>
        <v>0</v>
      </c>
      <c r="E35" s="133">
        <f>SUM(E36:E37)</f>
        <v>0</v>
      </c>
      <c r="F35" s="124" t="str">
        <f t="shared" si="16"/>
        <v/>
      </c>
      <c r="G35" s="125" t="str">
        <f t="shared" si="3"/>
        <v/>
      </c>
      <c r="H35" s="126">
        <f t="shared" si="4"/>
        <v>0</v>
      </c>
      <c r="I35" s="125" t="str">
        <f t="shared" si="5"/>
        <v/>
      </c>
      <c r="J35" s="131" t="s">
        <v>82</v>
      </c>
      <c r="K35" s="123">
        <f>SUM(K36:K37)</f>
        <v>0</v>
      </c>
      <c r="L35" s="123">
        <f>SUM(L36:L37)</f>
        <v>0</v>
      </c>
      <c r="M35" s="123">
        <f>SUM(M36:M37)</f>
        <v>0</v>
      </c>
      <c r="N35" s="123">
        <f>SUM(N36:N37)</f>
        <v>0</v>
      </c>
      <c r="O35" s="141" t="str">
        <f t="shared" si="14"/>
        <v/>
      </c>
      <c r="P35" s="142" t="str">
        <f t="shared" si="15"/>
        <v/>
      </c>
      <c r="Q35" s="144">
        <f t="shared" si="12"/>
        <v>0</v>
      </c>
      <c r="R35" s="142" t="str">
        <f t="shared" si="13"/>
        <v/>
      </c>
    </row>
    <row r="36" ht="28.5" spans="1:18">
      <c r="A36" s="127" t="s">
        <v>83</v>
      </c>
      <c r="B36" s="133"/>
      <c r="C36" s="133"/>
      <c r="D36" s="123"/>
      <c r="E36" s="133"/>
      <c r="F36" s="124" t="str">
        <f t="shared" si="16"/>
        <v/>
      </c>
      <c r="G36" s="125" t="str">
        <f t="shared" si="3"/>
        <v/>
      </c>
      <c r="H36" s="126">
        <f t="shared" si="4"/>
        <v>0</v>
      </c>
      <c r="I36" s="125" t="str">
        <f t="shared" si="5"/>
        <v/>
      </c>
      <c r="J36" s="131" t="s">
        <v>84</v>
      </c>
      <c r="K36" s="133"/>
      <c r="L36" s="133"/>
      <c r="M36" s="123"/>
      <c r="N36" s="133"/>
      <c r="O36" s="141" t="str">
        <f t="shared" si="14"/>
        <v/>
      </c>
      <c r="P36" s="142" t="str">
        <f t="shared" si="15"/>
        <v/>
      </c>
      <c r="Q36" s="144">
        <f t="shared" si="12"/>
        <v>0</v>
      </c>
      <c r="R36" s="142" t="str">
        <f t="shared" si="13"/>
        <v/>
      </c>
    </row>
    <row r="37" ht="28.5" spans="1:18">
      <c r="A37" s="127" t="s">
        <v>85</v>
      </c>
      <c r="B37" s="133"/>
      <c r="C37" s="133"/>
      <c r="D37" s="123"/>
      <c r="E37" s="133"/>
      <c r="F37" s="124" t="str">
        <f t="shared" si="16"/>
        <v/>
      </c>
      <c r="G37" s="125" t="str">
        <f t="shared" si="3"/>
        <v/>
      </c>
      <c r="H37" s="126">
        <f t="shared" si="4"/>
        <v>0</v>
      </c>
      <c r="I37" s="125" t="str">
        <f t="shared" si="5"/>
        <v/>
      </c>
      <c r="J37" s="131" t="s">
        <v>86</v>
      </c>
      <c r="K37" s="133"/>
      <c r="L37" s="133"/>
      <c r="M37" s="123"/>
      <c r="N37" s="133"/>
      <c r="O37" s="141" t="str">
        <f t="shared" si="14"/>
        <v/>
      </c>
      <c r="P37" s="142" t="str">
        <f t="shared" si="15"/>
        <v/>
      </c>
      <c r="Q37" s="144">
        <f t="shared" si="12"/>
        <v>0</v>
      </c>
      <c r="R37" s="142" t="str">
        <f t="shared" si="13"/>
        <v/>
      </c>
    </row>
    <row r="38" ht="28.5" spans="1:18">
      <c r="A38" s="127" t="s">
        <v>87</v>
      </c>
      <c r="B38" s="133"/>
      <c r="C38" s="133"/>
      <c r="D38" s="123"/>
      <c r="E38" s="133"/>
      <c r="F38" s="124" t="str">
        <f t="shared" si="16"/>
        <v/>
      </c>
      <c r="G38" s="125" t="str">
        <f t="shared" si="3"/>
        <v/>
      </c>
      <c r="H38" s="126">
        <f t="shared" si="4"/>
        <v>0</v>
      </c>
      <c r="I38" s="125" t="str">
        <f t="shared" si="5"/>
        <v/>
      </c>
      <c r="J38" s="131" t="s">
        <v>88</v>
      </c>
      <c r="K38" s="133"/>
      <c r="L38" s="133"/>
      <c r="M38" s="123"/>
      <c r="N38" s="133"/>
      <c r="O38" s="141" t="str">
        <f t="shared" si="14"/>
        <v/>
      </c>
      <c r="P38" s="142" t="str">
        <f t="shared" si="15"/>
        <v/>
      </c>
      <c r="Q38" s="144">
        <f t="shared" si="12"/>
        <v>0</v>
      </c>
      <c r="R38" s="142" t="str">
        <f t="shared" si="13"/>
        <v/>
      </c>
    </row>
    <row r="39" spans="1:18">
      <c r="A39" s="127" t="s">
        <v>89</v>
      </c>
      <c r="B39" s="133"/>
      <c r="C39" s="133"/>
      <c r="D39" s="123"/>
      <c r="E39" s="133"/>
      <c r="F39" s="124" t="str">
        <f t="shared" si="16"/>
        <v/>
      </c>
      <c r="G39" s="125" t="str">
        <f t="shared" si="3"/>
        <v/>
      </c>
      <c r="H39" s="126">
        <f t="shared" si="4"/>
        <v>0</v>
      </c>
      <c r="I39" s="125" t="str">
        <f t="shared" si="5"/>
        <v/>
      </c>
      <c r="J39" s="131" t="s">
        <v>90</v>
      </c>
      <c r="K39" s="133">
        <f>SUM(K40:K41)</f>
        <v>0</v>
      </c>
      <c r="L39" s="133">
        <f>SUM(L40:L41)</f>
        <v>0</v>
      </c>
      <c r="M39" s="133">
        <f>SUM(M40:M41)</f>
        <v>0</v>
      </c>
      <c r="N39" s="133">
        <f>SUM(N40:N41)</f>
        <v>0</v>
      </c>
      <c r="O39" s="141" t="str">
        <f t="shared" si="14"/>
        <v/>
      </c>
      <c r="P39" s="142" t="str">
        <f t="shared" si="15"/>
        <v/>
      </c>
      <c r="Q39" s="144">
        <f t="shared" si="12"/>
        <v>0</v>
      </c>
      <c r="R39" s="142" t="str">
        <f t="shared" si="13"/>
        <v/>
      </c>
    </row>
    <row r="40" ht="28.5" spans="1:18">
      <c r="A40" s="131" t="s">
        <v>91</v>
      </c>
      <c r="B40" s="132">
        <v>3651.81</v>
      </c>
      <c r="C40" s="134">
        <v>1528.98</v>
      </c>
      <c r="D40" s="123">
        <v>2319.62</v>
      </c>
      <c r="E40" s="123">
        <v>2319.62</v>
      </c>
      <c r="F40" s="124">
        <f t="shared" si="2"/>
        <v>1.51710290520478</v>
      </c>
      <c r="G40" s="125">
        <f t="shared" si="3"/>
        <v>-0.364802659503096</v>
      </c>
      <c r="H40" s="126">
        <f t="shared" si="4"/>
        <v>0</v>
      </c>
      <c r="I40" s="125" t="str">
        <f t="shared" si="5"/>
        <v/>
      </c>
      <c r="J40" s="131" t="s">
        <v>92</v>
      </c>
      <c r="K40" s="123">
        <f>SUM(K41)</f>
        <v>0</v>
      </c>
      <c r="L40" s="123">
        <f>SUM(L41)</f>
        <v>0</v>
      </c>
      <c r="M40" s="123"/>
      <c r="N40" s="123">
        <f>SUM(N41)</f>
        <v>0</v>
      </c>
      <c r="O40" s="141" t="str">
        <f t="shared" si="14"/>
        <v/>
      </c>
      <c r="P40" s="142" t="str">
        <f t="shared" si="15"/>
        <v/>
      </c>
      <c r="Q40" s="144">
        <f t="shared" si="12"/>
        <v>0</v>
      </c>
      <c r="R40" s="142" t="str">
        <f t="shared" si="13"/>
        <v/>
      </c>
    </row>
    <row r="41" ht="28.5" spans="1:18">
      <c r="A41" s="127" t="s">
        <v>93</v>
      </c>
      <c r="B41" s="133"/>
      <c r="C41" s="133"/>
      <c r="D41" s="123"/>
      <c r="E41" s="133"/>
      <c r="F41" s="124" t="str">
        <f t="shared" ref="F41:F46" si="17">IF(OR(VALUE(E41)=0,ISERROR(E41/C41)),"",E41/C41)</f>
        <v/>
      </c>
      <c r="G41" s="125" t="str">
        <f t="shared" ref="G41:G46" si="18">IF(OR(VALUE(E41)=0,ISERROR(E41/B41-1)),"",E41/B41-1)</f>
        <v/>
      </c>
      <c r="H41" s="126">
        <f t="shared" ref="H41:H46" si="19">E41-D41</f>
        <v>0</v>
      </c>
      <c r="I41" s="125" t="str">
        <f t="shared" ref="I41:I46" si="20">IF(OR(VALUE(H41)=0,ISERROR(H41/D41)),"",H41/D41)</f>
        <v/>
      </c>
      <c r="J41" s="131" t="s">
        <v>94</v>
      </c>
      <c r="K41" s="133"/>
      <c r="L41" s="133"/>
      <c r="M41" s="123"/>
      <c r="N41" s="133"/>
      <c r="O41" s="141" t="str">
        <f t="shared" si="14"/>
        <v/>
      </c>
      <c r="P41" s="142" t="str">
        <f t="shared" si="15"/>
        <v/>
      </c>
      <c r="Q41" s="144">
        <f t="shared" si="12"/>
        <v>0</v>
      </c>
      <c r="R41" s="142" t="str">
        <f t="shared" si="13"/>
        <v/>
      </c>
    </row>
    <row r="42" spans="1:18">
      <c r="A42" s="129" t="s">
        <v>95</v>
      </c>
      <c r="B42" s="133"/>
      <c r="C42" s="133"/>
      <c r="D42" s="123"/>
      <c r="E42" s="133"/>
      <c r="F42" s="124" t="str">
        <f t="shared" si="17"/>
        <v/>
      </c>
      <c r="G42" s="125" t="str">
        <f t="shared" si="18"/>
        <v/>
      </c>
      <c r="H42" s="126">
        <f t="shared" si="19"/>
        <v>0</v>
      </c>
      <c r="I42" s="125" t="str">
        <f t="shared" si="20"/>
        <v/>
      </c>
      <c r="J42" s="129"/>
      <c r="K42" s="133"/>
      <c r="L42" s="133"/>
      <c r="M42" s="123"/>
      <c r="N42" s="133"/>
      <c r="O42" s="141" t="str">
        <f t="shared" ref="O42:O68" si="21">IF(OR(VALUE(N42)=0,ISERROR(N42/L42)),"",N42/L42)</f>
        <v/>
      </c>
      <c r="P42" s="142" t="str">
        <f t="shared" ref="P42:P68" si="22">IF(OR(VALUE(N42)=0,ISERROR(N42/K42-1)),"",N42/K42-1)</f>
        <v/>
      </c>
      <c r="Q42" s="144">
        <f t="shared" ref="Q42:Q68" si="23">N42-M42</f>
        <v>0</v>
      </c>
      <c r="R42" s="142" t="str">
        <f t="shared" ref="R42:R68" si="24">IF(OR(VALUE(Q42)=0,ISERROR(Q42/M42)),"",Q42/M42)</f>
        <v/>
      </c>
    </row>
    <row r="43" ht="28.5" spans="1:18">
      <c r="A43" s="129" t="s">
        <v>96</v>
      </c>
      <c r="B43" s="133"/>
      <c r="C43" s="133"/>
      <c r="D43" s="123"/>
      <c r="E43" s="133"/>
      <c r="F43" s="124" t="str">
        <f t="shared" si="17"/>
        <v/>
      </c>
      <c r="G43" s="125" t="str">
        <f t="shared" si="18"/>
        <v/>
      </c>
      <c r="H43" s="126">
        <f t="shared" si="19"/>
        <v>0</v>
      </c>
      <c r="I43" s="125" t="str">
        <f t="shared" si="20"/>
        <v/>
      </c>
      <c r="J43" s="129"/>
      <c r="K43" s="133"/>
      <c r="L43" s="133"/>
      <c r="M43" s="123"/>
      <c r="N43" s="133"/>
      <c r="O43" s="141" t="str">
        <f t="shared" si="21"/>
        <v/>
      </c>
      <c r="P43" s="142" t="str">
        <f t="shared" si="22"/>
        <v/>
      </c>
      <c r="Q43" s="144">
        <f t="shared" si="23"/>
        <v>0</v>
      </c>
      <c r="R43" s="142" t="str">
        <f t="shared" si="24"/>
        <v/>
      </c>
    </row>
    <row r="44" ht="28.5" spans="1:18">
      <c r="A44" s="129" t="s">
        <v>97</v>
      </c>
      <c r="B44" s="133"/>
      <c r="C44" s="133"/>
      <c r="D44" s="123"/>
      <c r="E44" s="133"/>
      <c r="F44" s="124" t="str">
        <f t="shared" si="17"/>
        <v/>
      </c>
      <c r="G44" s="125" t="str">
        <f t="shared" si="18"/>
        <v/>
      </c>
      <c r="H44" s="126">
        <f t="shared" si="19"/>
        <v>0</v>
      </c>
      <c r="I44" s="125" t="str">
        <f t="shared" si="20"/>
        <v/>
      </c>
      <c r="J44" s="129"/>
      <c r="K44" s="133"/>
      <c r="L44" s="133"/>
      <c r="M44" s="123"/>
      <c r="N44" s="133"/>
      <c r="O44" s="141" t="str">
        <f t="shared" si="21"/>
        <v/>
      </c>
      <c r="P44" s="142" t="str">
        <f t="shared" si="22"/>
        <v/>
      </c>
      <c r="Q44" s="144">
        <f t="shared" si="23"/>
        <v>0</v>
      </c>
      <c r="R44" s="142" t="str">
        <f t="shared" si="24"/>
        <v/>
      </c>
    </row>
    <row r="45" spans="1:18">
      <c r="A45" s="129" t="s">
        <v>98</v>
      </c>
      <c r="B45" s="133"/>
      <c r="C45" s="133"/>
      <c r="D45" s="123"/>
      <c r="E45" s="133"/>
      <c r="F45" s="124" t="str">
        <f t="shared" si="17"/>
        <v/>
      </c>
      <c r="G45" s="125" t="str">
        <f t="shared" si="18"/>
        <v/>
      </c>
      <c r="H45" s="126">
        <f t="shared" si="19"/>
        <v>0</v>
      </c>
      <c r="I45" s="125" t="str">
        <f t="shared" si="20"/>
        <v/>
      </c>
      <c r="J45" s="129"/>
      <c r="K45" s="133"/>
      <c r="L45" s="133"/>
      <c r="M45" s="123"/>
      <c r="N45" s="133"/>
      <c r="O45" s="141" t="str">
        <f t="shared" si="21"/>
        <v/>
      </c>
      <c r="P45" s="142" t="str">
        <f t="shared" si="22"/>
        <v/>
      </c>
      <c r="Q45" s="144">
        <f t="shared" si="23"/>
        <v>0</v>
      </c>
      <c r="R45" s="142" t="str">
        <f t="shared" si="24"/>
        <v/>
      </c>
    </row>
    <row r="46" ht="28.5" spans="1:18">
      <c r="A46" s="129" t="s">
        <v>99</v>
      </c>
      <c r="B46" s="132">
        <v>3651.81</v>
      </c>
      <c r="C46" s="134">
        <v>1528.98</v>
      </c>
      <c r="D46" s="123">
        <v>2319.62</v>
      </c>
      <c r="E46" s="123">
        <v>2319.62</v>
      </c>
      <c r="F46" s="124">
        <f t="shared" si="17"/>
        <v>1.51710290520478</v>
      </c>
      <c r="G46" s="125">
        <f t="shared" si="18"/>
        <v>-0.364802659503096</v>
      </c>
      <c r="H46" s="126">
        <f t="shared" si="19"/>
        <v>0</v>
      </c>
      <c r="I46" s="125" t="str">
        <f t="shared" si="20"/>
        <v/>
      </c>
      <c r="J46" s="129"/>
      <c r="K46" s="133"/>
      <c r="L46" s="133"/>
      <c r="M46" s="123"/>
      <c r="N46" s="133"/>
      <c r="O46" s="141" t="str">
        <f t="shared" si="21"/>
        <v/>
      </c>
      <c r="P46" s="142" t="str">
        <f t="shared" si="22"/>
        <v/>
      </c>
      <c r="Q46" s="144">
        <f t="shared" si="23"/>
        <v>0</v>
      </c>
      <c r="R46" s="142" t="str">
        <f t="shared" si="24"/>
        <v/>
      </c>
    </row>
    <row r="47" spans="1:18">
      <c r="A47" s="129" t="s">
        <v>100</v>
      </c>
      <c r="B47" s="133"/>
      <c r="C47" s="133"/>
      <c r="D47" s="123"/>
      <c r="E47" s="133"/>
      <c r="F47" s="124" t="str">
        <f t="shared" ref="F41:F68" si="25">IF(OR(VALUE(E47)=0,ISERROR(E47/C47)),"",E47/C47)</f>
        <v/>
      </c>
      <c r="G47" s="125" t="str">
        <f t="shared" ref="G41:G68" si="26">IF(OR(VALUE(E47)=0,ISERROR(E47/B47-1)),"",E47/B47-1)</f>
        <v/>
      </c>
      <c r="H47" s="126">
        <f t="shared" ref="H41:H68" si="27">E47-D47</f>
        <v>0</v>
      </c>
      <c r="I47" s="125" t="str">
        <f t="shared" ref="I41:I68" si="28">IF(OR(VALUE(H47)=0,ISERROR(H47/D47)),"",H47/D47)</f>
        <v/>
      </c>
      <c r="J47" s="129"/>
      <c r="K47" s="133"/>
      <c r="L47" s="133"/>
      <c r="M47" s="123"/>
      <c r="N47" s="133"/>
      <c r="O47" s="141" t="str">
        <f t="shared" si="21"/>
        <v/>
      </c>
      <c r="P47" s="142" t="str">
        <f t="shared" si="22"/>
        <v/>
      </c>
      <c r="Q47" s="144">
        <f t="shared" si="23"/>
        <v>0</v>
      </c>
      <c r="R47" s="142" t="str">
        <f t="shared" si="24"/>
        <v/>
      </c>
    </row>
    <row r="48" spans="1:18">
      <c r="A48" s="127" t="s">
        <v>101</v>
      </c>
      <c r="B48" s="133"/>
      <c r="C48" s="133"/>
      <c r="D48" s="123"/>
      <c r="E48" s="133"/>
      <c r="F48" s="124" t="str">
        <f t="shared" si="25"/>
        <v/>
      </c>
      <c r="G48" s="125" t="str">
        <f t="shared" si="26"/>
        <v/>
      </c>
      <c r="H48" s="126">
        <f t="shared" si="27"/>
        <v>0</v>
      </c>
      <c r="I48" s="125" t="str">
        <f t="shared" si="28"/>
        <v/>
      </c>
      <c r="J48" s="129"/>
      <c r="K48" s="133"/>
      <c r="L48" s="133"/>
      <c r="M48" s="123"/>
      <c r="N48" s="133"/>
      <c r="O48" s="141" t="str">
        <f t="shared" si="21"/>
        <v/>
      </c>
      <c r="P48" s="142" t="str">
        <f t="shared" si="22"/>
        <v/>
      </c>
      <c r="Q48" s="144">
        <f t="shared" si="23"/>
        <v>0</v>
      </c>
      <c r="R48" s="142" t="str">
        <f t="shared" si="24"/>
        <v/>
      </c>
    </row>
    <row r="49" ht="28.5" spans="1:18">
      <c r="A49" s="127" t="s">
        <v>102</v>
      </c>
      <c r="B49" s="133"/>
      <c r="C49" s="133"/>
      <c r="D49" s="123"/>
      <c r="E49" s="133"/>
      <c r="F49" s="124" t="str">
        <f t="shared" si="25"/>
        <v/>
      </c>
      <c r="G49" s="125" t="str">
        <f t="shared" si="26"/>
        <v/>
      </c>
      <c r="H49" s="126">
        <f t="shared" si="27"/>
        <v>0</v>
      </c>
      <c r="I49" s="125" t="str">
        <f t="shared" si="28"/>
        <v/>
      </c>
      <c r="J49" s="129"/>
      <c r="K49" s="133"/>
      <c r="L49" s="133"/>
      <c r="M49" s="123"/>
      <c r="N49" s="133"/>
      <c r="O49" s="141" t="str">
        <f t="shared" si="21"/>
        <v/>
      </c>
      <c r="P49" s="142" t="str">
        <f t="shared" si="22"/>
        <v/>
      </c>
      <c r="Q49" s="144">
        <f t="shared" si="23"/>
        <v>0</v>
      </c>
      <c r="R49" s="142" t="str">
        <f t="shared" si="24"/>
        <v/>
      </c>
    </row>
    <row r="50" ht="28.5" spans="1:18">
      <c r="A50" s="129" t="s">
        <v>103</v>
      </c>
      <c r="B50" s="133"/>
      <c r="C50" s="133"/>
      <c r="D50" s="123"/>
      <c r="E50" s="133"/>
      <c r="F50" s="124" t="str">
        <f t="shared" si="25"/>
        <v/>
      </c>
      <c r="G50" s="125" t="str">
        <f t="shared" si="26"/>
        <v/>
      </c>
      <c r="H50" s="126">
        <f t="shared" si="27"/>
        <v>0</v>
      </c>
      <c r="I50" s="125" t="str">
        <f t="shared" si="28"/>
        <v/>
      </c>
      <c r="J50" s="129"/>
      <c r="K50" s="133"/>
      <c r="L50" s="133"/>
      <c r="M50" s="123"/>
      <c r="N50" s="133"/>
      <c r="O50" s="141" t="str">
        <f t="shared" si="21"/>
        <v/>
      </c>
      <c r="P50" s="142" t="str">
        <f t="shared" si="22"/>
        <v/>
      </c>
      <c r="Q50" s="144">
        <f t="shared" si="23"/>
        <v>0</v>
      </c>
      <c r="R50" s="142" t="str">
        <f t="shared" si="24"/>
        <v/>
      </c>
    </row>
    <row r="51" ht="28.5" spans="1:18">
      <c r="A51" s="129" t="s">
        <v>104</v>
      </c>
      <c r="B51" s="133"/>
      <c r="C51" s="133"/>
      <c r="D51" s="123"/>
      <c r="E51" s="133"/>
      <c r="F51" s="124" t="str">
        <f t="shared" si="25"/>
        <v/>
      </c>
      <c r="G51" s="125" t="str">
        <f t="shared" si="26"/>
        <v/>
      </c>
      <c r="H51" s="126">
        <f t="shared" si="27"/>
        <v>0</v>
      </c>
      <c r="I51" s="125" t="str">
        <f t="shared" si="28"/>
        <v/>
      </c>
      <c r="J51" s="129"/>
      <c r="K51" s="133"/>
      <c r="L51" s="133"/>
      <c r="M51" s="123"/>
      <c r="N51" s="133"/>
      <c r="O51" s="141" t="str">
        <f t="shared" si="21"/>
        <v/>
      </c>
      <c r="P51" s="142" t="str">
        <f t="shared" si="22"/>
        <v/>
      </c>
      <c r="Q51" s="144">
        <f t="shared" si="23"/>
        <v>0</v>
      </c>
      <c r="R51" s="142" t="str">
        <f t="shared" si="24"/>
        <v/>
      </c>
    </row>
    <row r="52" ht="28.5" spans="1:18">
      <c r="A52" s="129" t="s">
        <v>105</v>
      </c>
      <c r="B52" s="133"/>
      <c r="C52" s="133"/>
      <c r="D52" s="123"/>
      <c r="E52" s="133"/>
      <c r="F52" s="124" t="str">
        <f t="shared" si="25"/>
        <v/>
      </c>
      <c r="G52" s="125" t="str">
        <f t="shared" si="26"/>
        <v/>
      </c>
      <c r="H52" s="126">
        <f t="shared" si="27"/>
        <v>0</v>
      </c>
      <c r="I52" s="125" t="str">
        <f t="shared" si="28"/>
        <v/>
      </c>
      <c r="J52" s="129"/>
      <c r="K52" s="133"/>
      <c r="L52" s="133"/>
      <c r="M52" s="123"/>
      <c r="N52" s="133"/>
      <c r="O52" s="141" t="str">
        <f t="shared" si="21"/>
        <v/>
      </c>
      <c r="P52" s="142" t="str">
        <f t="shared" si="22"/>
        <v/>
      </c>
      <c r="Q52" s="144">
        <f t="shared" si="23"/>
        <v>0</v>
      </c>
      <c r="R52" s="142" t="str">
        <f t="shared" si="24"/>
        <v/>
      </c>
    </row>
    <row r="53" ht="28.5" spans="1:18">
      <c r="A53" s="127" t="s">
        <v>106</v>
      </c>
      <c r="B53" s="133"/>
      <c r="C53" s="133"/>
      <c r="D53" s="123"/>
      <c r="E53" s="133"/>
      <c r="F53" s="124" t="str">
        <f t="shared" si="25"/>
        <v/>
      </c>
      <c r="G53" s="125" t="str">
        <f t="shared" si="26"/>
        <v/>
      </c>
      <c r="H53" s="126">
        <f t="shared" si="27"/>
        <v>0</v>
      </c>
      <c r="I53" s="125" t="str">
        <f t="shared" si="28"/>
        <v/>
      </c>
      <c r="J53" s="129"/>
      <c r="K53" s="133"/>
      <c r="L53" s="133"/>
      <c r="M53" s="123"/>
      <c r="N53" s="133"/>
      <c r="O53" s="141" t="str">
        <f t="shared" si="21"/>
        <v/>
      </c>
      <c r="P53" s="142" t="str">
        <f t="shared" si="22"/>
        <v/>
      </c>
      <c r="Q53" s="144">
        <f t="shared" si="23"/>
        <v>0</v>
      </c>
      <c r="R53" s="142" t="str">
        <f t="shared" si="24"/>
        <v/>
      </c>
    </row>
    <row r="54" ht="28.5" spans="1:18">
      <c r="A54" s="129" t="s">
        <v>107</v>
      </c>
      <c r="B54" s="133"/>
      <c r="C54" s="133"/>
      <c r="D54" s="123"/>
      <c r="E54" s="133"/>
      <c r="F54" s="124" t="str">
        <f t="shared" si="25"/>
        <v/>
      </c>
      <c r="G54" s="125" t="str">
        <f t="shared" si="26"/>
        <v/>
      </c>
      <c r="H54" s="126">
        <f t="shared" si="27"/>
        <v>0</v>
      </c>
      <c r="I54" s="125" t="str">
        <f t="shared" si="28"/>
        <v/>
      </c>
      <c r="J54" s="129"/>
      <c r="K54" s="133"/>
      <c r="L54" s="133"/>
      <c r="M54" s="123"/>
      <c r="N54" s="133"/>
      <c r="O54" s="141" t="str">
        <f t="shared" si="21"/>
        <v/>
      </c>
      <c r="P54" s="142" t="str">
        <f t="shared" si="22"/>
        <v/>
      </c>
      <c r="Q54" s="144">
        <f t="shared" si="23"/>
        <v>0</v>
      </c>
      <c r="R54" s="142" t="str">
        <f t="shared" si="24"/>
        <v/>
      </c>
    </row>
    <row r="55" ht="28.5" spans="1:18">
      <c r="A55" s="129" t="s">
        <v>108</v>
      </c>
      <c r="B55" s="133"/>
      <c r="C55" s="133"/>
      <c r="D55" s="123"/>
      <c r="E55" s="133"/>
      <c r="F55" s="124" t="str">
        <f t="shared" si="25"/>
        <v/>
      </c>
      <c r="G55" s="125" t="str">
        <f t="shared" si="26"/>
        <v/>
      </c>
      <c r="H55" s="126">
        <f t="shared" si="27"/>
        <v>0</v>
      </c>
      <c r="I55" s="125" t="str">
        <f t="shared" si="28"/>
        <v/>
      </c>
      <c r="J55" s="129"/>
      <c r="K55" s="133"/>
      <c r="L55" s="133"/>
      <c r="M55" s="123"/>
      <c r="N55" s="133"/>
      <c r="O55" s="141" t="str">
        <f t="shared" si="21"/>
        <v/>
      </c>
      <c r="P55" s="142" t="str">
        <f t="shared" si="22"/>
        <v/>
      </c>
      <c r="Q55" s="144">
        <f t="shared" si="23"/>
        <v>0</v>
      </c>
      <c r="R55" s="142" t="str">
        <f t="shared" si="24"/>
        <v/>
      </c>
    </row>
    <row r="56" ht="28.5" spans="1:18">
      <c r="A56" s="129" t="s">
        <v>109</v>
      </c>
      <c r="B56" s="133"/>
      <c r="C56" s="133"/>
      <c r="D56" s="123"/>
      <c r="E56" s="133"/>
      <c r="F56" s="124" t="str">
        <f t="shared" si="25"/>
        <v/>
      </c>
      <c r="G56" s="125" t="str">
        <f t="shared" si="26"/>
        <v/>
      </c>
      <c r="H56" s="126">
        <f t="shared" si="27"/>
        <v>0</v>
      </c>
      <c r="I56" s="125" t="str">
        <f t="shared" si="28"/>
        <v/>
      </c>
      <c r="J56" s="129"/>
      <c r="K56" s="133"/>
      <c r="L56" s="133"/>
      <c r="M56" s="123"/>
      <c r="N56" s="133"/>
      <c r="O56" s="141" t="str">
        <f t="shared" si="21"/>
        <v/>
      </c>
      <c r="P56" s="142" t="str">
        <f t="shared" si="22"/>
        <v/>
      </c>
      <c r="Q56" s="144">
        <f t="shared" si="23"/>
        <v>0</v>
      </c>
      <c r="R56" s="142" t="str">
        <f t="shared" si="24"/>
        <v/>
      </c>
    </row>
    <row r="57" spans="1:18">
      <c r="A57" s="129" t="s">
        <v>110</v>
      </c>
      <c r="B57" s="133"/>
      <c r="C57" s="133"/>
      <c r="D57" s="123"/>
      <c r="E57" s="133"/>
      <c r="F57" s="124" t="str">
        <f t="shared" si="25"/>
        <v/>
      </c>
      <c r="G57" s="125" t="str">
        <f t="shared" si="26"/>
        <v/>
      </c>
      <c r="H57" s="126">
        <f t="shared" si="27"/>
        <v>0</v>
      </c>
      <c r="I57" s="125" t="str">
        <f t="shared" si="28"/>
        <v/>
      </c>
      <c r="J57" s="129"/>
      <c r="K57" s="133"/>
      <c r="L57" s="133"/>
      <c r="M57" s="123"/>
      <c r="N57" s="133"/>
      <c r="O57" s="141" t="str">
        <f t="shared" si="21"/>
        <v/>
      </c>
      <c r="P57" s="142" t="str">
        <f t="shared" si="22"/>
        <v/>
      </c>
      <c r="Q57" s="144">
        <f t="shared" si="23"/>
        <v>0</v>
      </c>
      <c r="R57" s="142" t="str">
        <f t="shared" si="24"/>
        <v/>
      </c>
    </row>
    <row r="58" ht="28.5" spans="1:18">
      <c r="A58" s="129" t="s">
        <v>111</v>
      </c>
      <c r="B58" s="128"/>
      <c r="C58" s="128"/>
      <c r="D58" s="123"/>
      <c r="E58" s="133"/>
      <c r="F58" s="124" t="str">
        <f t="shared" si="25"/>
        <v/>
      </c>
      <c r="G58" s="125" t="str">
        <f t="shared" si="26"/>
        <v/>
      </c>
      <c r="H58" s="126">
        <f t="shared" si="27"/>
        <v>0</v>
      </c>
      <c r="I58" s="125" t="str">
        <f t="shared" si="28"/>
        <v/>
      </c>
      <c r="J58" s="143"/>
      <c r="K58" s="128"/>
      <c r="L58" s="128"/>
      <c r="M58" s="123"/>
      <c r="N58" s="128"/>
      <c r="O58" s="141" t="str">
        <f t="shared" si="21"/>
        <v/>
      </c>
      <c r="P58" s="142" t="str">
        <f t="shared" si="22"/>
        <v/>
      </c>
      <c r="Q58" s="144">
        <f t="shared" si="23"/>
        <v>0</v>
      </c>
      <c r="R58" s="142" t="str">
        <f t="shared" si="24"/>
        <v/>
      </c>
    </row>
    <row r="59" ht="28.5" spans="1:18">
      <c r="A59" s="131" t="s">
        <v>112</v>
      </c>
      <c r="B59" s="123">
        <f>SUM(B60:B61)</f>
        <v>0</v>
      </c>
      <c r="C59" s="123">
        <f>SUM(C60:C61)</f>
        <v>0</v>
      </c>
      <c r="D59" s="123">
        <f>SUM(D60:D61)</f>
        <v>0</v>
      </c>
      <c r="E59" s="123">
        <f>SUM(E60:E61)</f>
        <v>0</v>
      </c>
      <c r="F59" s="124" t="str">
        <f t="shared" si="25"/>
        <v/>
      </c>
      <c r="G59" s="125" t="str">
        <f t="shared" si="26"/>
        <v/>
      </c>
      <c r="H59" s="126">
        <f t="shared" si="27"/>
        <v>0</v>
      </c>
      <c r="I59" s="125" t="str">
        <f t="shared" si="28"/>
        <v/>
      </c>
      <c r="J59" s="131"/>
      <c r="K59" s="123"/>
      <c r="L59" s="123"/>
      <c r="M59" s="123"/>
      <c r="N59" s="123"/>
      <c r="O59" s="141" t="str">
        <f t="shared" si="21"/>
        <v/>
      </c>
      <c r="P59" s="142" t="str">
        <f t="shared" si="22"/>
        <v/>
      </c>
      <c r="Q59" s="144">
        <f t="shared" si="23"/>
        <v>0</v>
      </c>
      <c r="R59" s="142" t="str">
        <f t="shared" si="24"/>
        <v/>
      </c>
    </row>
    <row r="60" spans="1:18">
      <c r="A60" s="129" t="s">
        <v>113</v>
      </c>
      <c r="B60" s="128"/>
      <c r="C60" s="128"/>
      <c r="D60" s="123"/>
      <c r="E60" s="128"/>
      <c r="F60" s="124" t="str">
        <f t="shared" si="25"/>
        <v/>
      </c>
      <c r="G60" s="125" t="str">
        <f t="shared" si="26"/>
        <v/>
      </c>
      <c r="H60" s="126">
        <f t="shared" si="27"/>
        <v>0</v>
      </c>
      <c r="I60" s="125" t="str">
        <f t="shared" si="28"/>
        <v/>
      </c>
      <c r="J60" s="131" t="s">
        <v>114</v>
      </c>
      <c r="K60" s="128"/>
      <c r="L60" s="128"/>
      <c r="M60" s="123"/>
      <c r="N60" s="123"/>
      <c r="O60" s="141" t="str">
        <f t="shared" si="21"/>
        <v/>
      </c>
      <c r="P60" s="142" t="str">
        <f t="shared" si="22"/>
        <v/>
      </c>
      <c r="Q60" s="144">
        <f t="shared" si="23"/>
        <v>0</v>
      </c>
      <c r="R60" s="142" t="str">
        <f t="shared" si="24"/>
        <v/>
      </c>
    </row>
    <row r="61" spans="1:18">
      <c r="A61" s="129" t="s">
        <v>115</v>
      </c>
      <c r="B61" s="128"/>
      <c r="C61" s="128"/>
      <c r="D61" s="123"/>
      <c r="E61" s="128"/>
      <c r="F61" s="124" t="str">
        <f t="shared" si="25"/>
        <v/>
      </c>
      <c r="G61" s="125" t="str">
        <f t="shared" si="26"/>
        <v/>
      </c>
      <c r="H61" s="126">
        <f t="shared" si="27"/>
        <v>0</v>
      </c>
      <c r="I61" s="125" t="str">
        <f t="shared" si="28"/>
        <v/>
      </c>
      <c r="J61" s="129"/>
      <c r="K61" s="128"/>
      <c r="L61" s="128"/>
      <c r="M61" s="123"/>
      <c r="N61" s="128"/>
      <c r="O61" s="141" t="str">
        <f t="shared" si="21"/>
        <v/>
      </c>
      <c r="P61" s="142" t="str">
        <f t="shared" si="22"/>
        <v/>
      </c>
      <c r="Q61" s="144">
        <f t="shared" si="23"/>
        <v>0</v>
      </c>
      <c r="R61" s="142" t="str">
        <f t="shared" si="24"/>
        <v/>
      </c>
    </row>
    <row r="62" spans="1:18">
      <c r="A62" s="131" t="s">
        <v>116</v>
      </c>
      <c r="B62" s="123">
        <f>SUM(B63:B64)</f>
        <v>0</v>
      </c>
      <c r="C62" s="123">
        <f>SUM(C63:C64)</f>
        <v>0</v>
      </c>
      <c r="D62" s="123">
        <f>SUM(D63:D64)</f>
        <v>0</v>
      </c>
      <c r="E62" s="123">
        <f>SUM(E63:E64)</f>
        <v>0</v>
      </c>
      <c r="F62" s="124" t="str">
        <f t="shared" si="25"/>
        <v/>
      </c>
      <c r="G62" s="125" t="str">
        <f t="shared" si="26"/>
        <v/>
      </c>
      <c r="H62" s="126">
        <f t="shared" si="27"/>
        <v>0</v>
      </c>
      <c r="I62" s="125" t="str">
        <f t="shared" si="28"/>
        <v/>
      </c>
      <c r="J62" s="131" t="s">
        <v>117</v>
      </c>
      <c r="K62" s="123">
        <f>SUM(K63:K64)</f>
        <v>0</v>
      </c>
      <c r="L62" s="123">
        <f>SUM(L63:L64)</f>
        <v>0</v>
      </c>
      <c r="M62" s="123">
        <f>SUM(M63:M64)</f>
        <v>0</v>
      </c>
      <c r="N62" s="123">
        <f>SUM(N63:N64)</f>
        <v>0</v>
      </c>
      <c r="O62" s="141" t="str">
        <f t="shared" si="21"/>
        <v/>
      </c>
      <c r="P62" s="142" t="str">
        <f t="shared" si="22"/>
        <v/>
      </c>
      <c r="Q62" s="144">
        <f t="shared" si="23"/>
        <v>0</v>
      </c>
      <c r="R62" s="142" t="str">
        <f t="shared" si="24"/>
        <v/>
      </c>
    </row>
    <row r="63" spans="1:18">
      <c r="A63" s="129" t="s">
        <v>118</v>
      </c>
      <c r="B63" s="128"/>
      <c r="C63" s="128"/>
      <c r="D63" s="123"/>
      <c r="E63" s="128"/>
      <c r="F63" s="124" t="str">
        <f t="shared" si="25"/>
        <v/>
      </c>
      <c r="G63" s="125" t="str">
        <f t="shared" si="26"/>
        <v/>
      </c>
      <c r="H63" s="126">
        <f t="shared" si="27"/>
        <v>0</v>
      </c>
      <c r="I63" s="125" t="str">
        <f t="shared" si="28"/>
        <v/>
      </c>
      <c r="J63" s="129" t="s">
        <v>119</v>
      </c>
      <c r="K63" s="128"/>
      <c r="L63" s="128"/>
      <c r="M63" s="123"/>
      <c r="N63" s="128"/>
      <c r="O63" s="141" t="str">
        <f t="shared" si="21"/>
        <v/>
      </c>
      <c r="P63" s="142" t="str">
        <f t="shared" si="22"/>
        <v/>
      </c>
      <c r="Q63" s="144">
        <f t="shared" si="23"/>
        <v>0</v>
      </c>
      <c r="R63" s="142" t="str">
        <f t="shared" si="24"/>
        <v/>
      </c>
    </row>
    <row r="64" spans="1:18">
      <c r="A64" s="129" t="s">
        <v>120</v>
      </c>
      <c r="B64" s="128"/>
      <c r="C64" s="128"/>
      <c r="D64" s="123"/>
      <c r="E64" s="128"/>
      <c r="F64" s="124" t="str">
        <f t="shared" si="25"/>
        <v/>
      </c>
      <c r="G64" s="125" t="str">
        <f t="shared" si="26"/>
        <v/>
      </c>
      <c r="H64" s="126">
        <f t="shared" si="27"/>
        <v>0</v>
      </c>
      <c r="I64" s="125" t="str">
        <f t="shared" si="28"/>
        <v/>
      </c>
      <c r="J64" s="129" t="s">
        <v>121</v>
      </c>
      <c r="K64" s="128"/>
      <c r="L64" s="128"/>
      <c r="M64" s="123"/>
      <c r="N64" s="128"/>
      <c r="O64" s="141" t="str">
        <f t="shared" si="21"/>
        <v/>
      </c>
      <c r="P64" s="142" t="str">
        <f t="shared" si="22"/>
        <v/>
      </c>
      <c r="Q64" s="144">
        <f t="shared" si="23"/>
        <v>0</v>
      </c>
      <c r="R64" s="142" t="str">
        <f t="shared" si="24"/>
        <v/>
      </c>
    </row>
    <row r="65" spans="1:18">
      <c r="A65" s="131" t="s">
        <v>122</v>
      </c>
      <c r="B65" s="123"/>
      <c r="C65" s="123"/>
      <c r="D65" s="123"/>
      <c r="E65" s="123"/>
      <c r="F65" s="124" t="str">
        <f t="shared" si="25"/>
        <v/>
      </c>
      <c r="G65" s="125" t="str">
        <f t="shared" si="26"/>
        <v/>
      </c>
      <c r="H65" s="126">
        <f t="shared" si="27"/>
        <v>0</v>
      </c>
      <c r="I65" s="125" t="str">
        <f t="shared" si="28"/>
        <v/>
      </c>
      <c r="J65" s="131" t="s">
        <v>123</v>
      </c>
      <c r="K65" s="123"/>
      <c r="L65" s="123"/>
      <c r="M65" s="123"/>
      <c r="N65" s="123"/>
      <c r="O65" s="141" t="str">
        <f t="shared" si="21"/>
        <v/>
      </c>
      <c r="P65" s="142" t="str">
        <f t="shared" si="22"/>
        <v/>
      </c>
      <c r="Q65" s="144">
        <f t="shared" si="23"/>
        <v>0</v>
      </c>
      <c r="R65" s="142" t="str">
        <f t="shared" si="24"/>
        <v/>
      </c>
    </row>
    <row r="66" spans="1:18">
      <c r="A66" s="131" t="s">
        <v>124</v>
      </c>
      <c r="B66" s="133"/>
      <c r="C66" s="133"/>
      <c r="D66" s="123"/>
      <c r="E66" s="133"/>
      <c r="F66" s="124" t="str">
        <f t="shared" si="25"/>
        <v/>
      </c>
      <c r="G66" s="125" t="str">
        <f t="shared" si="26"/>
        <v/>
      </c>
      <c r="H66" s="126">
        <f t="shared" si="27"/>
        <v>0</v>
      </c>
      <c r="I66" s="125" t="str">
        <f t="shared" si="28"/>
        <v/>
      </c>
      <c r="J66" s="131" t="s">
        <v>125</v>
      </c>
      <c r="K66" s="133"/>
      <c r="L66" s="133"/>
      <c r="M66" s="123"/>
      <c r="N66" s="133"/>
      <c r="O66" s="141" t="str">
        <f t="shared" si="21"/>
        <v/>
      </c>
      <c r="P66" s="142" t="str">
        <f t="shared" si="22"/>
        <v/>
      </c>
      <c r="Q66" s="144">
        <f t="shared" si="23"/>
        <v>0</v>
      </c>
      <c r="R66" s="142" t="str">
        <f t="shared" si="24"/>
        <v/>
      </c>
    </row>
    <row r="67" spans="1:18">
      <c r="A67" s="127" t="s">
        <v>76</v>
      </c>
      <c r="B67" s="133"/>
      <c r="C67" s="133"/>
      <c r="D67" s="123"/>
      <c r="E67" s="133"/>
      <c r="F67" s="124" t="str">
        <f t="shared" si="25"/>
        <v/>
      </c>
      <c r="G67" s="125" t="str">
        <f t="shared" si="26"/>
        <v/>
      </c>
      <c r="H67" s="126">
        <f t="shared" si="27"/>
        <v>0</v>
      </c>
      <c r="I67" s="125" t="str">
        <f t="shared" si="28"/>
        <v/>
      </c>
      <c r="J67" s="131" t="s">
        <v>126</v>
      </c>
      <c r="K67" s="133"/>
      <c r="L67" s="133"/>
      <c r="M67" s="123"/>
      <c r="N67" s="133"/>
      <c r="O67" s="141" t="str">
        <f t="shared" si="21"/>
        <v/>
      </c>
      <c r="P67" s="142" t="str">
        <f t="shared" si="22"/>
        <v/>
      </c>
      <c r="Q67" s="144">
        <f t="shared" si="23"/>
        <v>0</v>
      </c>
      <c r="R67" s="142" t="str">
        <f t="shared" si="24"/>
        <v/>
      </c>
    </row>
    <row r="68" s="106" customFormat="1" spans="1:18">
      <c r="A68" s="131" t="s">
        <v>127</v>
      </c>
      <c r="B68" s="123">
        <f>SUM(B33:B34)</f>
        <v>3651.81</v>
      </c>
      <c r="C68" s="123">
        <f>SUM(C33:C34)</f>
        <v>1528.98</v>
      </c>
      <c r="D68" s="123">
        <f>SUM(D33:D34)</f>
        <v>2319.62</v>
      </c>
      <c r="E68" s="123">
        <f>SUM(E33:E34)</f>
        <v>2319.62</v>
      </c>
      <c r="F68" s="124">
        <f t="shared" si="25"/>
        <v>1.51710290520478</v>
      </c>
      <c r="G68" s="125">
        <f t="shared" si="26"/>
        <v>-0.364802659503096</v>
      </c>
      <c r="H68" s="126">
        <f t="shared" si="27"/>
        <v>0</v>
      </c>
      <c r="I68" s="125" t="str">
        <f t="shared" si="28"/>
        <v/>
      </c>
      <c r="J68" s="131" t="s">
        <v>128</v>
      </c>
      <c r="K68" s="123">
        <f>K33+K34+K62+K65+K66+K67</f>
        <v>3668.63</v>
      </c>
      <c r="L68" s="123">
        <f>L33+L34+L62+L65+L66+L67</f>
        <v>1538.817</v>
      </c>
      <c r="M68" s="123">
        <f>M33+M34+M62+M65+M66+M67</f>
        <v>2553.9877</v>
      </c>
      <c r="N68" s="123">
        <f>N33+N34+N62+N65+N66+N67</f>
        <v>2553.9877</v>
      </c>
      <c r="O68" s="124">
        <f t="shared" si="21"/>
        <v>1.6597085293443</v>
      </c>
      <c r="P68" s="125">
        <f t="shared" si="22"/>
        <v>-0.303830667033743</v>
      </c>
      <c r="Q68" s="126">
        <f t="shared" si="23"/>
        <v>0</v>
      </c>
      <c r="R68" s="125" t="str">
        <f t="shared" si="24"/>
        <v/>
      </c>
    </row>
    <row r="69" ht="26.25" customHeight="1" spans="1:16">
      <c r="A69" s="145"/>
      <c r="B69" s="145"/>
      <c r="C69" s="145"/>
      <c r="D69" s="145"/>
      <c r="E69" s="145"/>
      <c r="F69" s="146"/>
      <c r="G69" s="146"/>
      <c r="H69" s="145"/>
      <c r="I69" s="146"/>
      <c r="J69" s="145"/>
      <c r="K69" s="145"/>
      <c r="L69" s="145"/>
      <c r="M69" s="145"/>
      <c r="N69" s="145"/>
      <c r="O69" s="145"/>
      <c r="P69" s="145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G23:I23">
    <cfRule type="cellIs" dxfId="0" priority="1" stopIfTrue="1" operator="lessThan">
      <formula>0</formula>
    </cfRule>
  </conditionalFormatting>
  <conditionalFormatting sqref="A5:A32 A34:A67 J60:J61 J43:J44 J65:J66 J58">
    <cfRule type="expression" dxfId="1" priority="4" stopIfTrue="1">
      <formula>"len($A:$A)=3"</formula>
    </cfRule>
  </conditionalFormatting>
  <conditionalFormatting sqref="G5:I22 G24:I68">
    <cfRule type="cellIs" dxfId="0" priority="3" stopIfTrue="1" operator="lessThan">
      <formula>0</formula>
    </cfRule>
  </conditionalFormatting>
  <conditionalFormatting sqref="P5:R68">
    <cfRule type="cellIs" dxfId="0" priority="2" stopIfTrue="1" operator="lessThan">
      <formula>0</formula>
    </cfRule>
  </conditionalFormatting>
  <dataValidations count="1">
    <dataValidation type="decimal" operator="greaterThanOrEqual" allowBlank="1" showInputMessage="1" showErrorMessage="1" errorTitle="提示" error="对不起，此处只能输入数字。" sqref="L15">
      <formula1>-99999999999999900000</formula1>
    </dataValidation>
  </dataValidations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5" zoomScaleNormal="75" workbookViewId="0">
      <pane ySplit="4" topLeftCell="A5" activePane="bottomLeft" state="frozen"/>
      <selection/>
      <selection pane="bottomLeft" activeCell="C24" sqref="C24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129</v>
      </c>
      <c r="D4" s="39" t="s">
        <v>18</v>
      </c>
      <c r="E4" s="39" t="s">
        <v>19</v>
      </c>
      <c r="F4" s="39" t="s">
        <v>130</v>
      </c>
      <c r="G4" s="39" t="s">
        <v>131</v>
      </c>
      <c r="H4" s="39" t="s">
        <v>22</v>
      </c>
      <c r="I4" s="39" t="s">
        <v>132</v>
      </c>
      <c r="J4" s="74"/>
      <c r="K4" s="75"/>
      <c r="L4" s="39" t="s">
        <v>129</v>
      </c>
      <c r="M4" s="39" t="s">
        <v>18</v>
      </c>
      <c r="N4" s="39" t="s">
        <v>19</v>
      </c>
      <c r="O4" s="39" t="s">
        <v>130</v>
      </c>
      <c r="P4" s="39" t="s">
        <v>131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133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134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135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136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137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138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139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140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141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142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143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144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145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146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147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148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149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150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151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152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153</v>
      </c>
      <c r="K15" s="82"/>
      <c r="L15" s="82"/>
      <c r="M15" s="82">
        <v>0</v>
      </c>
      <c r="N15" s="82">
        <v>0</v>
      </c>
      <c r="O15" s="78" t="str">
        <f t="shared" si="4"/>
        <v/>
      </c>
      <c r="P15" s="79" t="str">
        <f t="shared" si="5"/>
        <v/>
      </c>
      <c r="Q15" s="80">
        <f t="shared" si="6"/>
        <v>0</v>
      </c>
      <c r="R15" s="79" t="str">
        <f t="shared" si="7"/>
        <v/>
      </c>
    </row>
    <row r="16" s="63" customFormat="1" ht="23" customHeight="1" spans="1:18">
      <c r="A16" s="81" t="s">
        <v>154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155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156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76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77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78</v>
      </c>
      <c r="K19" s="77">
        <f>SUM(K5:K17)</f>
        <v>0</v>
      </c>
      <c r="L19" s="77">
        <f>SUM(L5:L17)</f>
        <v>0</v>
      </c>
      <c r="M19" s="77">
        <f>SUM(M5:M17)</f>
        <v>0</v>
      </c>
      <c r="N19" s="77">
        <f>SUM(N5:N17)</f>
        <v>0</v>
      </c>
      <c r="O19" s="78" t="str">
        <f t="shared" si="4"/>
        <v/>
      </c>
      <c r="P19" s="79" t="str">
        <f t="shared" si="5"/>
        <v/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7" t="s">
        <v>157</v>
      </c>
      <c r="B20" s="77">
        <f>SUM(B21:B24)</f>
        <v>5.24</v>
      </c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158</v>
      </c>
      <c r="K20" s="77">
        <f>SUM(K21:K24)</f>
        <v>0</v>
      </c>
      <c r="L20" s="77">
        <f>SUM(L21:L24)</f>
        <v>0</v>
      </c>
      <c r="M20" s="77">
        <f>SUM(M21:M24)</f>
        <v>0</v>
      </c>
      <c r="N20" s="77">
        <f>SUM(N21:N24)</f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159</v>
      </c>
      <c r="B21" s="89">
        <v>5.24</v>
      </c>
      <c r="C21" s="90"/>
      <c r="D21" s="90">
        <v>0</v>
      </c>
      <c r="E21" s="91">
        <v>0</v>
      </c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160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116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161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122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117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162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163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164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165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76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76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166</v>
      </c>
      <c r="B29" s="77">
        <f>SUM(B19,B20)</f>
        <v>5.24</v>
      </c>
      <c r="C29" s="77">
        <f>SUM(C19,C20)</f>
        <v>0</v>
      </c>
      <c r="D29" s="77">
        <f>SUM(D19,D20)</f>
        <v>0</v>
      </c>
      <c r="E29" s="77">
        <f>SUM(E19,E20)</f>
        <v>0</v>
      </c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00" t="s">
        <v>128</v>
      </c>
      <c r="K29" s="77">
        <f>K19+K20+K25+K26</f>
        <v>0</v>
      </c>
      <c r="L29" s="77">
        <f>L19+L20+L25+L26</f>
        <v>0</v>
      </c>
      <c r="M29" s="77">
        <f>M19+M20+M25+M26</f>
        <v>0</v>
      </c>
      <c r="N29" s="77">
        <f>N19+N20+N25+N26</f>
        <v>0</v>
      </c>
      <c r="O29" s="78" t="str">
        <f t="shared" si="4"/>
        <v/>
      </c>
      <c r="P29" s="79" t="str">
        <f t="shared" si="5"/>
        <v/>
      </c>
      <c r="Q29" s="80">
        <f t="shared" si="6"/>
        <v>0</v>
      </c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29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29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1" priority="6" stopIfTrue="1">
      <formula>"len($A:$A)=3"</formula>
    </cfRule>
    <cfRule type="expression" dxfId="1" priority="7" stopIfTrue="1">
      <formula>"len($A:$A)=3"</formula>
    </cfRule>
  </conditionalFormatting>
  <conditionalFormatting sqref="A20:A27">
    <cfRule type="expression" dxfId="1" priority="4" stopIfTrue="1">
      <formula>"len($A:$A)=3"</formula>
    </cfRule>
    <cfRule type="expression" dxfId="1" priority="5" stopIfTrue="1">
      <formula>"len($A:$A)=3"</formula>
    </cfRule>
  </conditionalFormatting>
  <conditionalFormatting sqref="J23:J24">
    <cfRule type="expression" dxfId="1" priority="3" stopIfTrue="1">
      <formula>"len($A:$A)=3"</formula>
    </cfRule>
  </conditionalFormatting>
  <conditionalFormatting sqref="G5:I29">
    <cfRule type="cellIs" dxfId="0" priority="2" stopIfTrue="1" operator="lessThan">
      <formula>0</formula>
    </cfRule>
  </conditionalFormatting>
  <conditionalFormatting sqref="P5:R29">
    <cfRule type="cellIs" dxfId="0" priority="1" stopIfTrue="1" operator="lessThan">
      <formula>0</formula>
    </cfRule>
  </conditionalFormatting>
  <conditionalFormatting sqref="A17:A18 A28 J27">
    <cfRule type="expression" dxfId="1" priority="12" stopIfTrue="1">
      <formula>"len($A:$A)=3"</formula>
    </cfRule>
  </conditionalFormatting>
  <conditionalFormatting sqref="G30:I52 P30:P52">
    <cfRule type="cellIs" dxfId="0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8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G3" sqref="G3:H3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167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168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169</v>
      </c>
      <c r="E4" s="41"/>
      <c r="F4" s="39"/>
      <c r="G4" s="39" t="s">
        <v>19</v>
      </c>
      <c r="H4" s="39" t="s">
        <v>169</v>
      </c>
    </row>
    <row r="5" s="33" customFormat="1" ht="19.5" customHeight="1" spans="1:8">
      <c r="A5" s="42" t="s">
        <v>170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171</v>
      </c>
      <c r="B6" s="47"/>
      <c r="C6" s="47"/>
      <c r="D6" s="43" t="str">
        <f t="shared" si="0"/>
        <v/>
      </c>
      <c r="E6" s="44" t="s">
        <v>172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173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174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175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176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177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178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179</v>
      </c>
      <c r="F17" s="50"/>
      <c r="G17" s="49"/>
      <c r="H17" s="59"/>
    </row>
    <row r="18" s="33" customFormat="1" ht="19.5" customHeight="1" spans="1:8">
      <c r="A18" s="54" t="s">
        <v>76</v>
      </c>
      <c r="B18" s="50"/>
      <c r="C18" s="49"/>
      <c r="D18" s="43" t="str">
        <f t="shared" si="3"/>
        <v/>
      </c>
      <c r="E18" s="54" t="s">
        <v>180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181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182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76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A2" sqref="A2:M2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184</v>
      </c>
      <c r="B5" s="9" t="s">
        <v>185</v>
      </c>
      <c r="C5" s="10" t="s">
        <v>186</v>
      </c>
      <c r="D5" s="11" t="s">
        <v>187</v>
      </c>
      <c r="E5" s="9" t="s">
        <v>188</v>
      </c>
      <c r="F5" s="9" t="s">
        <v>189</v>
      </c>
      <c r="G5" s="12" t="s">
        <v>190</v>
      </c>
      <c r="H5" s="13" t="s">
        <v>191</v>
      </c>
      <c r="I5" s="24" t="s">
        <v>192</v>
      </c>
      <c r="J5" s="25" t="s">
        <v>193</v>
      </c>
      <c r="K5" s="25" t="s">
        <v>194</v>
      </c>
      <c r="L5" s="26" t="s">
        <v>195</v>
      </c>
      <c r="M5" s="26" t="s">
        <v>196</v>
      </c>
    </row>
    <row r="6" s="1" customFormat="1" ht="30" customHeight="1" spans="1:13">
      <c r="A6" s="14" t="s">
        <v>197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198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199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200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201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202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203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204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205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206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207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208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209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210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211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212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590277777777778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一般公预算执行情况表</vt:lpstr>
      <vt:lpstr>政府性基金预算执行情况表</vt:lpstr>
      <vt:lpstr>国有资本经营预算执行情况表</vt:lpstr>
      <vt:lpstr>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杨焕冬</cp:lastModifiedBy>
  <cp:revision>1</cp:revision>
  <dcterms:created xsi:type="dcterms:W3CDTF">1996-12-17T01:32:00Z</dcterms:created>
  <cp:lastPrinted>2017-01-11T06:49:00Z</cp:lastPrinted>
  <dcterms:modified xsi:type="dcterms:W3CDTF">2024-02-01T00:41:15Z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85B609D1EAF445CEAE27022D79BC720B_12</vt:lpwstr>
  </property>
</Properties>
</file>