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33" activeTab="2"/>
  </bookViews>
  <sheets>
    <sheet name="封面" sheetId="1" r:id="rId1"/>
    <sheet name="目录" sheetId="2" r:id="rId2"/>
    <sheet name="公共预算草案功能分类表  " sheetId="4" r:id="rId3"/>
    <sheet name="一般公共预算收支（草案）" sheetId="3" r:id="rId4"/>
    <sheet name="公共预算按经济分类" sheetId="5" r:id="rId5"/>
    <sheet name="财政预算支出明细表附表" sheetId="6" r:id="rId6"/>
    <sheet name="基金预算（草案）" sheetId="7" r:id="rId7"/>
    <sheet name="国有资本经营预算（草案）" sheetId="8" r:id="rId8"/>
    <sheet name="社保基金（预算）" sheetId="9" r:id="rId9"/>
  </sheets>
  <definedNames>
    <definedName name="Database" localSheetId="6" hidden="1">#REF!</definedName>
    <definedName name="Database" localSheetId="8" hidden="1">#REF!</definedName>
    <definedName name="Database" hidden="1">#REF!</definedName>
    <definedName name="_xlnm.Print_Area" localSheetId="3">'一般公共预算收支（草案）'!$A$1:$H$66</definedName>
    <definedName name="_xlnm.Print_Area" localSheetId="6">'基金预算（草案）'!$A$1:$H$28</definedName>
    <definedName name="_xlnm.Print_Titles" localSheetId="3">'一般公共预算收支（草案）'!$2:$5</definedName>
    <definedName name="_xlnm.Print_Titles" localSheetId="2">'公共预算草案功能分类表  '!$1:$5</definedName>
    <definedName name="_xlnm.Print_Titles" localSheetId="6">'基金预算（草案）'!$2:$5</definedName>
    <definedName name="_xlnm.Print_Titles" localSheetId="4">公共预算按经济分类!$1:$5</definedName>
    <definedName name="_xlnm.Print_Titles" localSheetId="8">'社保基金（预算）'!$2:$4</definedName>
    <definedName name="表4" localSheetId="6">#REF!</definedName>
    <definedName name="表4" localSheetId="8">#REF!</definedName>
    <definedName name="表4">#REF!</definedName>
    <definedName name="_xlnm._FilterDatabase" localSheetId="3" hidden="1">'一般公共预算收支（草案）'!$A$5:$H$66</definedName>
    <definedName name="_xlnm._FilterDatabase" localSheetId="2" hidden="1">'公共预算草案功能分类表  '!$A$5:$G$48</definedName>
    <definedName name="_xlnm._FilterDatabase" localSheetId="5" hidden="1">财政预算支出明细表附表!$A$5:$M$5</definedName>
  </definedNames>
  <calcPr calcId="144525"/>
</workbook>
</file>

<file path=xl/sharedStrings.xml><?xml version="1.0" encoding="utf-8"?>
<sst xmlns="http://schemas.openxmlformats.org/spreadsheetml/2006/main" count="650" uniqueCount="408">
  <si>
    <t>附件2</t>
  </si>
  <si>
    <t>梁河县河西乡</t>
  </si>
  <si>
    <t>2024年度财政预算预告数(草案)</t>
  </si>
  <si>
    <t>梁河县河西乡人民政府</t>
  </si>
  <si>
    <t>2024年 1 月</t>
  </si>
  <si>
    <t>目              录</t>
  </si>
  <si>
    <t>序号</t>
  </si>
  <si>
    <t>表                  名</t>
  </si>
  <si>
    <t>2024年梁河县河西乡一般公共预算收支（草案）（表一）</t>
  </si>
  <si>
    <t>2024年梁河县河西乡一般公共预算收支功能分类情况表（表二）</t>
  </si>
  <si>
    <t>2024年梁河县河西乡一般公共预算支出经济分类情况表（表三）</t>
  </si>
  <si>
    <t>2024年梁河县河西乡财政预算支出明细表（草案）（表三/1）</t>
  </si>
  <si>
    <t>2024年梁河县河西乡政府性基金预算收支（草案）（表四）</t>
  </si>
  <si>
    <t>2024年梁河县河西乡国有资本经营预算（草案）（表五）</t>
  </si>
  <si>
    <t>2024年梁河县河西乡社会保险基金预算（草案）（表六）</t>
  </si>
  <si>
    <t>表二</t>
  </si>
  <si>
    <t>2024年梁河县河西乡一般公共预算收支功能分类情况表</t>
  </si>
  <si>
    <t>单位：万元</t>
  </si>
  <si>
    <t>收          入</t>
  </si>
  <si>
    <t>2023年预算数</t>
  </si>
  <si>
    <t>2024年</t>
  </si>
  <si>
    <t>支          出</t>
  </si>
  <si>
    <t>预告数</t>
  </si>
  <si>
    <t>比上年增幅</t>
  </si>
  <si>
    <t>101 税收收入</t>
  </si>
  <si>
    <t>201一般公共服务支出</t>
  </si>
  <si>
    <t>10101 增值税</t>
  </si>
  <si>
    <t xml:space="preserve">  01 人大事务</t>
  </si>
  <si>
    <t>10102 消费税</t>
  </si>
  <si>
    <t xml:space="preserve">  02 政协事务</t>
  </si>
  <si>
    <t>10104 企业所得税</t>
  </si>
  <si>
    <t xml:space="preserve">  03 政府办公厅(室)及相关机构事务</t>
  </si>
  <si>
    <t>10105 企业所得税退税</t>
  </si>
  <si>
    <t xml:space="preserve">  04 发展与改革事务</t>
  </si>
  <si>
    <t>10106 个人所得税</t>
  </si>
  <si>
    <t xml:space="preserve">  05 统计信息事务</t>
  </si>
  <si>
    <t>10107 资源税</t>
  </si>
  <si>
    <t xml:space="preserve">  06 财政事务</t>
  </si>
  <si>
    <t>10109 城市维护建设税</t>
  </si>
  <si>
    <t xml:space="preserve">  07 税收事务</t>
  </si>
  <si>
    <t>10110 房产税</t>
  </si>
  <si>
    <t xml:space="preserve">  08 审计事务</t>
  </si>
  <si>
    <t>10111 印花税</t>
  </si>
  <si>
    <t xml:space="preserve">  09 海关事务</t>
  </si>
  <si>
    <t>10112 城镇土地使用税</t>
  </si>
  <si>
    <t xml:space="preserve">  10 人力资源事务</t>
  </si>
  <si>
    <t>10113 土地增值税</t>
  </si>
  <si>
    <t xml:space="preserve">  11 纪检监察事务</t>
  </si>
  <si>
    <t>10114 车船税</t>
  </si>
  <si>
    <t xml:space="preserve">  13 商贸事务</t>
  </si>
  <si>
    <t>10118 耕地占用税</t>
  </si>
  <si>
    <t xml:space="preserve">  14 知识产权事务</t>
  </si>
  <si>
    <t>10119 契税</t>
  </si>
  <si>
    <t xml:space="preserve">  23 民族事务</t>
  </si>
  <si>
    <t>10120 烟叶税</t>
  </si>
  <si>
    <t xml:space="preserve">  25 港澳台事务</t>
  </si>
  <si>
    <t>10121 环境保护税</t>
  </si>
  <si>
    <t xml:space="preserve">  26 档案事务</t>
  </si>
  <si>
    <t>10199 其他税收收入</t>
  </si>
  <si>
    <t xml:space="preserve">  28 民主党派及工商联事务</t>
  </si>
  <si>
    <t>103 非税收入</t>
  </si>
  <si>
    <t xml:space="preserve">  29 群众团体事务</t>
  </si>
  <si>
    <t>10302 专项收入</t>
  </si>
  <si>
    <t xml:space="preserve">  31 党委办公厅（室）及相关机构事务</t>
  </si>
  <si>
    <t>10304 行政事业性收费收入</t>
  </si>
  <si>
    <t xml:space="preserve">  32 组织事务</t>
  </si>
  <si>
    <t>10305 罚没收入</t>
  </si>
  <si>
    <t xml:space="preserve">  33 宣传事务</t>
  </si>
  <si>
    <t>10306 国有资本经营收入</t>
  </si>
  <si>
    <t xml:space="preserve">  34 统战事务</t>
  </si>
  <si>
    <t>10307 国有资源（资产）有偿使用收入</t>
  </si>
  <si>
    <t xml:space="preserve">  35 对外联络事务</t>
  </si>
  <si>
    <t>10308 捐赠收入</t>
  </si>
  <si>
    <t xml:space="preserve">  36 其他共产党事务支出</t>
  </si>
  <si>
    <t>10309 政府住房基金收入</t>
  </si>
  <si>
    <t xml:space="preserve">  37 网信事务</t>
  </si>
  <si>
    <t>10399 其他收入</t>
  </si>
  <si>
    <t xml:space="preserve">  38市场监督管理事务</t>
  </si>
  <si>
    <t xml:space="preserve">  99 其他一般公共服务支出</t>
  </si>
  <si>
    <t>204公共安全支出</t>
  </si>
  <si>
    <t>01 武装警察队伍</t>
  </si>
  <si>
    <t>02 公安</t>
  </si>
  <si>
    <t>03 国家安全</t>
  </si>
  <si>
    <t>04 检察</t>
  </si>
  <si>
    <t>05 法院</t>
  </si>
  <si>
    <t>06 司法</t>
  </si>
  <si>
    <t>07 监狱</t>
  </si>
  <si>
    <t>08 强制隔离戒毒</t>
  </si>
  <si>
    <t>09 国家保密</t>
  </si>
  <si>
    <t>10 缉私警察</t>
  </si>
  <si>
    <t>99 其他公共安全支出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</si>
  <si>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</si>
  <si>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</si>
  <si>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</si>
  <si>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</si>
  <si>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</si>
  <si>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广播影视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</si>
  <si>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</si>
  <si>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</si>
  <si>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</si>
  <si>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</si>
  <si>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</si>
  <si>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行政事业单位离退休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</si>
  <si>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</si>
  <si>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</si>
  <si>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</si>
  <si>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</si>
  <si>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</si>
  <si>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</si>
  <si>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</si>
  <si>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</si>
  <si>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</si>
  <si>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</si>
  <si>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</si>
  <si>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</si>
  <si>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</si>
  <si>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</si>
  <si>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</si>
  <si>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</si>
  <si>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</si>
  <si>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</si>
  <si>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</si>
  <si>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</si>
  <si>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</si>
  <si>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</si>
  <si>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</si>
  <si>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乡镇事业单位医疗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</si>
  <si>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</si>
  <si>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</si>
  <si>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</si>
  <si>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</si>
  <si>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</si>
  <si>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</si>
  <si>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212城乡社区支出</t>
  </si>
  <si>
    <t xml:space="preserve">  01 城乡社区管理事务</t>
  </si>
  <si>
    <t xml:space="preserve">  02 城乡社区规划与管理</t>
  </si>
  <si>
    <t xml:space="preserve">  03 城乡社区公共设施</t>
  </si>
  <si>
    <t xml:space="preserve">  05 城乡社区环境卫生</t>
  </si>
  <si>
    <t xml:space="preserve">  06 建设市场管理与监督</t>
  </si>
  <si>
    <t xml:space="preserve">  99 其他城乡社区支出</t>
  </si>
  <si>
    <t>213农林水支出</t>
  </si>
  <si>
    <t xml:space="preserve">  01 农业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</si>
  <si>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</si>
  <si>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</si>
  <si>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</si>
  <si>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</si>
  <si>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</si>
  <si>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</si>
  <si>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</si>
  <si>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</si>
  <si>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</si>
  <si>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214交通运输支出</t>
  </si>
  <si>
    <t xml:space="preserve">  01 公路水路运输</t>
  </si>
  <si>
    <t xml:space="preserve">  02 铁路运输</t>
  </si>
  <si>
    <t xml:space="preserve">  03 民用航空运输</t>
  </si>
  <si>
    <t xml:space="preserve">  05 邮政业支出</t>
  </si>
  <si>
    <t xml:space="preserve">  06 车辆购置税支出</t>
  </si>
  <si>
    <t xml:space="preserve">  99 其他交通运输支出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</si>
  <si>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</si>
  <si>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</si>
  <si>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</si>
  <si>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</si>
  <si>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</si>
  <si>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</si>
  <si>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</si>
  <si>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</si>
  <si>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</si>
  <si>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</si>
  <si>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</si>
  <si>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</si>
  <si>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</si>
  <si>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>本年收入小计</t>
  </si>
  <si>
    <t>本年支出小计</t>
  </si>
  <si>
    <t>110  转移性收入</t>
  </si>
  <si>
    <t>上年结转安排支出</t>
  </si>
  <si>
    <t>11001  返还性收入</t>
  </si>
  <si>
    <t>230  转移性支出</t>
  </si>
  <si>
    <t>11002  一般性转移支付收入</t>
  </si>
  <si>
    <t xml:space="preserve">  23002一般性转移支付</t>
  </si>
  <si>
    <t>体制补助收入</t>
  </si>
  <si>
    <t xml:space="preserve">    2300209体制上解支出</t>
  </si>
  <si>
    <t>均衡性转移支付收入</t>
  </si>
  <si>
    <t xml:space="preserve">    2300210出口退税专项上解支出</t>
  </si>
  <si>
    <t>县级基本财力保障机制奖补资金收入</t>
  </si>
  <si>
    <t xml:space="preserve">    成品油价格和税费改革专项上解支出</t>
  </si>
  <si>
    <t>结算补助收入</t>
  </si>
  <si>
    <t xml:space="preserve">  23003专项转移支付</t>
  </si>
  <si>
    <t>资源枯竭型城市转移支付补助收入</t>
  </si>
  <si>
    <t xml:space="preserve">    2300351专项上解支出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</si>
  <si>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</si>
  <si>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</si>
  <si>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</si>
  <si>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</si>
  <si>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</si>
  <si>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</si>
  <si>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</si>
  <si>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</si>
  <si>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</si>
  <si>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</si>
  <si>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</si>
  <si>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</si>
  <si>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</si>
  <si>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</si>
  <si>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</si>
  <si>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11003 专项转移支付收入</t>
  </si>
  <si>
    <t>上级专项补助</t>
  </si>
  <si>
    <t>上解收入</t>
  </si>
  <si>
    <t>23009 年终结余</t>
  </si>
  <si>
    <t>11008 上年结余收入</t>
  </si>
  <si>
    <t xml:space="preserve">        净结余</t>
  </si>
  <si>
    <t>11009 调入资金</t>
  </si>
  <si>
    <t xml:space="preserve">        结转下年专款</t>
  </si>
  <si>
    <t xml:space="preserve">  调入一般公共预算资金</t>
  </si>
  <si>
    <t>23011 债券转贷支出</t>
  </si>
  <si>
    <t>23012 债券还本支出</t>
  </si>
  <si>
    <t xml:space="preserve"> </t>
  </si>
  <si>
    <t>231 增设预算周转金</t>
  </si>
  <si>
    <t>收入合计</t>
  </si>
  <si>
    <t>支出合计</t>
  </si>
  <si>
    <t>表一</t>
  </si>
  <si>
    <t>2024年梁河县河西乡一般公共预算收支（草案）</t>
  </si>
  <si>
    <t>收入</t>
  </si>
  <si>
    <t>支出</t>
  </si>
  <si>
    <t>201 一般公共服务支出</t>
  </si>
  <si>
    <t>202 外交支出</t>
  </si>
  <si>
    <t>203 国防支出</t>
  </si>
  <si>
    <t>204 公共安全支出</t>
  </si>
  <si>
    <t>205 教育支出</t>
  </si>
  <si>
    <t>206 科学技术支出</t>
  </si>
  <si>
    <t>207 文化旅游体育与传媒支出</t>
  </si>
  <si>
    <t>208 社会保障和就业支出</t>
  </si>
  <si>
    <t>210 卫生健康支出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</si>
  <si>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</si>
  <si>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</si>
  <si>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</si>
  <si>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</si>
  <si>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</si>
  <si>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</si>
  <si>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217 金融支出</t>
  </si>
  <si>
    <t>220 自然资源海洋气象等支出</t>
  </si>
  <si>
    <t>221 住房保障支出</t>
  </si>
  <si>
    <t>222 粮油物资储备支出</t>
  </si>
  <si>
    <t>224 灾害防治及应急管理支出</t>
  </si>
  <si>
    <t>227 预备费（预算法规定按支出总额的1%-3%设置）</t>
  </si>
  <si>
    <t>229 其他支出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</si>
  <si>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</si>
  <si>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</si>
  <si>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表三</t>
  </si>
  <si>
    <t>2024年梁河县河西乡一般公共预算支出经济分类情况表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</si>
  <si>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</si>
  <si>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</si>
  <si>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</si>
  <si>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</si>
  <si>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</si>
  <si>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</si>
  <si>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</si>
  <si>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</si>
  <si>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</si>
  <si>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</si>
  <si>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</si>
  <si>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</si>
  <si>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</si>
  <si>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</si>
  <si>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 xml:space="preserve">  01 武装警察队伍</t>
  </si>
  <si>
    <t xml:space="preserve">  02 公安</t>
  </si>
  <si>
    <t xml:space="preserve">  03 国家安全</t>
  </si>
  <si>
    <t xml:space="preserve">  04 检察</t>
  </si>
  <si>
    <t xml:space="preserve">  05 法院</t>
  </si>
  <si>
    <t xml:space="preserve">  06 司法</t>
  </si>
  <si>
    <t xml:space="preserve">  07 监狱</t>
  </si>
  <si>
    <t xml:space="preserve">  08 强制隔离戒毒</t>
  </si>
  <si>
    <t xml:space="preserve">  09 国家保密</t>
  </si>
  <si>
    <t xml:space="preserve">  10 缉私警察</t>
  </si>
  <si>
    <t xml:space="preserve">  99 其他公共安全支出</t>
  </si>
  <si>
    <t>表三/1/附表</t>
  </si>
  <si>
    <t>2024年梁河县河西乡财政预算支出明细表（草案）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</si>
  <si>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</si>
  <si>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</si>
  <si>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</si>
  <si>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</si>
  <si>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</si>
  <si>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</si>
  <si>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</si>
  <si>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1、在职人员工资</t>
  </si>
  <si>
    <t>2、在职公用经费</t>
  </si>
  <si>
    <t>标红内容未更改</t>
  </si>
  <si>
    <t>3、离退休工资</t>
  </si>
  <si>
    <t>4、离退休公用经费</t>
  </si>
  <si>
    <t>5、长聘及定额人员工资</t>
  </si>
  <si>
    <t>工会经费</t>
  </si>
  <si>
    <t>村（居）民小组党支部工作经费</t>
  </si>
  <si>
    <t>村级党组织工作经费</t>
  </si>
  <si>
    <t>关工委工作经费</t>
  </si>
  <si>
    <t>青年人才党员培训费</t>
  </si>
  <si>
    <t>青年人才党支部工作经费</t>
  </si>
  <si>
    <t>退休人员建房费</t>
  </si>
  <si>
    <t>乡镇老年大学办学经费</t>
  </si>
  <si>
    <t>机关事业单位职工死亡抚恤</t>
  </si>
  <si>
    <t>老党员补助经费</t>
  </si>
  <si>
    <t>驻村工作队员工作经费</t>
  </si>
  <si>
    <t>二、项目支出</t>
  </si>
  <si>
    <t>基层党建工作经费</t>
  </si>
  <si>
    <t>乡镇党校建设经费</t>
  </si>
  <si>
    <t>党员教育培训工作经费</t>
  </si>
  <si>
    <t>乡镇宗教工作经费</t>
  </si>
  <si>
    <t>乡镇人大主席团审议工作经费</t>
  </si>
  <si>
    <t>乡镇人代会经费</t>
  </si>
  <si>
    <t>人大代表活动经费</t>
  </si>
  <si>
    <t>政协委员视察经费</t>
  </si>
  <si>
    <t>财政所工作经费</t>
  </si>
  <si>
    <t>乡镇工作经费</t>
  </si>
  <si>
    <t>乡镇宣传工作经费</t>
  </si>
  <si>
    <t>农村集体产权制度改革工作经费</t>
  </si>
  <si>
    <t>烟区规划、面积落实补贴</t>
  </si>
  <si>
    <t>烟区基础设施建设维修维护资金</t>
  </si>
  <si>
    <t>耕地地力保护补贴工作经费</t>
  </si>
  <si>
    <t>依法治乡工作经费</t>
  </si>
  <si>
    <t>乡镇团委工作经费</t>
  </si>
  <si>
    <t>乡镇妇联工作经费</t>
  </si>
  <si>
    <t>综治维稳工作经费</t>
  </si>
  <si>
    <t>退役军人服务保障工作经费</t>
  </si>
  <si>
    <t>农村宅基地管理工作经费</t>
  </si>
  <si>
    <t>新能源烤房建设项目</t>
  </si>
  <si>
    <t>梁河县河西乡农村公路日常养护及养护工程县级配套资金</t>
  </si>
  <si>
    <t>爱国卫生专项工作经费</t>
  </si>
  <si>
    <t>民族团结进步创建经费</t>
  </si>
  <si>
    <t>退役军人、军属春节慰问经费</t>
  </si>
  <si>
    <t>综治中心规范化建设经费</t>
  </si>
  <si>
    <t>甘蔗生产目标任务工作补助专项资金</t>
  </si>
  <si>
    <t>林长制工作经费</t>
  </si>
  <si>
    <t>健康教育工作经费</t>
  </si>
  <si>
    <t>创建国家卫生县城专项经费</t>
  </si>
  <si>
    <t>县人大代表活动经费</t>
  </si>
  <si>
    <t>表四</t>
  </si>
  <si>
    <t>2024年梁河县河西乡政府性基金预算收支（草案）</t>
  </si>
  <si>
    <t>2023预算数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</si>
  <si>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</si>
  <si>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206  科学技术支出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</si>
  <si>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</si>
  <si>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</si>
  <si>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</si>
  <si>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</si>
  <si>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</si>
  <si>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</si>
  <si>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</si>
  <si>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</si>
  <si>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</si>
  <si>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</si>
  <si>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</si>
  <si>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</si>
  <si>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</si>
  <si>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</si>
  <si>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</si>
  <si>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</si>
  <si>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</si>
  <si>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</si>
  <si>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</si>
  <si>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</si>
  <si>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</si>
  <si>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</si>
  <si>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</si>
  <si>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</si>
  <si>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</si>
  <si>
    <t>表五</t>
  </si>
  <si>
    <t>2024年梁河县河西乡国有资本经营预算（草案）</t>
  </si>
  <si>
    <t>2013年预算数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</si>
  <si>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</si>
  <si>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</si>
  <si>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</si>
  <si>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</si>
  <si>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</si>
  <si>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</si>
  <si>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</si>
  <si>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</si>
  <si>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</si>
  <si>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</si>
  <si>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</si>
  <si>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</si>
  <si>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</si>
  <si>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>表六</t>
  </si>
  <si>
    <t>2024年梁河县河西乡社会保险基金预算（草案）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</si>
  <si>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</si>
  <si>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</si>
  <si>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</si>
  <si>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</si>
  <si>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</si>
  <si>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</si>
  <si>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</si>
  <si>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城乡居民基本养老保险基金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</si>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</sst>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;[Red]\-#,##0\ "/>
    <numFmt numFmtId="178" formatCode="#,##0_ "/>
    <numFmt numFmtId="179" formatCode="0.0%"/>
    <numFmt numFmtId="180" formatCode="#,##0_);[Red]\(#,##0\)"/>
    <numFmt numFmtId="181" formatCode="0.00_);[Red]\(0.00\)"/>
  </numFmts>
  <fonts count="55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color indexed="10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4"/>
      <name val="Times New Roman"/>
      <charset val="0"/>
    </font>
    <font>
      <b/>
      <sz val="14"/>
      <name val="宋体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sz val="12"/>
      <name val="Times New Roman"/>
      <charset val="0"/>
    </font>
    <font>
      <sz val="12"/>
      <color indexed="9"/>
      <name val="宋体"/>
      <charset val="134"/>
    </font>
    <font>
      <sz val="12"/>
      <color rgb="FFFF0000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6"/>
      <name val="华文中宋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color indexed="8"/>
      <name val="Arial"/>
      <charset val="0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5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0" fillId="3" borderId="19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0" fillId="0" borderId="0"/>
    <xf numFmtId="0" fontId="41" fillId="0" borderId="22" applyNumberFormat="0" applyFill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8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4" fillId="5" borderId="23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48" fillId="8" borderId="0" applyNumberFormat="0" applyBorder="0" applyAlignment="0" applyProtection="0">
      <alignment vertical="center"/>
    </xf>
    <xf numFmtId="0" fontId="0" fillId="0" borderId="0"/>
    <xf numFmtId="0" fontId="45" fillId="6" borderId="25" applyNumberFormat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0" fillId="0" borderId="0">
      <alignment vertical="center"/>
    </xf>
    <xf numFmtId="0" fontId="43" fillId="5" borderId="24" applyNumberFormat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0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0" fillId="0" borderId="0"/>
    <xf numFmtId="0" fontId="51" fillId="12" borderId="0" applyNumberFormat="0" applyBorder="0" applyAlignment="0" applyProtection="0">
      <alignment vertical="center"/>
    </xf>
    <xf numFmtId="0" fontId="0" fillId="0" borderId="0"/>
    <xf numFmtId="0" fontId="39" fillId="0" borderId="20" applyNumberFormat="0" applyFill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0" fillId="0" borderId="0">
      <alignment vertical="center"/>
    </xf>
    <xf numFmtId="0" fontId="51" fillId="4" borderId="0" applyNumberFormat="0" applyBorder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37" fontId="52" fillId="0" borderId="0"/>
    <xf numFmtId="0" fontId="48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3" fillId="0" borderId="0"/>
    <xf numFmtId="0" fontId="48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8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7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0" fillId="0" borderId="27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8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8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0" fillId="0" borderId="0"/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0" fillId="0" borderId="0"/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42" fillId="4" borderId="2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4" fillId="5" borderId="23" applyNumberFormat="0" applyAlignment="0" applyProtection="0">
      <alignment vertical="center"/>
    </xf>
    <xf numFmtId="0" fontId="0" fillId="0" borderId="0">
      <alignment vertical="center"/>
    </xf>
    <xf numFmtId="0" fontId="44" fillId="5" borderId="2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3" fillId="5" borderId="24" applyNumberFormat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" borderId="23" applyNumberFormat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44" fillId="5" borderId="23" applyNumberFormat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9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3" fillId="5" borderId="2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6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5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45" fillId="6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2" fillId="4" borderId="23" applyNumberFormat="0" applyAlignment="0" applyProtection="0">
      <alignment vertical="center"/>
    </xf>
    <xf numFmtId="0" fontId="0" fillId="0" borderId="0"/>
    <xf numFmtId="0" fontId="43" fillId="5" borderId="24" applyNumberFormat="0" applyAlignment="0" applyProtection="0">
      <alignment vertical="center"/>
    </xf>
    <xf numFmtId="0" fontId="0" fillId="0" borderId="0"/>
    <xf numFmtId="0" fontId="43" fillId="5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2" fillId="4" borderId="23" applyNumberFormat="0" applyAlignment="0" applyProtection="0">
      <alignment vertical="center"/>
    </xf>
    <xf numFmtId="0" fontId="0" fillId="0" borderId="0"/>
    <xf numFmtId="0" fontId="0" fillId="0" borderId="0"/>
    <xf numFmtId="0" fontId="43" fillId="5" borderId="24" applyNumberFormat="0" applyAlignment="0" applyProtection="0">
      <alignment vertical="center"/>
    </xf>
    <xf numFmtId="0" fontId="51" fillId="0" borderId="0">
      <alignment vertical="center"/>
    </xf>
    <xf numFmtId="0" fontId="0" fillId="0" borderId="0"/>
    <xf numFmtId="0" fontId="0" fillId="0" borderId="0"/>
    <xf numFmtId="0" fontId="51" fillId="0" borderId="0">
      <alignment vertical="center"/>
    </xf>
    <xf numFmtId="0" fontId="0" fillId="0" borderId="0"/>
    <xf numFmtId="0" fontId="0" fillId="0" borderId="0"/>
    <xf numFmtId="0" fontId="0" fillId="0" borderId="0"/>
    <xf numFmtId="0" fontId="5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27" applyNumberFormat="0" applyFill="0" applyAlignment="0" applyProtection="0">
      <alignment vertical="center"/>
    </xf>
    <xf numFmtId="0" fontId="0" fillId="0" borderId="0"/>
    <xf numFmtId="0" fontId="44" fillId="5" borderId="23" applyNumberFormat="0" applyAlignment="0" applyProtection="0">
      <alignment vertical="center"/>
    </xf>
    <xf numFmtId="0" fontId="0" fillId="0" borderId="0"/>
    <xf numFmtId="0" fontId="44" fillId="5" borderId="23" applyNumberFormat="0" applyAlignment="0" applyProtection="0">
      <alignment vertical="center"/>
    </xf>
    <xf numFmtId="0" fontId="0" fillId="0" borderId="0"/>
    <xf numFmtId="0" fontId="51" fillId="0" borderId="0">
      <alignment vertical="center"/>
    </xf>
    <xf numFmtId="0" fontId="0" fillId="0" borderId="0">
      <alignment vertical="center"/>
    </xf>
    <xf numFmtId="0" fontId="0" fillId="0" borderId="0"/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53" fillId="0" borderId="0"/>
    <xf numFmtId="41" fontId="0" fillId="0" borderId="0" applyFont="0" applyFill="0" applyBorder="0" applyAlignment="0" applyProtection="0"/>
    <xf numFmtId="4" fontId="53" fillId="0" borderId="0" applyFont="0" applyFill="0" applyBorder="0" applyAlignment="0" applyProtection="0"/>
    <xf numFmtId="0" fontId="49" fillId="9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4" fillId="0" borderId="0"/>
  </cellStyleXfs>
  <cellXfs count="242">
    <xf numFmtId="0" fontId="0" fillId="0" borderId="0" xfId="0"/>
    <xf numFmtId="0" fontId="0" fillId="0" borderId="0" xfId="0" applyFont="1" applyFill="1"/>
    <xf numFmtId="176" fontId="1" fillId="0" borderId="0" xfId="444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2" fillId="0" borderId="0" xfId="190" applyFont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Border="1" applyAlignment="1">
      <alignment vertical="center" wrapText="1"/>
    </xf>
    <xf numFmtId="178" fontId="4" fillId="0" borderId="2" xfId="0" applyNumberFormat="1" applyFont="1" applyBorder="1" applyAlignment="1">
      <alignment horizontal="right" vertical="center" wrapText="1"/>
    </xf>
    <xf numFmtId="178" fontId="0" fillId="0" borderId="6" xfId="0" applyNumberFormat="1" applyFont="1" applyFill="1" applyBorder="1" applyAlignment="1" applyProtection="1">
      <alignment horizontal="right" vertical="center"/>
    </xf>
    <xf numFmtId="177" fontId="4" fillId="2" borderId="2" xfId="0" applyNumberFormat="1" applyFont="1" applyFill="1" applyBorder="1" applyAlignment="1">
      <alignment vertical="center" wrapText="1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8" xfId="0" applyNumberFormat="1" applyFont="1" applyFill="1" applyBorder="1" applyAlignment="1" applyProtection="1">
      <alignment horizontal="right" vertical="center"/>
    </xf>
    <xf numFmtId="178" fontId="0" fillId="0" borderId="9" xfId="0" applyNumberFormat="1" applyFont="1" applyFill="1" applyBorder="1" applyAlignment="1" applyProtection="1">
      <alignment horizontal="right" vertical="center"/>
    </xf>
    <xf numFmtId="178" fontId="0" fillId="0" borderId="10" xfId="0" applyNumberFormat="1" applyFont="1" applyFill="1" applyBorder="1" applyAlignment="1" applyProtection="1">
      <alignment horizontal="right" vertical="center"/>
    </xf>
    <xf numFmtId="177" fontId="4" fillId="2" borderId="11" xfId="0" applyNumberFormat="1" applyFont="1" applyFill="1" applyBorder="1" applyAlignment="1">
      <alignment vertical="center" wrapText="1"/>
    </xf>
    <xf numFmtId="178" fontId="0" fillId="0" borderId="12" xfId="0" applyNumberFormat="1" applyFont="1" applyFill="1" applyBorder="1" applyAlignment="1" applyProtection="1">
      <alignment horizontal="right" vertical="center"/>
    </xf>
    <xf numFmtId="177" fontId="4" fillId="0" borderId="11" xfId="0" applyNumberFormat="1" applyFont="1" applyBorder="1" applyAlignment="1">
      <alignment vertical="center" wrapText="1"/>
    </xf>
    <xf numFmtId="177" fontId="5" fillId="0" borderId="2" xfId="0" applyNumberFormat="1" applyFont="1" applyBorder="1" applyAlignment="1">
      <alignment vertical="center" wrapText="1"/>
    </xf>
    <xf numFmtId="0" fontId="0" fillId="0" borderId="13" xfId="0" applyNumberFormat="1" applyFill="1" applyBorder="1" applyAlignment="1" applyProtection="1">
      <alignment horizontal="right" vertical="center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0" fillId="0" borderId="5" xfId="0" applyFont="1" applyFill="1" applyBorder="1"/>
    <xf numFmtId="177" fontId="4" fillId="0" borderId="5" xfId="0" applyNumberFormat="1" applyFont="1" applyBorder="1" applyAlignment="1">
      <alignment vertical="center" wrapText="1"/>
    </xf>
    <xf numFmtId="0" fontId="0" fillId="0" borderId="0" xfId="0" applyFont="1" applyFill="1" applyAlignment="1" applyProtection="1">
      <alignment vertical="center"/>
    </xf>
    <xf numFmtId="178" fontId="0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76" fontId="7" fillId="0" borderId="0" xfId="483" applyNumberFormat="1" applyFont="1" applyFill="1" applyAlignment="1">
      <alignment horizontal="center" vertical="center" wrapText="1"/>
    </xf>
    <xf numFmtId="0" fontId="7" fillId="0" borderId="0" xfId="483" applyFont="1" applyFill="1" applyAlignment="1">
      <alignment horizontal="center" vertical="center"/>
    </xf>
    <xf numFmtId="0" fontId="8" fillId="0" borderId="0" xfId="483" applyFont="1" applyFill="1" applyAlignment="1">
      <alignment horizontal="center" vertical="center"/>
    </xf>
    <xf numFmtId="177" fontId="9" fillId="0" borderId="14" xfId="483" applyNumberFormat="1" applyFont="1" applyBorder="1" applyAlignment="1">
      <alignment horizontal="distributed" vertical="center" wrapText="1" indent="3"/>
    </xf>
    <xf numFmtId="177" fontId="9" fillId="0" borderId="14" xfId="444" applyNumberFormat="1" applyFont="1" applyBorder="1" applyAlignment="1">
      <alignment horizontal="center" vertical="center" wrapText="1"/>
    </xf>
    <xf numFmtId="0" fontId="9" fillId="0" borderId="6" xfId="444" applyFont="1" applyBorder="1" applyAlignment="1">
      <alignment horizontal="center" vertical="center"/>
    </xf>
    <xf numFmtId="0" fontId="9" fillId="0" borderId="15" xfId="444" applyFont="1" applyBorder="1" applyAlignment="1">
      <alignment horizontal="center" vertical="center"/>
    </xf>
    <xf numFmtId="177" fontId="9" fillId="0" borderId="16" xfId="483" applyNumberFormat="1" applyFont="1" applyBorder="1" applyAlignment="1">
      <alignment horizontal="distributed" vertical="center" wrapText="1" indent="3"/>
    </xf>
    <xf numFmtId="177" fontId="9" fillId="0" borderId="16" xfId="444" applyNumberFormat="1" applyFont="1" applyBorder="1" applyAlignment="1">
      <alignment horizontal="center" vertical="center" wrapText="1"/>
    </xf>
    <xf numFmtId="177" fontId="9" fillId="0" borderId="5" xfId="444" applyNumberFormat="1" applyFont="1" applyBorder="1" applyAlignment="1">
      <alignment horizontal="center" vertical="center" wrapText="1"/>
    </xf>
    <xf numFmtId="177" fontId="9" fillId="0" borderId="5" xfId="444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179" fontId="0" fillId="0" borderId="5" xfId="3" applyNumberFormat="1" applyFont="1" applyFill="1" applyBorder="1" applyAlignment="1">
      <alignment vertical="center"/>
    </xf>
    <xf numFmtId="0" fontId="9" fillId="2" borderId="5" xfId="444" applyFont="1" applyFill="1" applyBorder="1" applyAlignment="1">
      <alignment horizontal="left" vertical="center"/>
    </xf>
    <xf numFmtId="177" fontId="9" fillId="0" borderId="15" xfId="444" applyNumberFormat="1" applyFont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0" fillId="2" borderId="15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6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/>
    </xf>
    <xf numFmtId="3" fontId="0" fillId="2" borderId="15" xfId="0" applyNumberFormat="1" applyFont="1" applyFill="1" applyBorder="1" applyAlignment="1" applyProtection="1">
      <alignment horizontal="left" vertical="center"/>
    </xf>
    <xf numFmtId="0" fontId="9" fillId="0" borderId="5" xfId="444" applyFont="1" applyBorder="1" applyAlignment="1">
      <alignment horizontal="distributed" vertical="center" indent="1"/>
    </xf>
    <xf numFmtId="3" fontId="9" fillId="2" borderId="15" xfId="0" applyNumberFormat="1" applyFont="1" applyFill="1" applyBorder="1" applyAlignment="1" applyProtection="1">
      <alignment horizontal="right" vertical="center"/>
    </xf>
    <xf numFmtId="179" fontId="9" fillId="0" borderId="5" xfId="3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3" fontId="9" fillId="2" borderId="5" xfId="0" applyNumberFormat="1" applyFont="1" applyFill="1" applyBorder="1" applyAlignment="1" applyProtection="1">
      <alignment horizontal="left" vertical="center"/>
    </xf>
    <xf numFmtId="49" fontId="9" fillId="2" borderId="5" xfId="0" applyNumberFormat="1" applyFont="1" applyFill="1" applyBorder="1" applyAlignment="1" applyProtection="1">
      <alignment horizontal="left" vertical="center"/>
    </xf>
    <xf numFmtId="0" fontId="10" fillId="0" borderId="0" xfId="483" applyFont="1" applyFill="1">
      <alignment vertical="center"/>
    </xf>
    <xf numFmtId="0" fontId="0" fillId="0" borderId="0" xfId="444" applyFill="1">
      <alignment vertical="center"/>
    </xf>
    <xf numFmtId="0" fontId="9" fillId="0" borderId="0" xfId="444" applyFont="1" applyFill="1">
      <alignment vertical="center"/>
    </xf>
    <xf numFmtId="176" fontId="11" fillId="0" borderId="0" xfId="483" applyNumberFormat="1" applyFont="1" applyFill="1" applyAlignment="1">
      <alignment vertical="center" wrapText="1"/>
    </xf>
    <xf numFmtId="0" fontId="11" fillId="0" borderId="0" xfId="483" applyFont="1" applyFill="1">
      <alignment vertical="center"/>
    </xf>
    <xf numFmtId="176" fontId="0" fillId="0" borderId="0" xfId="483" applyNumberFormat="1" applyFont="1" applyFill="1" applyAlignment="1">
      <alignment vertical="center" wrapText="1"/>
    </xf>
    <xf numFmtId="177" fontId="0" fillId="0" borderId="0" xfId="483" applyNumberFormat="1" applyFont="1" applyFill="1" applyAlignment="1">
      <alignment vertical="center"/>
    </xf>
    <xf numFmtId="177" fontId="0" fillId="0" borderId="13" xfId="483" applyNumberFormat="1" applyFont="1" applyFill="1" applyBorder="1" applyAlignment="1">
      <alignment vertical="center"/>
    </xf>
    <xf numFmtId="177" fontId="0" fillId="0" borderId="13" xfId="483" applyNumberFormat="1" applyFont="1" applyFill="1" applyBorder="1" applyAlignment="1">
      <alignment horizontal="right" vertical="center"/>
    </xf>
    <xf numFmtId="176" fontId="9" fillId="0" borderId="14" xfId="483" applyNumberFormat="1" applyFont="1" applyFill="1" applyBorder="1" applyAlignment="1">
      <alignment horizontal="distributed" vertical="center" wrapText="1"/>
    </xf>
    <xf numFmtId="0" fontId="9" fillId="0" borderId="5" xfId="444" applyFont="1" applyFill="1" applyBorder="1" applyAlignment="1">
      <alignment horizontal="center" vertical="center"/>
    </xf>
    <xf numFmtId="177" fontId="9" fillId="0" borderId="14" xfId="483" applyNumberFormat="1" applyFont="1" applyFill="1" applyBorder="1" applyAlignment="1">
      <alignment horizontal="distributed" vertical="center" wrapText="1" indent="3"/>
    </xf>
    <xf numFmtId="176" fontId="9" fillId="0" borderId="16" xfId="483" applyNumberFormat="1" applyFont="1" applyFill="1" applyBorder="1" applyAlignment="1">
      <alignment horizontal="distributed" vertical="center" wrapText="1"/>
    </xf>
    <xf numFmtId="177" fontId="9" fillId="0" borderId="16" xfId="483" applyNumberFormat="1" applyFont="1" applyFill="1" applyBorder="1" applyAlignment="1">
      <alignment horizontal="distributed" vertical="center" wrapText="1" indent="3"/>
    </xf>
    <xf numFmtId="176" fontId="0" fillId="0" borderId="5" xfId="444" applyNumberFormat="1" applyFont="1" applyFill="1" applyBorder="1" applyAlignment="1">
      <alignment horizontal="left" vertical="center" wrapText="1"/>
    </xf>
    <xf numFmtId="177" fontId="0" fillId="0" borderId="5" xfId="444" applyNumberFormat="1" applyFont="1" applyFill="1" applyBorder="1">
      <alignment vertical="center"/>
    </xf>
    <xf numFmtId="0" fontId="0" fillId="0" borderId="5" xfId="444" applyFont="1" applyFill="1" applyBorder="1" applyAlignment="1">
      <alignment horizontal="left" vertical="center" wrapText="1"/>
    </xf>
    <xf numFmtId="0" fontId="0" fillId="0" borderId="5" xfId="444" applyFont="1" applyFill="1" applyBorder="1" applyAlignment="1">
      <alignment horizontal="left" vertical="center"/>
    </xf>
    <xf numFmtId="0" fontId="0" fillId="0" borderId="5" xfId="444" applyFont="1" applyFill="1" applyBorder="1">
      <alignment vertical="center"/>
    </xf>
    <xf numFmtId="176" fontId="0" fillId="0" borderId="17" xfId="0" applyNumberFormat="1" applyFill="1" applyBorder="1" applyAlignment="1" applyProtection="1">
      <alignment vertical="center" wrapText="1"/>
    </xf>
    <xf numFmtId="0" fontId="0" fillId="0" borderId="5" xfId="444" applyFill="1" applyBorder="1">
      <alignment vertical="center"/>
    </xf>
    <xf numFmtId="176" fontId="0" fillId="0" borderId="5" xfId="444" applyNumberFormat="1" applyFill="1" applyBorder="1" applyAlignment="1">
      <alignment horizontal="left" vertical="center" wrapText="1"/>
    </xf>
    <xf numFmtId="176" fontId="9" fillId="0" borderId="5" xfId="444" applyNumberFormat="1" applyFont="1" applyFill="1" applyBorder="1" applyAlignment="1">
      <alignment horizontal="distributed" vertical="center" wrapText="1"/>
    </xf>
    <xf numFmtId="177" fontId="12" fillId="0" borderId="5" xfId="444" applyNumberFormat="1" applyFont="1" applyFill="1" applyBorder="1">
      <alignment vertical="center"/>
    </xf>
    <xf numFmtId="0" fontId="9" fillId="0" borderId="5" xfId="444" applyFont="1" applyFill="1" applyBorder="1" applyAlignment="1">
      <alignment horizontal="distributed" vertical="center" indent="1"/>
    </xf>
    <xf numFmtId="177" fontId="9" fillId="0" borderId="5" xfId="444" applyNumberFormat="1" applyFont="1" applyFill="1" applyBorder="1">
      <alignment vertical="center"/>
    </xf>
    <xf numFmtId="176" fontId="9" fillId="0" borderId="5" xfId="444" applyNumberFormat="1" applyFont="1" applyFill="1" applyBorder="1" applyAlignment="1">
      <alignment vertical="center" wrapText="1"/>
    </xf>
    <xf numFmtId="0" fontId="9" fillId="0" borderId="5" xfId="444" applyFont="1" applyFill="1" applyBorder="1" applyAlignment="1">
      <alignment horizontal="left" vertical="center"/>
    </xf>
    <xf numFmtId="180" fontId="0" fillId="0" borderId="6" xfId="339" applyNumberFormat="1" applyFont="1" applyFill="1" applyBorder="1" applyAlignment="1" applyProtection="1">
      <alignment horizontal="right" vertical="center"/>
      <protection locked="0"/>
    </xf>
    <xf numFmtId="0" fontId="0" fillId="0" borderId="5" xfId="444" applyFill="1" applyBorder="1" applyAlignment="1">
      <alignment horizontal="left" vertical="center"/>
    </xf>
    <xf numFmtId="177" fontId="0" fillId="0" borderId="5" xfId="444" applyNumberFormat="1" applyFill="1" applyBorder="1">
      <alignment vertical="center"/>
    </xf>
    <xf numFmtId="0" fontId="0" fillId="0" borderId="5" xfId="444" applyFont="1" applyFill="1" applyBorder="1" applyAlignment="1">
      <alignment vertical="center"/>
    </xf>
    <xf numFmtId="176" fontId="11" fillId="0" borderId="5" xfId="483" applyNumberFormat="1" applyFont="1" applyFill="1" applyBorder="1" applyAlignment="1">
      <alignment vertical="center" wrapText="1"/>
    </xf>
    <xf numFmtId="0" fontId="11" fillId="0" borderId="5" xfId="483" applyFont="1" applyFill="1" applyBorder="1">
      <alignment vertical="center"/>
    </xf>
    <xf numFmtId="177" fontId="12" fillId="0" borderId="5" xfId="483" applyNumberFormat="1" applyFont="1" applyFill="1" applyBorder="1">
      <alignment vertical="center"/>
    </xf>
    <xf numFmtId="0" fontId="0" fillId="0" borderId="0" xfId="0" applyFont="1"/>
    <xf numFmtId="0" fontId="0" fillId="0" borderId="0" xfId="0" applyAlignment="1">
      <alignment shrinkToFit="1"/>
    </xf>
    <xf numFmtId="176" fontId="0" fillId="0" borderId="0" xfId="0" applyNumberFormat="1" applyFont="1" applyAlignment="1">
      <alignment horizontal="center" vertical="center"/>
    </xf>
    <xf numFmtId="176" fontId="1" fillId="0" borderId="0" xfId="444" applyNumberFormat="1" applyFont="1" applyFill="1" applyBorder="1" applyAlignment="1">
      <alignment horizontal="left" vertical="center" shrinkToFit="1"/>
    </xf>
    <xf numFmtId="0" fontId="2" fillId="0" borderId="0" xfId="190" applyFont="1" applyAlignment="1" applyProtection="1">
      <alignment horizontal="center" vertical="center" shrinkToFit="1"/>
      <protection locked="0"/>
    </xf>
    <xf numFmtId="0" fontId="0" fillId="0" borderId="13" xfId="190" applyFont="1" applyBorder="1" applyAlignment="1" applyProtection="1">
      <alignment horizontal="right"/>
      <protection locked="0"/>
    </xf>
    <xf numFmtId="0" fontId="0" fillId="0" borderId="13" xfId="190" applyBorder="1" applyAlignment="1" applyProtection="1">
      <alignment horizontal="right" shrinkToFit="1"/>
      <protection locked="0"/>
    </xf>
    <xf numFmtId="0" fontId="0" fillId="0" borderId="0" xfId="190" applyBorder="1" applyAlignment="1" applyProtection="1">
      <alignment horizontal="right"/>
      <protection locked="0"/>
    </xf>
    <xf numFmtId="0" fontId="9" fillId="0" borderId="5" xfId="190" applyFont="1" applyBorder="1" applyAlignment="1" applyProtection="1">
      <alignment horizontal="center" vertical="center"/>
      <protection locked="0"/>
    </xf>
    <xf numFmtId="0" fontId="9" fillId="0" borderId="5" xfId="190" applyFont="1" applyBorder="1" applyAlignment="1" applyProtection="1">
      <alignment horizontal="center" vertical="center" shrinkToFit="1"/>
      <protection locked="0"/>
    </xf>
    <xf numFmtId="0" fontId="9" fillId="0" borderId="5" xfId="190" applyFont="1" applyBorder="1" applyAlignment="1" applyProtection="1">
      <alignment horizontal="center" vertical="center" wrapText="1"/>
      <protection locked="0"/>
    </xf>
    <xf numFmtId="176" fontId="13" fillId="0" borderId="5" xfId="484" applyNumberFormat="1" applyFont="1" applyFill="1" applyBorder="1" applyAlignment="1" applyProtection="1">
      <alignment horizontal="center" vertical="center" wrapText="1"/>
    </xf>
    <xf numFmtId="176" fontId="9" fillId="0" borderId="5" xfId="190" applyNumberFormat="1" applyFont="1" applyBorder="1" applyAlignment="1" applyProtection="1">
      <alignment horizontal="center" vertical="center" shrinkToFit="1"/>
      <protection locked="0"/>
    </xf>
    <xf numFmtId="176" fontId="9" fillId="0" borderId="5" xfId="190" applyNumberFormat="1" applyFont="1" applyBorder="1" applyAlignment="1" applyProtection="1">
      <alignment horizontal="center" vertical="center"/>
      <protection locked="0"/>
    </xf>
    <xf numFmtId="0" fontId="0" fillId="0" borderId="5" xfId="190" applyBorder="1" applyAlignment="1" applyProtection="1">
      <alignment horizontal="center" vertical="center"/>
      <protection locked="0"/>
    </xf>
    <xf numFmtId="0" fontId="9" fillId="0" borderId="5" xfId="190" applyFont="1" applyBorder="1" applyAlignment="1" applyProtection="1">
      <alignment horizontal="left" vertical="center" shrinkToFit="1"/>
      <protection locked="0"/>
    </xf>
    <xf numFmtId="0" fontId="0" fillId="0" borderId="5" xfId="190" applyFont="1" applyBorder="1" applyAlignment="1" applyProtection="1">
      <alignment horizontal="left" vertical="center" shrinkToFit="1"/>
      <protection locked="0"/>
    </xf>
    <xf numFmtId="176" fontId="0" fillId="0" borderId="5" xfId="19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5" xfId="190" applyFont="1" applyBorder="1" applyAlignment="1" applyProtection="1">
      <alignment horizontal="center" vertical="center"/>
      <protection locked="0"/>
    </xf>
    <xf numFmtId="0" fontId="0" fillId="0" borderId="5" xfId="0" applyFont="1" applyBorder="1"/>
    <xf numFmtId="0" fontId="14" fillId="0" borderId="5" xfId="0" applyFont="1" applyFill="1" applyBorder="1" applyAlignment="1">
      <alignment horizontal="left" vertical="center"/>
    </xf>
    <xf numFmtId="176" fontId="14" fillId="0" borderId="5" xfId="0" applyNumberFormat="1" applyFont="1" applyFill="1" applyBorder="1" applyAlignment="1">
      <alignment horizontal="center" vertical="center"/>
    </xf>
    <xf numFmtId="176" fontId="0" fillId="0" borderId="5" xfId="190" applyNumberFormat="1" applyFont="1" applyBorder="1" applyAlignment="1" applyProtection="1">
      <alignment horizontal="center" vertical="center"/>
      <protection locked="0"/>
    </xf>
    <xf numFmtId="176" fontId="0" fillId="0" borderId="5" xfId="0" applyNumberFormat="1" applyFont="1" applyBorder="1" applyAlignment="1">
      <alignment horizontal="center"/>
    </xf>
    <xf numFmtId="176" fontId="14" fillId="0" borderId="5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Border="1" applyAlignment="1">
      <alignment horizontal="center" vertical="center"/>
    </xf>
    <xf numFmtId="176" fontId="1" fillId="0" borderId="0" xfId="444" applyNumberFormat="1" applyFont="1" applyFill="1" applyBorder="1" applyAlignment="1">
      <alignment horizontal="center" vertical="center"/>
    </xf>
    <xf numFmtId="176" fontId="2" fillId="0" borderId="0" xfId="19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176" fontId="15" fillId="0" borderId="0" xfId="484" applyNumberFormat="1" applyFont="1" applyFill="1" applyAlignment="1" applyProtection="1">
      <alignment vertical="center"/>
    </xf>
    <xf numFmtId="176" fontId="9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horizontal="center" vertical="center"/>
    </xf>
    <xf numFmtId="176" fontId="16" fillId="0" borderId="0" xfId="444" applyNumberFormat="1" applyFont="1" applyFill="1">
      <alignment vertical="center"/>
    </xf>
    <xf numFmtId="176" fontId="16" fillId="0" borderId="13" xfId="484" applyNumberFormat="1" applyFont="1" applyFill="1" applyBorder="1" applyAlignment="1" applyProtection="1">
      <alignment horizontal="right" vertical="center"/>
    </xf>
    <xf numFmtId="176" fontId="13" fillId="0" borderId="5" xfId="484" applyNumberFormat="1" applyFont="1" applyFill="1" applyBorder="1" applyAlignment="1" applyProtection="1">
      <alignment horizontal="center" vertical="center"/>
    </xf>
    <xf numFmtId="176" fontId="17" fillId="0" borderId="5" xfId="0" applyNumberFormat="1" applyFont="1" applyFill="1" applyBorder="1" applyAlignment="1" applyProtection="1">
      <alignment horizontal="left" vertical="center"/>
      <protection locked="0"/>
    </xf>
    <xf numFmtId="176" fontId="17" fillId="0" borderId="5" xfId="484" applyNumberFormat="1" applyFont="1" applyFill="1" applyBorder="1" applyAlignment="1" applyProtection="1">
      <alignment vertical="center" shrinkToFit="1"/>
    </xf>
    <xf numFmtId="176" fontId="1" fillId="0" borderId="5" xfId="0" applyNumberFormat="1" applyFont="1" applyFill="1" applyBorder="1" applyAlignment="1" applyProtection="1">
      <alignment horizontal="left" vertical="center"/>
      <protection locked="0"/>
    </xf>
    <xf numFmtId="176" fontId="1" fillId="0" borderId="5" xfId="484" applyNumberFormat="1" applyFont="1" applyFill="1" applyBorder="1" applyAlignment="1" applyProtection="1">
      <alignment horizontal="center" vertical="center" wrapText="1"/>
    </xf>
    <xf numFmtId="176" fontId="1" fillId="0" borderId="5" xfId="484" applyNumberFormat="1" applyFont="1" applyFill="1" applyBorder="1" applyAlignment="1" applyProtection="1">
      <alignment horizontal="center" vertical="center" shrinkToFit="1"/>
    </xf>
    <xf numFmtId="176" fontId="1" fillId="0" borderId="5" xfId="484" applyNumberFormat="1" applyFont="1" applyFill="1" applyBorder="1" applyAlignment="1" applyProtection="1">
      <alignment vertical="center" shrinkToFit="1"/>
    </xf>
    <xf numFmtId="176" fontId="1" fillId="0" borderId="5" xfId="484" applyNumberFormat="1" applyFont="1" applyFill="1" applyBorder="1" applyAlignment="1" applyProtection="1">
      <alignment vertical="center"/>
    </xf>
    <xf numFmtId="176" fontId="1" fillId="0" borderId="5" xfId="484" applyNumberFormat="1" applyFont="1" applyFill="1" applyBorder="1" applyAlignment="1" applyProtection="1">
      <alignment vertical="center" wrapText="1"/>
    </xf>
    <xf numFmtId="176" fontId="1" fillId="0" borderId="5" xfId="444" applyNumberFormat="1" applyFont="1" applyFill="1" applyBorder="1">
      <alignment vertical="center"/>
    </xf>
    <xf numFmtId="176" fontId="17" fillId="0" borderId="5" xfId="444" applyNumberFormat="1" applyFont="1" applyFill="1" applyBorder="1">
      <alignment vertical="center"/>
    </xf>
    <xf numFmtId="176" fontId="17" fillId="0" borderId="5" xfId="106" applyNumberFormat="1" applyFont="1" applyFill="1" applyBorder="1" applyAlignment="1" applyProtection="1">
      <alignment vertical="center" wrapText="1"/>
      <protection locked="0"/>
    </xf>
    <xf numFmtId="176" fontId="17" fillId="0" borderId="5" xfId="484" applyNumberFormat="1" applyFont="1" applyFill="1" applyBorder="1" applyAlignment="1" applyProtection="1">
      <alignment vertical="center" wrapText="1"/>
    </xf>
    <xf numFmtId="176" fontId="1" fillId="0" borderId="5" xfId="106" applyNumberFormat="1" applyFont="1" applyFill="1" applyBorder="1" applyAlignment="1" applyProtection="1">
      <alignment vertical="center" wrapText="1"/>
      <protection locked="0"/>
    </xf>
    <xf numFmtId="176" fontId="0" fillId="0" borderId="5" xfId="484" applyNumberFormat="1" applyFont="1" applyFill="1" applyBorder="1" applyAlignment="1" applyProtection="1">
      <alignment vertical="center"/>
    </xf>
    <xf numFmtId="176" fontId="1" fillId="0" borderId="5" xfId="0" applyNumberFormat="1" applyFont="1" applyFill="1" applyBorder="1" applyAlignment="1" applyProtection="1">
      <alignment vertical="center"/>
      <protection locked="0"/>
    </xf>
    <xf numFmtId="176" fontId="9" fillId="0" borderId="5" xfId="484" applyNumberFormat="1" applyFont="1" applyFill="1" applyBorder="1" applyAlignment="1" applyProtection="1">
      <alignment vertical="center"/>
    </xf>
    <xf numFmtId="176" fontId="1" fillId="0" borderId="5" xfId="484" applyNumberFormat="1" applyFont="1" applyFill="1" applyBorder="1" applyAlignment="1" applyProtection="1">
      <alignment horizontal="center" vertical="center"/>
    </xf>
    <xf numFmtId="176" fontId="0" fillId="0" borderId="5" xfId="484" applyNumberFormat="1" applyFont="1" applyFill="1" applyBorder="1" applyAlignment="1" applyProtection="1">
      <alignment horizontal="center" vertical="center"/>
    </xf>
    <xf numFmtId="176" fontId="17" fillId="0" borderId="5" xfId="484" applyNumberFormat="1" applyFont="1" applyFill="1" applyBorder="1" applyAlignment="1" applyProtection="1">
      <alignment vertical="center"/>
    </xf>
    <xf numFmtId="176" fontId="17" fillId="0" borderId="5" xfId="0" applyNumberFormat="1" applyFont="1" applyFill="1" applyBorder="1" applyAlignment="1" applyProtection="1">
      <alignment vertical="center"/>
      <protection locked="0"/>
    </xf>
    <xf numFmtId="176" fontId="18" fillId="0" borderId="0" xfId="389" applyNumberFormat="1" applyFont="1" applyFill="1"/>
    <xf numFmtId="176" fontId="9" fillId="0" borderId="0" xfId="444" applyNumberFormat="1" applyFont="1" applyFill="1" applyAlignment="1">
      <alignment horizontal="center" vertical="center" wrapText="1"/>
    </xf>
    <xf numFmtId="176" fontId="0" fillId="0" borderId="0" xfId="444" applyNumberFormat="1" applyFill="1">
      <alignment vertical="center"/>
    </xf>
    <xf numFmtId="10" fontId="0" fillId="0" borderId="0" xfId="444" applyNumberFormat="1" applyFill="1">
      <alignment vertical="center"/>
    </xf>
    <xf numFmtId="176" fontId="19" fillId="0" borderId="0" xfId="389" applyNumberFormat="1" applyFont="1" applyFill="1"/>
    <xf numFmtId="10" fontId="18" fillId="0" borderId="0" xfId="389" applyNumberFormat="1" applyFont="1" applyFill="1"/>
    <xf numFmtId="10" fontId="2" fillId="0" borderId="0" xfId="190" applyNumberFormat="1" applyFont="1" applyAlignment="1" applyProtection="1">
      <alignment horizontal="center" vertical="center"/>
      <protection locked="0"/>
    </xf>
    <xf numFmtId="176" fontId="0" fillId="0" borderId="0" xfId="444" applyNumberFormat="1" applyFont="1" applyFill="1">
      <alignment vertical="center"/>
    </xf>
    <xf numFmtId="10" fontId="0" fillId="0" borderId="0" xfId="444" applyNumberFormat="1" applyFont="1" applyFill="1" applyBorder="1" applyAlignment="1">
      <alignment horizontal="right" vertical="center"/>
    </xf>
    <xf numFmtId="176" fontId="0" fillId="0" borderId="0" xfId="444" applyNumberFormat="1" applyFont="1" applyFill="1" applyBorder="1" applyAlignment="1">
      <alignment horizontal="right" vertical="center"/>
    </xf>
    <xf numFmtId="10" fontId="1" fillId="0" borderId="0" xfId="444" applyNumberFormat="1" applyFont="1" applyFill="1" applyBorder="1" applyAlignment="1">
      <alignment horizontal="right" vertical="center"/>
    </xf>
    <xf numFmtId="176" fontId="9" fillId="0" borderId="5" xfId="444" applyNumberFormat="1" applyFont="1" applyFill="1" applyBorder="1" applyAlignment="1">
      <alignment horizontal="center" vertical="center" wrapText="1"/>
    </xf>
    <xf numFmtId="176" fontId="9" fillId="0" borderId="5" xfId="444" applyNumberFormat="1" applyFont="1" applyFill="1" applyBorder="1" applyAlignment="1">
      <alignment horizontal="center" vertical="center"/>
    </xf>
    <xf numFmtId="10" fontId="9" fillId="0" borderId="5" xfId="444" applyNumberFormat="1" applyFont="1" applyFill="1" applyBorder="1" applyAlignment="1">
      <alignment horizontal="center" vertical="center"/>
    </xf>
    <xf numFmtId="10" fontId="9" fillId="0" borderId="5" xfId="444" applyNumberFormat="1" applyFont="1" applyFill="1" applyBorder="1">
      <alignment vertical="center"/>
    </xf>
    <xf numFmtId="176" fontId="9" fillId="2" borderId="5" xfId="444" applyNumberFormat="1" applyFont="1" applyFill="1" applyBorder="1">
      <alignment vertical="center"/>
    </xf>
    <xf numFmtId="176" fontId="9" fillId="0" borderId="5" xfId="444" applyNumberFormat="1" applyFont="1" applyFill="1" applyBorder="1">
      <alignment vertical="center"/>
    </xf>
    <xf numFmtId="10" fontId="9" fillId="2" borderId="5" xfId="444" applyNumberFormat="1" applyFont="1" applyFill="1" applyBorder="1">
      <alignment vertical="center"/>
    </xf>
    <xf numFmtId="181" fontId="0" fillId="2" borderId="5" xfId="444" applyNumberFormat="1" applyFont="1" applyFill="1" applyBorder="1" applyAlignment="1">
      <alignment horizontal="center" vertical="center"/>
    </xf>
    <xf numFmtId="176" fontId="0" fillId="0" borderId="5" xfId="444" applyNumberFormat="1" applyFont="1" applyFill="1" applyBorder="1">
      <alignment vertical="center"/>
    </xf>
    <xf numFmtId="176" fontId="0" fillId="2" borderId="5" xfId="444" applyNumberFormat="1" applyFont="1" applyFill="1" applyBorder="1" applyAlignment="1">
      <alignment horizontal="left" vertical="center"/>
    </xf>
    <xf numFmtId="176" fontId="9" fillId="0" borderId="5" xfId="444" applyNumberFormat="1" applyFont="1" applyFill="1" applyBorder="1" applyAlignment="1">
      <alignment horizontal="left" vertical="center"/>
    </xf>
    <xf numFmtId="176" fontId="0" fillId="2" borderId="0" xfId="444" applyNumberFormat="1" applyFont="1" applyFill="1">
      <alignment vertical="center"/>
    </xf>
    <xf numFmtId="4" fontId="20" fillId="0" borderId="18" xfId="674" applyNumberFormat="1" applyFont="1" applyFill="1" applyBorder="1" applyAlignment="1" applyProtection="1">
      <alignment horizontal="center" vertical="center"/>
    </xf>
    <xf numFmtId="177" fontId="21" fillId="2" borderId="5" xfId="444" applyNumberFormat="1" applyFont="1" applyFill="1" applyBorder="1" applyAlignment="1">
      <alignment horizontal="center" vertical="center"/>
    </xf>
    <xf numFmtId="176" fontId="9" fillId="0" borderId="5" xfId="444" applyNumberFormat="1" applyFont="1" applyFill="1" applyBorder="1" applyAlignment="1">
      <alignment horizontal="left" vertical="center" wrapText="1"/>
    </xf>
    <xf numFmtId="0" fontId="0" fillId="0" borderId="5" xfId="444" applyFill="1" applyBorder="1" applyAlignment="1">
      <alignment horizontal="center" vertical="center"/>
    </xf>
    <xf numFmtId="176" fontId="0" fillId="2" borderId="5" xfId="444" applyNumberFormat="1" applyFont="1" applyFill="1" applyBorder="1">
      <alignment vertical="center"/>
    </xf>
    <xf numFmtId="176" fontId="9" fillId="2" borderId="5" xfId="444" applyNumberFormat="1" applyFont="1" applyFill="1" applyBorder="1" applyAlignment="1">
      <alignment horizontal="left" vertical="center"/>
    </xf>
    <xf numFmtId="176" fontId="0" fillId="0" borderId="5" xfId="444" applyNumberFormat="1" applyFont="1" applyFill="1" applyBorder="1" applyAlignment="1">
      <alignment vertical="center"/>
    </xf>
    <xf numFmtId="176" fontId="0" fillId="0" borderId="5" xfId="444" applyNumberFormat="1" applyFill="1" applyBorder="1">
      <alignment vertical="center"/>
    </xf>
    <xf numFmtId="176" fontId="9" fillId="0" borderId="5" xfId="444" applyNumberFormat="1" applyFont="1" applyFill="1" applyBorder="1" applyAlignment="1">
      <alignment horizontal="distributed" vertical="center" indent="2"/>
    </xf>
    <xf numFmtId="176" fontId="9" fillId="0" borderId="5" xfId="444" applyNumberFormat="1" applyFont="1" applyFill="1" applyBorder="1" applyAlignment="1">
      <alignment vertical="center"/>
    </xf>
    <xf numFmtId="176" fontId="9" fillId="0" borderId="15" xfId="444" applyNumberFormat="1" applyFont="1" applyFill="1" applyBorder="1" applyAlignment="1">
      <alignment horizontal="left" vertical="center"/>
    </xf>
    <xf numFmtId="176" fontId="9" fillId="2" borderId="5" xfId="444" applyNumberFormat="1" applyFont="1" applyFill="1" applyBorder="1" applyAlignment="1">
      <alignment horizontal="left" vertical="center" indent="1"/>
    </xf>
    <xf numFmtId="176" fontId="0" fillId="2" borderId="5" xfId="444" applyNumberFormat="1" applyFont="1" applyFill="1" applyBorder="1" applyAlignment="1">
      <alignment horizontal="left" vertical="center" indent="2"/>
    </xf>
    <xf numFmtId="176" fontId="0" fillId="0" borderId="5" xfId="444" applyNumberFormat="1" applyFont="1" applyFill="1" applyBorder="1" applyAlignment="1">
      <alignment horizontal="left" vertical="center" indent="2"/>
    </xf>
    <xf numFmtId="176" fontId="0" fillId="2" borderId="5" xfId="444" applyNumberFormat="1" applyFont="1" applyFill="1" applyBorder="1" applyAlignment="1">
      <alignment horizontal="left" vertical="center" wrapText="1" indent="2"/>
    </xf>
    <xf numFmtId="176" fontId="0" fillId="0" borderId="5" xfId="444" applyNumberFormat="1" applyFont="1" applyFill="1" applyBorder="1" applyAlignment="1">
      <alignment horizontal="left" vertical="center" wrapText="1" indent="2"/>
    </xf>
    <xf numFmtId="176" fontId="9" fillId="0" borderId="5" xfId="444" applyNumberFormat="1" applyFont="1" applyFill="1" applyBorder="1" applyAlignment="1">
      <alignment horizontal="left" vertical="center" indent="1"/>
    </xf>
    <xf numFmtId="176" fontId="0" fillId="0" borderId="5" xfId="444" applyNumberFormat="1" applyFont="1" applyFill="1" applyBorder="1" applyAlignment="1">
      <alignment horizontal="left" vertical="center" indent="1"/>
    </xf>
    <xf numFmtId="176" fontId="9" fillId="2" borderId="5" xfId="444" applyNumberFormat="1" applyFont="1" applyFill="1" applyBorder="1" applyAlignment="1">
      <alignment horizontal="left" vertical="center" wrapText="1" indent="1"/>
    </xf>
    <xf numFmtId="176" fontId="0" fillId="0" borderId="5" xfId="444" applyNumberFormat="1" applyFont="1" applyFill="1" applyBorder="1" applyAlignment="1">
      <alignment horizontal="left" vertical="center" wrapText="1" indent="2" shrinkToFit="1"/>
    </xf>
    <xf numFmtId="176" fontId="0" fillId="0" borderId="5" xfId="444" applyNumberFormat="1" applyFill="1" applyBorder="1" applyAlignment="1">
      <alignment horizontal="left" vertical="center"/>
    </xf>
    <xf numFmtId="176" fontId="0" fillId="0" borderId="5" xfId="444" applyNumberFormat="1" applyFont="1" applyFill="1" applyBorder="1" applyAlignment="1">
      <alignment horizontal="left" vertical="center"/>
    </xf>
    <xf numFmtId="176" fontId="22" fillId="0" borderId="0" xfId="444" applyNumberFormat="1" applyFont="1" applyFill="1">
      <alignment vertical="center"/>
    </xf>
    <xf numFmtId="176" fontId="19" fillId="0" borderId="0" xfId="444" applyNumberFormat="1" applyFont="1" applyFill="1" applyAlignment="1">
      <alignment horizontal="center" vertical="center" wrapText="1"/>
    </xf>
    <xf numFmtId="176" fontId="1" fillId="0" borderId="0" xfId="444" applyNumberFormat="1" applyFont="1" applyFill="1">
      <alignment vertical="center"/>
    </xf>
    <xf numFmtId="176" fontId="23" fillId="0" borderId="0" xfId="389" applyNumberFormat="1" applyFont="1" applyFill="1"/>
    <xf numFmtId="176" fontId="24" fillId="0" borderId="0" xfId="444" applyNumberFormat="1" applyFont="1" applyFill="1">
      <alignment vertical="center"/>
    </xf>
    <xf numFmtId="10" fontId="0" fillId="0" borderId="0" xfId="444" applyNumberFormat="1" applyFill="1" applyBorder="1" applyAlignment="1">
      <alignment horizontal="right" vertical="center"/>
    </xf>
    <xf numFmtId="176" fontId="19" fillId="0" borderId="5" xfId="444" applyNumberFormat="1" applyFont="1" applyFill="1" applyBorder="1" applyAlignment="1">
      <alignment horizontal="center" vertical="center" wrapText="1"/>
    </xf>
    <xf numFmtId="176" fontId="19" fillId="0" borderId="5" xfId="444" applyNumberFormat="1" applyFont="1" applyFill="1" applyBorder="1" applyAlignment="1">
      <alignment horizontal="center" vertical="center"/>
    </xf>
    <xf numFmtId="10" fontId="19" fillId="0" borderId="5" xfId="444" applyNumberFormat="1" applyFont="1" applyFill="1" applyBorder="1" applyAlignment="1">
      <alignment horizontal="center" vertical="center"/>
    </xf>
    <xf numFmtId="10" fontId="19" fillId="0" borderId="5" xfId="444" applyNumberFormat="1" applyFont="1" applyFill="1" applyBorder="1" applyAlignment="1">
      <alignment horizontal="center" vertical="center" wrapText="1"/>
    </xf>
    <xf numFmtId="10" fontId="17" fillId="2" borderId="5" xfId="444" applyNumberFormat="1" applyFont="1" applyFill="1" applyBorder="1">
      <alignment vertical="center"/>
    </xf>
    <xf numFmtId="176" fontId="17" fillId="0" borderId="5" xfId="444" applyNumberFormat="1" applyFont="1" applyFill="1" applyBorder="1" applyAlignment="1">
      <alignment vertical="center"/>
    </xf>
    <xf numFmtId="176" fontId="1" fillId="0" borderId="5" xfId="444" applyNumberFormat="1" applyFont="1" applyFill="1" applyBorder="1" applyAlignment="1">
      <alignment vertical="center"/>
    </xf>
    <xf numFmtId="176" fontId="1" fillId="0" borderId="5" xfId="444" applyNumberFormat="1" applyFont="1" applyFill="1" applyBorder="1" applyAlignment="1">
      <alignment vertical="center" wrapText="1"/>
    </xf>
    <xf numFmtId="176" fontId="17" fillId="0" borderId="0" xfId="444" applyNumberFormat="1" applyFont="1" applyFill="1">
      <alignment vertical="center"/>
    </xf>
    <xf numFmtId="10" fontId="1" fillId="2" borderId="5" xfId="444" applyNumberFormat="1" applyFont="1" applyFill="1" applyBorder="1">
      <alignment vertical="center"/>
    </xf>
    <xf numFmtId="176" fontId="17" fillId="0" borderId="5" xfId="444" applyNumberFormat="1" applyFont="1" applyFill="1" applyBorder="1" applyAlignment="1">
      <alignment horizontal="distributed" vertical="center" indent="2"/>
    </xf>
    <xf numFmtId="176" fontId="17" fillId="0" borderId="15" xfId="444" applyNumberFormat="1" applyFont="1" applyFill="1" applyBorder="1" applyAlignment="1">
      <alignment horizontal="left" vertical="center"/>
    </xf>
    <xf numFmtId="176" fontId="25" fillId="2" borderId="5" xfId="444" applyNumberFormat="1" applyFont="1" applyFill="1" applyBorder="1" applyAlignment="1">
      <alignment horizontal="left" vertical="center" indent="2"/>
    </xf>
    <xf numFmtId="176" fontId="17" fillId="0" borderId="5" xfId="444" applyNumberFormat="1" applyFont="1" applyFill="1" applyBorder="1" applyAlignment="1">
      <alignment horizontal="left" vertical="center" indent="1"/>
    </xf>
    <xf numFmtId="176" fontId="1" fillId="0" borderId="5" xfId="444" applyNumberFormat="1" applyFont="1" applyFill="1" applyBorder="1" applyAlignment="1">
      <alignment horizontal="left" vertical="center" indent="1"/>
    </xf>
    <xf numFmtId="176" fontId="1" fillId="0" borderId="5" xfId="444" applyNumberFormat="1" applyFont="1" applyFill="1" applyBorder="1" applyAlignment="1">
      <alignment horizontal="left" vertical="center"/>
    </xf>
    <xf numFmtId="176" fontId="17" fillId="0" borderId="5" xfId="444" applyNumberFormat="1" applyFont="1" applyFill="1" applyBorder="1" applyAlignment="1">
      <alignment horizontal="left" vertical="center"/>
    </xf>
    <xf numFmtId="10" fontId="22" fillId="0" borderId="0" xfId="444" applyNumberFormat="1" applyFont="1" applyFill="1">
      <alignment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0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/>
    </xf>
    <xf numFmtId="49" fontId="33" fillId="0" borderId="0" xfId="0" applyNumberFormat="1" applyFont="1" applyAlignment="1">
      <alignment horizontal="center"/>
    </xf>
  </cellXfs>
  <cellStyles count="6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州本级" xfId="49"/>
    <cellStyle name="解释性文本 3 2_州本级" xfId="50"/>
    <cellStyle name="常规 2 2 4" xfId="51"/>
    <cellStyle name="60% - 着色 2" xfId="52"/>
    <cellStyle name="汇总 6" xfId="53"/>
    <cellStyle name="标题 1 4_州本级" xfId="54"/>
    <cellStyle name="好 3 2 2" xfId="55"/>
    <cellStyle name="计算 2" xfId="56"/>
    <cellStyle name="常规 7 3" xfId="57"/>
    <cellStyle name="标题 3 4_州本级" xfId="58"/>
    <cellStyle name="常规 2 7 3" xfId="59"/>
    <cellStyle name="标题 6 2_州本级" xfId="60"/>
    <cellStyle name="常规 6" xfId="61"/>
    <cellStyle name="解释性文本 2 2" xfId="62"/>
    <cellStyle name="常规 5 2" xfId="63"/>
    <cellStyle name="解释性文本 2 2_州本级" xfId="64"/>
    <cellStyle name="标题 1 5 2" xfId="65"/>
    <cellStyle name="差 6" xfId="66"/>
    <cellStyle name="百分比 4" xfId="67"/>
    <cellStyle name="常规 5 2 2" xfId="68"/>
    <cellStyle name="差 7" xfId="69"/>
    <cellStyle name="标题 4 2_州本级" xfId="70"/>
    <cellStyle name="百分比 5" xfId="71"/>
    <cellStyle name="常规 4 2_州本级" xfId="72"/>
    <cellStyle name="计算 3 2" xfId="73"/>
    <cellStyle name="标题 3 3 2_州本级" xfId="74"/>
    <cellStyle name="检查单元格 3 3" xfId="75"/>
    <cellStyle name="标题 4 5 3" xfId="76"/>
    <cellStyle name="常规 4 3_州本级" xfId="77"/>
    <cellStyle name="差 3 4" xfId="78"/>
    <cellStyle name="常规 7_州本级" xfId="79"/>
    <cellStyle name="检查单元格 3 2" xfId="80"/>
    <cellStyle name="常规 2 2 2 4" xfId="81"/>
    <cellStyle name="标题 4 5 2" xfId="82"/>
    <cellStyle name="汇总 3 3" xfId="83"/>
    <cellStyle name="标题 5 4" xfId="84"/>
    <cellStyle name="标题 2 2_州本级" xfId="85"/>
    <cellStyle name="汇总 3 4" xfId="86"/>
    <cellStyle name="检查单元格 3 4" xfId="87"/>
    <cellStyle name="常规 2 6_州本级" xfId="88"/>
    <cellStyle name="输出 4_州本级" xfId="89"/>
    <cellStyle name="汇总 3 2 2" xfId="90"/>
    <cellStyle name="20% - 着色 1" xfId="91"/>
    <cellStyle name="计算 3" xfId="92"/>
    <cellStyle name="标题 2 4 2_州本级" xfId="93"/>
    <cellStyle name="20% - 着色 2" xfId="94"/>
    <cellStyle name="计算 4" xfId="95"/>
    <cellStyle name="标题 7 2_州本级" xfId="96"/>
    <cellStyle name="标题 1 4 2" xfId="97"/>
    <cellStyle name="20% - 着色 3" xfId="98"/>
    <cellStyle name="计算 5" xfId="99"/>
    <cellStyle name="标题 1 4 3" xfId="100"/>
    <cellStyle name="40% - 着色 3" xfId="101"/>
    <cellStyle name="20% - 着色 5" xfId="102"/>
    <cellStyle name="计算 7" xfId="103"/>
    <cellStyle name="常规 3 2 2" xfId="104"/>
    <cellStyle name="40% - 着色 4" xfId="105"/>
    <cellStyle name="常规_附件2：二维表" xfId="106"/>
    <cellStyle name="40% - 着色 5" xfId="107"/>
    <cellStyle name="常规 6_州本级" xfId="108"/>
    <cellStyle name="标题 1 2" xfId="109"/>
    <cellStyle name="60% - 着色 4" xfId="110"/>
    <cellStyle name="常规 2 2 3" xfId="111"/>
    <cellStyle name="60% - 着色 1" xfId="112"/>
    <cellStyle name="常规 2 2 5" xfId="113"/>
    <cellStyle name="60% - 着色 3" xfId="114"/>
    <cellStyle name="20% - 着色 4" xfId="115"/>
    <cellStyle name="计算 6" xfId="116"/>
    <cellStyle name="常规 3 2 3" xfId="117"/>
    <cellStyle name="20% - 着色 6" xfId="118"/>
    <cellStyle name="检查单元格 5 3" xfId="119"/>
    <cellStyle name="40% - 着色 1" xfId="120"/>
    <cellStyle name="检查单元格 3 2_州本级" xfId="121"/>
    <cellStyle name="40% - 着色 2" xfId="122"/>
    <cellStyle name="40% - 着色 6" xfId="123"/>
    <cellStyle name="标题 1 3" xfId="124"/>
    <cellStyle name="60% - 着色 5" xfId="125"/>
    <cellStyle name="标题 1 4" xfId="126"/>
    <cellStyle name="60% - 着色 6" xfId="127"/>
    <cellStyle name="好 2 2_州本级" xfId="128"/>
    <cellStyle name="no dec" xfId="129"/>
    <cellStyle name="差 5" xfId="130"/>
    <cellStyle name="百分比 3" xfId="131"/>
    <cellStyle name="Normal_APR" xfId="132"/>
    <cellStyle name="差 4" xfId="133"/>
    <cellStyle name="解释性文本 7" xfId="134"/>
    <cellStyle name="百分比 2" xfId="135"/>
    <cellStyle name="差 4 2" xfId="136"/>
    <cellStyle name="标题 10" xfId="137"/>
    <cellStyle name="百分比 2 2" xfId="138"/>
    <cellStyle name="汇总 4 4" xfId="139"/>
    <cellStyle name="差 4 2 2" xfId="140"/>
    <cellStyle name="百分比 2 2 2" xfId="141"/>
    <cellStyle name="百分比 2 2 2 2" xfId="142"/>
    <cellStyle name="百分比 2 2 3" xfId="143"/>
    <cellStyle name="千位_1" xfId="144"/>
    <cellStyle name="常规 2 4 2_州本级" xfId="145"/>
    <cellStyle name="百分比 2 2 4" xfId="146"/>
    <cellStyle name="差 4 3" xfId="147"/>
    <cellStyle name="百分比 2 3" xfId="148"/>
    <cellStyle name="百分比 2 3 2" xfId="149"/>
    <cellStyle name="百分比 2 3 2 2" xfId="150"/>
    <cellStyle name="百分比 2 3 3" xfId="151"/>
    <cellStyle name="百分比 2 3 4" xfId="152"/>
    <cellStyle name="差 4 4" xfId="153"/>
    <cellStyle name="百分比 2 4" xfId="154"/>
    <cellStyle name="百分比 2 4 2" xfId="155"/>
    <cellStyle name="好 4 2_州本级" xfId="156"/>
    <cellStyle name="百分比 2 5" xfId="157"/>
    <cellStyle name="汇总 4 2_州本级" xfId="158"/>
    <cellStyle name="百分比 2 6" xfId="159"/>
    <cellStyle name="差 5 2" xfId="160"/>
    <cellStyle name="百分比 3 2" xfId="161"/>
    <cellStyle name="差 5 3" xfId="162"/>
    <cellStyle name="百分比 3 3" xfId="163"/>
    <cellStyle name="常规 6 2_州本级" xfId="164"/>
    <cellStyle name="标题 1 2 2" xfId="165"/>
    <cellStyle name="标题 1 2 2 2" xfId="166"/>
    <cellStyle name="警告文本 2 3" xfId="167"/>
    <cellStyle name="标题 3 4 2" xfId="168"/>
    <cellStyle name="标题 1 2 2_州本级" xfId="169"/>
    <cellStyle name="标题 1 2 3" xfId="170"/>
    <cellStyle name="标题 1 2 4" xfId="171"/>
    <cellStyle name="标题 3 4" xfId="172"/>
    <cellStyle name="标题 1 2_州本级" xfId="173"/>
    <cellStyle name="汇总 3" xfId="174"/>
    <cellStyle name="标题 1 3 2" xfId="175"/>
    <cellStyle name="汇总 3 2" xfId="176"/>
    <cellStyle name="标题 5 3" xfId="177"/>
    <cellStyle name="标题 1 3 2 2" xfId="178"/>
    <cellStyle name="汇总 7" xfId="179"/>
    <cellStyle name="汇总 3_州本级" xfId="180"/>
    <cellStyle name="标题 1 3 2_州本级" xfId="181"/>
    <cellStyle name="汇总 4" xfId="182"/>
    <cellStyle name="标题 1 3 3" xfId="183"/>
    <cellStyle name="汇总 5" xfId="184"/>
    <cellStyle name="标题 1 3 4" xfId="185"/>
    <cellStyle name="好 2 2 2" xfId="186"/>
    <cellStyle name="标题 1 3_州本级" xfId="187"/>
    <cellStyle name="标题 1 4 2 2" xfId="188"/>
    <cellStyle name="常规 3 3 4" xfId="189"/>
    <cellStyle name="常规 2" xfId="190"/>
    <cellStyle name="标题 1 4 2_州本级" xfId="191"/>
    <cellStyle name="标题 1 4 4" xfId="192"/>
    <cellStyle name="标题 1 5" xfId="193"/>
    <cellStyle name="标题 2 3_州本级" xfId="194"/>
    <cellStyle name="标题 1 5 3" xfId="195"/>
    <cellStyle name="好 4 2 2" xfId="196"/>
    <cellStyle name="标题 1 5_州本级" xfId="197"/>
    <cellStyle name="标题 1 6" xfId="198"/>
    <cellStyle name="标题 2 4 2" xfId="199"/>
    <cellStyle name="标题 1 7" xfId="200"/>
    <cellStyle name="标题 4 2 2_州本级" xfId="201"/>
    <cellStyle name="标题 2 2" xfId="202"/>
    <cellStyle name="标题 2 2 2" xfId="203"/>
    <cellStyle name="标题 2 2 2 2" xfId="204"/>
    <cellStyle name="标题 2 2 2_州本级" xfId="205"/>
    <cellStyle name="好 3 2" xfId="206"/>
    <cellStyle name="标题 2 2 3" xfId="207"/>
    <cellStyle name="计算 5 2" xfId="208"/>
    <cellStyle name="好 3 3" xfId="209"/>
    <cellStyle name="标题 2 2 4" xfId="210"/>
    <cellStyle name="标题 2 3" xfId="211"/>
    <cellStyle name="标题 2 3 2" xfId="212"/>
    <cellStyle name="标题 2 3 2 2" xfId="213"/>
    <cellStyle name="标题 2 3 2_州本级" xfId="214"/>
    <cellStyle name="好 4 2" xfId="215"/>
    <cellStyle name="标题 2 3 3" xfId="216"/>
    <cellStyle name="好 4 3" xfId="217"/>
    <cellStyle name="标题 2 3 4" xfId="218"/>
    <cellStyle name="标题 2 4" xfId="219"/>
    <cellStyle name="标题 2 4 2 2" xfId="220"/>
    <cellStyle name="标题 3 2 2 2" xfId="221"/>
    <cellStyle name="好 5 2" xfId="222"/>
    <cellStyle name="标题 2 4 3" xfId="223"/>
    <cellStyle name="好 5 3" xfId="224"/>
    <cellStyle name="常规 3 2 2 2" xfId="225"/>
    <cellStyle name="标题 2 4 4" xfId="226"/>
    <cellStyle name="标题 2 5 3" xfId="227"/>
    <cellStyle name="标题 2 4_州本级" xfId="228"/>
    <cellStyle name="计算 2_州本级" xfId="229"/>
    <cellStyle name="标题 2 5" xfId="230"/>
    <cellStyle name="计算 2 2_州本级" xfId="231"/>
    <cellStyle name="标题 2 7" xfId="232"/>
    <cellStyle name="标题 2 5 2" xfId="233"/>
    <cellStyle name="标题 3 5 3" xfId="234"/>
    <cellStyle name="警告文本 3 4" xfId="235"/>
    <cellStyle name="标题 2 5_州本级" xfId="236"/>
    <cellStyle name="标题 2 6" xfId="237"/>
    <cellStyle name="常规 4 2 2_州本级" xfId="238"/>
    <cellStyle name="标题 3 2" xfId="239"/>
    <cellStyle name="标题 3 2 2" xfId="240"/>
    <cellStyle name="好 5" xfId="241"/>
    <cellStyle name="标题 3 2 2_州本级" xfId="242"/>
    <cellStyle name="好 5_州本级" xfId="243"/>
    <cellStyle name="标题 3 2 3" xfId="244"/>
    <cellStyle name="好 6" xfId="245"/>
    <cellStyle name="标题 3 2 4" xfId="246"/>
    <cellStyle name="好 7" xfId="247"/>
    <cellStyle name="标题 3 2_州本级" xfId="248"/>
    <cellStyle name="常规 2 3 2 2_州本级" xfId="249"/>
    <cellStyle name="标题 3 3" xfId="250"/>
    <cellStyle name="标题 3 3 2" xfId="251"/>
    <cellStyle name="标题 3 4 3" xfId="252"/>
    <cellStyle name="标题 3 3 2 2" xfId="253"/>
    <cellStyle name="标题 3 3 3" xfId="254"/>
    <cellStyle name="标题 3 3 4" xfId="255"/>
    <cellStyle name="标题 4 2 4" xfId="256"/>
    <cellStyle name="标题 3 3_州本级" xfId="257"/>
    <cellStyle name="检查单元格 2 3" xfId="258"/>
    <cellStyle name="标题 4 4 3" xfId="259"/>
    <cellStyle name="标题 3 4 2 2" xfId="260"/>
    <cellStyle name="标题 3 4 2_州本级" xfId="261"/>
    <cellStyle name="常规 3 3 2 2" xfId="262"/>
    <cellStyle name="标题 3 4 4" xfId="263"/>
    <cellStyle name="标题 3 5" xfId="264"/>
    <cellStyle name="常规 9" xfId="265"/>
    <cellStyle name="标题 3 5 2" xfId="266"/>
    <cellStyle name="标题 3 5_州本级" xfId="267"/>
    <cellStyle name="标题 3 6" xfId="268"/>
    <cellStyle name="标题 3 7" xfId="269"/>
    <cellStyle name="解释性文本 2 2 2" xfId="270"/>
    <cellStyle name="标题 4 2" xfId="271"/>
    <cellStyle name="标题 4 2 2" xfId="272"/>
    <cellStyle name="常规 6 3" xfId="273"/>
    <cellStyle name="警告文本 2_州本级" xfId="274"/>
    <cellStyle name="标题 4 2 2 2" xfId="275"/>
    <cellStyle name="标题 4 2 3" xfId="276"/>
    <cellStyle name="汇总 2 2" xfId="277"/>
    <cellStyle name="标题 4 3" xfId="278"/>
    <cellStyle name="汇总 2 2 2" xfId="279"/>
    <cellStyle name="标题 4 3 2" xfId="280"/>
    <cellStyle name="警告文本 3_州本级" xfId="281"/>
    <cellStyle name="标题 4 3 2 2" xfId="282"/>
    <cellStyle name="注释 2 2 2" xfId="283"/>
    <cellStyle name="标题 4 3 2_州本级" xfId="284"/>
    <cellStyle name="警告文本 2 2 2" xfId="285"/>
    <cellStyle name="标题 4 3 3" xfId="286"/>
    <cellStyle name="标题 4 3 4" xfId="287"/>
    <cellStyle name="汇总 2 2_州本级" xfId="288"/>
    <cellStyle name="常规 6 2 2" xfId="289"/>
    <cellStyle name="标题 4 3_州本级" xfId="290"/>
    <cellStyle name="检查单元格 2" xfId="291"/>
    <cellStyle name="计算 3 2 2" xfId="292"/>
    <cellStyle name="汇总 2 3" xfId="293"/>
    <cellStyle name="标题 4 4" xfId="294"/>
    <cellStyle name="检查单元格 2 2" xfId="295"/>
    <cellStyle name="标题 4 4 2" xfId="296"/>
    <cellStyle name="检查单元格 2 2 2" xfId="297"/>
    <cellStyle name="警告文本 4_州本级" xfId="298"/>
    <cellStyle name="标题 4 4 2 2" xfId="299"/>
    <cellStyle name="检查单元格 2 2_州本级" xfId="300"/>
    <cellStyle name="标题 4 4 2_州本级" xfId="301"/>
    <cellStyle name="检查单元格 2 4" xfId="302"/>
    <cellStyle name="标题 4 4 4" xfId="303"/>
    <cellStyle name="检查单元格 2_州本级" xfId="304"/>
    <cellStyle name="标题 4 4_州本级" xfId="305"/>
    <cellStyle name="检查单元格 3" xfId="306"/>
    <cellStyle name="汇总 2 4" xfId="307"/>
    <cellStyle name="标题 4 5" xfId="308"/>
    <cellStyle name="检查单元格 3_州本级" xfId="309"/>
    <cellStyle name="标题 4 5_州本级" xfId="310"/>
    <cellStyle name="检查单元格 4" xfId="311"/>
    <cellStyle name="差 3_州本级" xfId="312"/>
    <cellStyle name="标题 4 6" xfId="313"/>
    <cellStyle name="检查单元格 5" xfId="314"/>
    <cellStyle name="标题 4 7" xfId="315"/>
    <cellStyle name="解释性文本 2 3" xfId="316"/>
    <cellStyle name="标题 5" xfId="317"/>
    <cellStyle name="标题 5 2" xfId="318"/>
    <cellStyle name="标题 5 2 2" xfId="319"/>
    <cellStyle name="标题 5 2_州本级" xfId="320"/>
    <cellStyle name="标题 5_州本级" xfId="321"/>
    <cellStyle name="解释性文本 2 4" xfId="322"/>
    <cellStyle name="标题 6" xfId="323"/>
    <cellStyle name="标题 6 2" xfId="324"/>
    <cellStyle name="标题 6 2 2" xfId="325"/>
    <cellStyle name="汇总 4 2" xfId="326"/>
    <cellStyle name="标题 6 3" xfId="327"/>
    <cellStyle name="汇总 4 3" xfId="328"/>
    <cellStyle name="标题 6 4" xfId="329"/>
    <cellStyle name="标题 6_州本级" xfId="330"/>
    <cellStyle name="标题 7" xfId="331"/>
    <cellStyle name="标题 7 2" xfId="332"/>
    <cellStyle name="标题 7 2 2" xfId="333"/>
    <cellStyle name="汇总 5 2" xfId="334"/>
    <cellStyle name="标题 7 3" xfId="335"/>
    <cellStyle name="汇总 5 3" xfId="336"/>
    <cellStyle name="标题 7 4" xfId="337"/>
    <cellStyle name="标题 7_州本级" xfId="338"/>
    <cellStyle name="常规_exceltmp1" xfId="339"/>
    <cellStyle name="常规 2 5 3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好 3_州本级" xfId="348"/>
    <cellStyle name="标题 9" xfId="349"/>
    <cellStyle name="差 2" xfId="350"/>
    <cellStyle name="解释性文本 5" xfId="351"/>
    <cellStyle name="差 2 2" xfId="352"/>
    <cellStyle name="解释性文本 5 2" xfId="353"/>
    <cellStyle name="差 2 4" xfId="354"/>
    <cellStyle name="差 2 2 2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计算 4_州本级" xfId="374"/>
    <cellStyle name="常规 2 2 2 2" xfId="375"/>
    <cellStyle name="计算 4 2_州本级" xfId="376"/>
    <cellStyle name="常规 2 4 4" xfId="377"/>
    <cellStyle name="常规 2 2 2 2 2" xfId="378"/>
    <cellStyle name="输出 3 2 2" xfId="379"/>
    <cellStyle name="检查单元格 7" xfId="380"/>
    <cellStyle name="常规 2 2 2 2_州本级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输入 3 2 2" xfId="388"/>
    <cellStyle name="常规_德宏州2005年地方预算(代报简表)" xfId="389"/>
    <cellStyle name="常规 2 3 2" xfId="390"/>
    <cellStyle name="计算 5_州本级" xfId="391"/>
    <cellStyle name="适中 2_州本级" xfId="392"/>
    <cellStyle name="常规 2 3 2 2" xfId="393"/>
    <cellStyle name="常规 2 3 2 2 2" xfId="394"/>
    <cellStyle name="常规 2 3 2 3" xfId="395"/>
    <cellStyle name="常规 2 3 2 4" xfId="396"/>
    <cellStyle name="常规 2 3 2_州本级" xfId="397"/>
    <cellStyle name="常规 2 3 3" xfId="398"/>
    <cellStyle name="常规 2 3 3 2" xfId="399"/>
    <cellStyle name="常规 2 3 3 3" xfId="400"/>
    <cellStyle name="常规 2 3 3_州本级" xfId="401"/>
    <cellStyle name="常规 2 3 4" xfId="402"/>
    <cellStyle name="常规 2 3 5" xfId="403"/>
    <cellStyle name="常规 2 4" xfId="404"/>
    <cellStyle name="常规 2 4 2" xfId="405"/>
    <cellStyle name="适中 3_州本级" xfId="406"/>
    <cellStyle name="常规 2 4 2 2" xfId="407"/>
    <cellStyle name="常规 2 4 3" xfId="408"/>
    <cellStyle name="常规 2 4_州本级" xfId="409"/>
    <cellStyle name="输出 4 2_州本级" xfId="410"/>
    <cellStyle name="常规 3_州本级" xfId="411"/>
    <cellStyle name="常规 2 5" xfId="412"/>
    <cellStyle name="常规 3 2_州本级" xfId="413"/>
    <cellStyle name="常规 2 5 2" xfId="414"/>
    <cellStyle name="适中 4_州本级" xfId="415"/>
    <cellStyle name="常规 2 5 2 2" xfId="416"/>
    <cellStyle name="检查单元格 6" xfId="417"/>
    <cellStyle name="常规 3 2 2_州本级" xfId="418"/>
    <cellStyle name="常规 2 5 2_州本级" xfId="419"/>
    <cellStyle name="计算 2 3" xfId="420"/>
    <cellStyle name="常规 2 5 4" xfId="421"/>
    <cellStyle name="常规 2 5_州本级" xfId="422"/>
    <cellStyle name="常规 2 6" xfId="423"/>
    <cellStyle name="常规 2 6 2" xfId="424"/>
    <cellStyle name="适中 5_州本级" xfId="425"/>
    <cellStyle name="常规 2 6 2 2" xfId="426"/>
    <cellStyle name="常规 2 6 2_州本级" xfId="427"/>
    <cellStyle name="汇总 5_州本级" xfId="428"/>
    <cellStyle name="常规 2 6 3" xfId="429"/>
    <cellStyle name="检查单元格 3 2 2" xfId="430"/>
    <cellStyle name="常规 2 6 4" xfId="431"/>
    <cellStyle name="常规 2 7 2" xfId="432"/>
    <cellStyle name="常规 2 7_州本级" xfId="433"/>
    <cellStyle name="输入 3" xfId="434"/>
    <cellStyle name="常规 2 9" xfId="435"/>
    <cellStyle name="输出 4 2" xfId="436"/>
    <cellStyle name="常规 3" xfId="437"/>
    <cellStyle name="输出 4 2 2" xfId="438"/>
    <cellStyle name="常规 3 2" xfId="439"/>
    <cellStyle name="常规 3 2 4" xfId="440"/>
    <cellStyle name="常规 3 3" xfId="441"/>
    <cellStyle name="常规 3 3 2" xfId="442"/>
    <cellStyle name="常规 3 3 2_州本级" xfId="443"/>
    <cellStyle name="常规_2007年云南省向人大报送政府收支预算表格式编制过程表" xfId="444"/>
    <cellStyle name="常规 3 3 3" xfId="445"/>
    <cellStyle name="常规 3 3_州本级" xfId="446"/>
    <cellStyle name="常规 3 4" xfId="447"/>
    <cellStyle name="常规 3 4 2" xfId="448"/>
    <cellStyle name="常规 3 4_州本级" xfId="449"/>
    <cellStyle name="输入 4_州本级" xfId="450"/>
    <cellStyle name="常规 3 5" xfId="451"/>
    <cellStyle name="常规 3 6" xfId="452"/>
    <cellStyle name="输出 4 3" xfId="453"/>
    <cellStyle name="常规 4" xfId="454"/>
    <cellStyle name="常规 4 2" xfId="455"/>
    <cellStyle name="常规 4 2 2" xfId="456"/>
    <cellStyle name="常规 4 4" xfId="457"/>
    <cellStyle name="常规 4 2 2 2" xfId="458"/>
    <cellStyle name="常规 6 4" xfId="459"/>
    <cellStyle name="常规 4 2 3" xfId="460"/>
    <cellStyle name="常规 4 5" xfId="461"/>
    <cellStyle name="常规 4 2 4" xfId="462"/>
    <cellStyle name="常规 4 3" xfId="463"/>
    <cellStyle name="常规 4 3 2" xfId="464"/>
    <cellStyle name="常规 5 4" xfId="465"/>
    <cellStyle name="常规 4 3 2 2" xfId="466"/>
    <cellStyle name="常规 4 3 2_州本级" xfId="467"/>
    <cellStyle name="常规 4 3 3" xfId="468"/>
    <cellStyle name="常规 4 3 4" xfId="469"/>
    <cellStyle name="解释性文本 2_州本级" xfId="470"/>
    <cellStyle name="输出 4 4" xfId="471"/>
    <cellStyle name="常规 5" xfId="472"/>
    <cellStyle name="常规 5 2_州本级" xfId="473"/>
    <cellStyle name="常规 5 3" xfId="474"/>
    <cellStyle name="常规 5_州本级" xfId="475"/>
    <cellStyle name="汇总 2_州本级" xfId="476"/>
    <cellStyle name="常规 6 2" xfId="477"/>
    <cellStyle name="计算 3_州本级" xfId="478"/>
    <cellStyle name="常规 7" xfId="479"/>
    <cellStyle name="计算 3 2_州本级" xfId="480"/>
    <cellStyle name="常规 7 2" xfId="481"/>
    <cellStyle name="常规 8" xfId="482"/>
    <cellStyle name="常规_2004年基金预算(二稿)" xfId="483"/>
    <cellStyle name="常规_陇川县2015年预算草案附表(祁)" xfId="484"/>
    <cellStyle name="好 2" xfId="485"/>
    <cellStyle name="好 2 2" xfId="486"/>
    <cellStyle name="计算 4 2" xfId="487"/>
    <cellStyle name="好 2 3" xfId="488"/>
    <cellStyle name="计算 4 3" xfId="489"/>
    <cellStyle name="好 2 4" xfId="490"/>
    <cellStyle name="好 2_州本级" xfId="491"/>
    <cellStyle name="好 3" xfId="492"/>
    <cellStyle name="好 3 2_州本级" xfId="493"/>
    <cellStyle name="计算 5 3" xfId="494"/>
    <cellStyle name="好 3 4" xfId="495"/>
    <cellStyle name="好 4" xfId="496"/>
    <cellStyle name="好 4 4" xfId="497"/>
    <cellStyle name="好 4_州本级" xfId="498"/>
    <cellStyle name="汇总 2" xfId="499"/>
    <cellStyle name="汇总 3 2_州本级" xfId="500"/>
    <cellStyle name="汇总 4 2 2" xfId="501"/>
    <cellStyle name="汇总 4_州本级" xfId="502"/>
    <cellStyle name="计算 2 2" xfId="503"/>
    <cellStyle name="计算 2 2 2" xfId="504"/>
    <cellStyle name="计算 2 4" xfId="505"/>
    <cellStyle name="输出 3 2_州本级" xfId="506"/>
    <cellStyle name="计算 3 3" xfId="507"/>
    <cellStyle name="计算 3 4" xfId="508"/>
    <cellStyle name="计算 4 2 2" xfId="509"/>
    <cellStyle name="计算 4 4" xfId="510"/>
    <cellStyle name="检查单元格 4 2 2" xfId="511"/>
    <cellStyle name="检查单元格 4 2_州本级" xfId="512"/>
    <cellStyle name="检查单元格 4 3" xfId="513"/>
    <cellStyle name="检查单元格 4 4" xfId="514"/>
    <cellStyle name="注释 7" xfId="515"/>
    <cellStyle name="检查单元格 4_州本级" xfId="516"/>
    <cellStyle name="检查单元格 5 2" xfId="517"/>
    <cellStyle name="解释性文本 4 3" xfId="518"/>
    <cellStyle name="检查单元格 5_州本级" xfId="519"/>
    <cellStyle name="解释性文本 2" xfId="520"/>
    <cellStyle name="解释性文本 3" xfId="521"/>
    <cellStyle name="解释性文本 3 2" xfId="522"/>
    <cellStyle name="解释性文本 3 2 2" xfId="523"/>
    <cellStyle name="解释性文本 3 3" xfId="524"/>
    <cellStyle name="解释性文本 3 4" xfId="525"/>
    <cellStyle name="解释性文本 3_州本级" xfId="526"/>
    <cellStyle name="解释性文本 4" xfId="527"/>
    <cellStyle name="解释性文本 4 2" xfId="528"/>
    <cellStyle name="解释性文本 4 2 2" xfId="529"/>
    <cellStyle name="解释性文本 4 2_州本级" xfId="530"/>
    <cellStyle name="解释性文本 4 4" xfId="531"/>
    <cellStyle name="解释性文本 4_州本级" xfId="532"/>
    <cellStyle name="警告文本 2" xfId="533"/>
    <cellStyle name="警告文本 2 2" xfId="534"/>
    <cellStyle name="警告文本 2 2_州本级" xfId="535"/>
    <cellStyle name="警告文本 2 4" xfId="536"/>
    <cellStyle name="警告文本 3" xfId="537"/>
    <cellStyle name="警告文本 3 2" xfId="538"/>
    <cellStyle name="警告文本 3 2 2" xfId="539"/>
    <cellStyle name="警告文本 3 2_州本级" xfId="540"/>
    <cellStyle name="警告文本 3 3" xfId="541"/>
    <cellStyle name="警告文本 4" xfId="542"/>
    <cellStyle name="警告文本 4 2" xfId="543"/>
    <cellStyle name="警告文本 4 2 2" xfId="544"/>
    <cellStyle name="警告文本 4 2_州本级" xfId="545"/>
    <cellStyle name="警告文本 4 3" xfId="546"/>
    <cellStyle name="警告文本 4 4" xfId="547"/>
    <cellStyle name="警告文本 5" xfId="548"/>
    <cellStyle name="警告文本 5 2" xfId="549"/>
    <cellStyle name="警告文本 5 3" xfId="550"/>
    <cellStyle name="警告文本 5_州本级" xfId="551"/>
    <cellStyle name="警告文本 6" xfId="552"/>
    <cellStyle name="警告文本 7" xfId="553"/>
    <cellStyle name="链接单元格 2" xfId="554"/>
    <cellStyle name="链接单元格 2 2" xfId="555"/>
    <cellStyle name="链接单元格 2 2 2" xfId="556"/>
    <cellStyle name="链接单元格 2 2_州本级" xfId="557"/>
    <cellStyle name="链接单元格 2 3" xfId="558"/>
    <cellStyle name="链接单元格 2 4" xfId="559"/>
    <cellStyle name="输出 4" xfId="560"/>
    <cellStyle name="链接单元格 2_州本级" xfId="561"/>
    <cellStyle name="链接单元格 3" xfId="562"/>
    <cellStyle name="链接单元格 3 2" xfId="563"/>
    <cellStyle name="链接单元格 3 2 2" xfId="564"/>
    <cellStyle name="链接单元格 3 2_州本级" xfId="565"/>
    <cellStyle name="链接单元格 3 3" xfId="566"/>
    <cellStyle name="链接单元格 3 4" xfId="567"/>
    <cellStyle name="链接单元格 3_州本级" xfId="568"/>
    <cellStyle name="链接单元格 4" xfId="569"/>
    <cellStyle name="链接单元格 4 2" xfId="570"/>
    <cellStyle name="链接单元格 4 2 2" xfId="571"/>
    <cellStyle name="链接单元格 4 2_州本级" xfId="572"/>
    <cellStyle name="链接单元格 4 3" xfId="573"/>
    <cellStyle name="链接单元格 4 4" xfId="574"/>
    <cellStyle name="链接单元格 4_州本级" xfId="575"/>
    <cellStyle name="链接单元格 5" xfId="576"/>
    <cellStyle name="着色 4" xfId="577"/>
    <cellStyle name="链接单元格 5 2" xfId="578"/>
    <cellStyle name="着色 5" xfId="579"/>
    <cellStyle name="链接单元格 5 3" xfId="580"/>
    <cellStyle name="链接单元格 5_州本级" xfId="581"/>
    <cellStyle name="链接单元格 6" xfId="582"/>
    <cellStyle name="链接单元格 7" xfId="583"/>
    <cellStyle name="普通_97-917" xfId="584"/>
    <cellStyle name="千分位[0]_laroux" xfId="585"/>
    <cellStyle name="千分位_97-917" xfId="586"/>
    <cellStyle name="适中 3 2_州本级" xfId="587"/>
    <cellStyle name="千位[0]_1" xfId="588"/>
    <cellStyle name="适中 2" xfId="589"/>
    <cellStyle name="适中 2 2" xfId="590"/>
    <cellStyle name="适中 2 2 2" xfId="591"/>
    <cellStyle name="适中 2 2_州本级" xfId="592"/>
    <cellStyle name="适中 2 3" xfId="593"/>
    <cellStyle name="适中 2 4" xfId="594"/>
    <cellStyle name="适中 3" xfId="595"/>
    <cellStyle name="适中 3 2" xfId="596"/>
    <cellStyle name="适中 3 2 2" xfId="597"/>
    <cellStyle name="适中 3 3" xfId="598"/>
    <cellStyle name="适中 3 4" xfId="599"/>
    <cellStyle name="适中 4" xfId="600"/>
    <cellStyle name="适中 4 2" xfId="601"/>
    <cellStyle name="适中 4 2 2" xfId="602"/>
    <cellStyle name="适中 4 2_州本级" xfId="603"/>
    <cellStyle name="适中 4 3" xfId="604"/>
    <cellStyle name="适中 4 4" xfId="605"/>
    <cellStyle name="适中 5" xfId="606"/>
    <cellStyle name="适中 5 2" xfId="607"/>
    <cellStyle name="适中 5 3" xfId="608"/>
    <cellStyle name="适中 6" xfId="609"/>
    <cellStyle name="适中 7" xfId="610"/>
    <cellStyle name="输出 2" xfId="611"/>
    <cellStyle name="输出 2 2" xfId="612"/>
    <cellStyle name="输出 2 2 2" xfId="613"/>
    <cellStyle name="输出 2 2_州本级" xfId="614"/>
    <cellStyle name="输出 2 3" xfId="615"/>
    <cellStyle name="输出 2 4" xfId="616"/>
    <cellStyle name="输出 2_州本级" xfId="617"/>
    <cellStyle name="输出 3" xfId="618"/>
    <cellStyle name="输出 3 2" xfId="619"/>
    <cellStyle name="输出 3 3" xfId="620"/>
    <cellStyle name="输出 3 4" xfId="621"/>
    <cellStyle name="输出 3_州本级" xfId="622"/>
    <cellStyle name="输出 5" xfId="623"/>
    <cellStyle name="输出 5 2" xfId="624"/>
    <cellStyle name="输出 5 3" xfId="625"/>
    <cellStyle name="输出 5_州本级" xfId="626"/>
    <cellStyle name="输出 6" xfId="627"/>
    <cellStyle name="输出 7" xfId="628"/>
    <cellStyle name="输入 2 2" xfId="629"/>
    <cellStyle name="输入 2 2 2" xfId="630"/>
    <cellStyle name="输入 2 2_州本级" xfId="631"/>
    <cellStyle name="输入 2 3" xfId="632"/>
    <cellStyle name="输入 2 4" xfId="633"/>
    <cellStyle name="输入 2_州本级" xfId="634"/>
    <cellStyle name="输入 3 2" xfId="635"/>
    <cellStyle name="输入 3 2_州本级" xfId="636"/>
    <cellStyle name="输入 3 3" xfId="637"/>
    <cellStyle name="输入 3 4" xfId="638"/>
    <cellStyle name="输入 3_州本级" xfId="639"/>
    <cellStyle name="输入 4" xfId="640"/>
    <cellStyle name="输入 4 2" xfId="641"/>
    <cellStyle name="输入 4 2 2" xfId="642"/>
    <cellStyle name="输入 4 2_州本级" xfId="643"/>
    <cellStyle name="输入 4 3" xfId="644"/>
    <cellStyle name="输入 4 4" xfId="645"/>
    <cellStyle name="输入 5" xfId="646"/>
    <cellStyle name="输入 5 2" xfId="647"/>
    <cellStyle name="输入 5 3" xfId="648"/>
    <cellStyle name="输入 5_州本级" xfId="649"/>
    <cellStyle name="输入 6" xfId="650"/>
    <cellStyle name="输入 7" xfId="651"/>
    <cellStyle name="注释 2" xfId="652"/>
    <cellStyle name="注释 2 2" xfId="653"/>
    <cellStyle name="注释 2 3" xfId="654"/>
    <cellStyle name="注释 2 4" xfId="655"/>
    <cellStyle name="注释 3" xfId="656"/>
    <cellStyle name="注释 3 2" xfId="657"/>
    <cellStyle name="注释 3 2 2" xfId="658"/>
    <cellStyle name="注释 3 3" xfId="659"/>
    <cellStyle name="注释 3 4" xfId="660"/>
    <cellStyle name="注释 4" xfId="661"/>
    <cellStyle name="注释 4 2" xfId="662"/>
    <cellStyle name="注释 4 2 2" xfId="663"/>
    <cellStyle name="注释 4 3" xfId="664"/>
    <cellStyle name="注释 4 4" xfId="665"/>
    <cellStyle name="注释 5" xfId="666"/>
    <cellStyle name="注释 5 2" xfId="667"/>
    <cellStyle name="注释 5 3" xfId="668"/>
    <cellStyle name="注释 6" xfId="669"/>
    <cellStyle name="着色 1" xfId="670"/>
    <cellStyle name="着色 2" xfId="671"/>
    <cellStyle name="着色 3" xfId="672"/>
    <cellStyle name="着色 6" xfId="673"/>
    <cellStyle name="Normal" xfId="674"/>
  </cellStyles>
  <dxfs count="2">
    <dxf>
      <font>
        <b val="1"/>
        <i val="0"/>
      </font>
    </dxf>
    <dxf>
      <font>
        <color indexed="10"/>
      </font>
    </dxf>
  </dxfs>
  <tableStyles count="0" defaultTableStyle="TableStyleMedium2"/>
  <colors>
    <mruColors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6" sqref="A6:D6"/>
    </sheetView>
  </sheetViews>
  <sheetFormatPr defaultColWidth="9" defaultRowHeight="14.25" outlineLevelRow="5" outlineLevelCol="4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234" t="s">
        <v>0</v>
      </c>
      <c r="B1" s="235"/>
      <c r="C1" s="235"/>
    </row>
    <row r="2" ht="27" customHeight="1" spans="1:5">
      <c r="A2" s="236"/>
      <c r="B2" s="237"/>
      <c r="C2" s="237"/>
      <c r="D2" s="237"/>
      <c r="E2" s="237"/>
    </row>
    <row r="3" ht="39.75" spans="1:4">
      <c r="A3" s="238" t="s">
        <v>1</v>
      </c>
      <c r="B3" s="238"/>
      <c r="C3" s="238"/>
      <c r="D3" s="238"/>
    </row>
    <row r="4" s="227" customFormat="1" ht="126" customHeight="1" spans="1:4">
      <c r="A4" s="239" t="s">
        <v>2</v>
      </c>
      <c r="B4" s="239"/>
      <c r="C4" s="239"/>
      <c r="D4" s="239"/>
    </row>
    <row r="5" ht="94.5" customHeight="1" spans="1:4">
      <c r="A5" s="240" t="s">
        <v>3</v>
      </c>
      <c r="B5" s="240"/>
      <c r="C5" s="240"/>
      <c r="D5" s="240"/>
    </row>
    <row r="6" ht="32.25" customHeight="1" spans="1:4">
      <c r="A6" s="241" t="s">
        <v>4</v>
      </c>
      <c r="B6" s="241"/>
      <c r="C6" s="241"/>
      <c r="D6" s="241"/>
    </row>
  </sheetData>
  <sheetProtection selectLockedCells="1" selectUnlockedCells="1"/>
  <mergeCells count="6">
    <mergeCell ref="B1:C1"/>
    <mergeCell ref="A2:E2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11" sqref="B11"/>
    </sheetView>
  </sheetViews>
  <sheetFormatPr defaultColWidth="9" defaultRowHeight="14.25" outlineLevelCol="1"/>
  <cols>
    <col min="1" max="1" width="12.75" style="227" customWidth="1"/>
    <col min="2" max="2" width="102" style="227" customWidth="1"/>
    <col min="3" max="16384" width="9" style="227"/>
  </cols>
  <sheetData>
    <row r="1" ht="54" customHeight="1"/>
    <row r="2" ht="37.5" customHeight="1" spans="1:2">
      <c r="A2" s="228" t="s">
        <v>5</v>
      </c>
      <c r="B2" s="228"/>
    </row>
    <row r="3" ht="37.5" customHeight="1" spans="1:2">
      <c r="A3" s="229"/>
      <c r="B3" s="229"/>
    </row>
    <row r="4" ht="32.25" customHeight="1" spans="1:2">
      <c r="A4" s="230" t="s">
        <v>6</v>
      </c>
      <c r="B4" s="230" t="s">
        <v>7</v>
      </c>
    </row>
    <row r="5" s="226" customFormat="1" ht="24.95" customHeight="1" spans="1:2">
      <c r="A5" s="231">
        <v>1</v>
      </c>
      <c r="B5" s="232" t="s">
        <v>8</v>
      </c>
    </row>
    <row r="6" s="226" customFormat="1" ht="24.95" customHeight="1" spans="1:2">
      <c r="A6" s="231">
        <v>2</v>
      </c>
      <c r="B6" s="232" t="s">
        <v>9</v>
      </c>
    </row>
    <row r="7" s="226" customFormat="1" ht="24.95" customHeight="1" spans="1:2">
      <c r="A7" s="231">
        <v>3</v>
      </c>
      <c r="B7" s="232" t="s">
        <v>10</v>
      </c>
    </row>
    <row r="8" s="226" customFormat="1" ht="24.95" customHeight="1" spans="1:2">
      <c r="A8" s="231">
        <v>4</v>
      </c>
      <c r="B8" s="232" t="s">
        <v>11</v>
      </c>
    </row>
    <row r="9" s="226" customFormat="1" ht="24.95" customHeight="1" spans="1:2">
      <c r="A9" s="231">
        <v>5</v>
      </c>
      <c r="B9" s="232" t="s">
        <v>12</v>
      </c>
    </row>
    <row r="10" s="226" customFormat="1" ht="24.95" customHeight="1" spans="1:2">
      <c r="A10" s="231">
        <v>6</v>
      </c>
      <c r="B10" s="232" t="s">
        <v>13</v>
      </c>
    </row>
    <row r="11" s="226" customFormat="1" ht="24.95" customHeight="1" spans="1:2">
      <c r="A11" s="231">
        <v>7</v>
      </c>
      <c r="B11" s="232" t="s">
        <v>14</v>
      </c>
    </row>
    <row r="12" s="226" customFormat="1" ht="24.95" customHeight="1" spans="2:2">
      <c r="B12" s="233"/>
    </row>
    <row r="13" s="226" customFormat="1" ht="24.95" customHeight="1" spans="2:2">
      <c r="B13" s="233"/>
    </row>
    <row r="14" s="226" customFormat="1" ht="24.95" customHeight="1" spans="2:2">
      <c r="B14" s="233"/>
    </row>
    <row r="15" s="226" customFormat="1" ht="24.95" customHeight="1" spans="2:2">
      <c r="B15" s="233"/>
    </row>
    <row r="16" s="226" customFormat="1" ht="24.95" customHeight="1" spans="2:2">
      <c r="B16" s="233"/>
    </row>
    <row r="17" s="226" customFormat="1" ht="24.95" customHeight="1" spans="2:2">
      <c r="B17" s="233"/>
    </row>
    <row r="18" s="226" customFormat="1" ht="24.95" customHeight="1" spans="2:2">
      <c r="B18" s="233"/>
    </row>
    <row r="19" s="226" customFormat="1" ht="24.95" customHeight="1" spans="2:2">
      <c r="B19" s="233"/>
    </row>
    <row r="20" s="226" customFormat="1" ht="24.95" customHeight="1" spans="2:2">
      <c r="B20" s="233"/>
    </row>
    <row r="21" s="226" customFormat="1" ht="24.95" customHeight="1" spans="2:2">
      <c r="B21" s="233"/>
    </row>
    <row r="22" s="226" customFormat="1" ht="24.95" customHeight="1" spans="2:2">
      <c r="B22" s="233"/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6"/>
  <sheetViews>
    <sheetView showZeros="0" tabSelected="1" workbookViewId="0">
      <pane ySplit="5" topLeftCell="A6" activePane="bottomLeft" state="frozen"/>
      <selection/>
      <selection pane="bottomLeft" activeCell="G21" sqref="G21"/>
    </sheetView>
  </sheetViews>
  <sheetFormatPr defaultColWidth="9" defaultRowHeight="18" customHeight="1"/>
  <cols>
    <col min="1" max="1" width="45.375" style="159" customWidth="1"/>
    <col min="2" max="2" width="13.875" style="159" customWidth="1"/>
    <col min="3" max="3" width="13" style="159" customWidth="1"/>
    <col min="4" max="4" width="16" style="160" customWidth="1"/>
    <col min="5" max="5" width="45.125" style="159" customWidth="1"/>
    <col min="6" max="7" width="14.625" style="164" customWidth="1"/>
    <col min="8" max="8" width="14.625" style="160" customWidth="1"/>
    <col min="9" max="16384" width="9" style="159"/>
  </cols>
  <sheetData>
    <row r="1" s="157" customFormat="1" customHeight="1" spans="1:8">
      <c r="A1" s="2" t="s">
        <v>15</v>
      </c>
      <c r="B1" s="161"/>
      <c r="D1" s="162"/>
      <c r="F1" s="205"/>
      <c r="G1" s="205"/>
      <c r="H1" s="162"/>
    </row>
    <row r="2" ht="20.25" spans="1:8">
      <c r="A2" s="4" t="s">
        <v>16</v>
      </c>
      <c r="B2" s="4"/>
      <c r="C2" s="4"/>
      <c r="D2" s="163"/>
      <c r="E2" s="4"/>
      <c r="F2" s="4"/>
      <c r="G2" s="4"/>
      <c r="H2" s="163"/>
    </row>
    <row r="3" customHeight="1" spans="1:13">
      <c r="A3" s="164"/>
      <c r="B3" s="206"/>
      <c r="D3" s="207"/>
      <c r="E3" s="164"/>
      <c r="G3" s="166"/>
      <c r="H3" s="167" t="s">
        <v>17</v>
      </c>
      <c r="M3" s="202"/>
    </row>
    <row r="4" s="202" customFormat="1" customHeight="1" spans="1:8">
      <c r="A4" s="208" t="s">
        <v>18</v>
      </c>
      <c r="B4" s="208" t="s">
        <v>19</v>
      </c>
      <c r="C4" s="209" t="s">
        <v>20</v>
      </c>
      <c r="D4" s="210"/>
      <c r="E4" s="208" t="s">
        <v>21</v>
      </c>
      <c r="F4" s="208" t="s">
        <v>19</v>
      </c>
      <c r="G4" s="209" t="s">
        <v>20</v>
      </c>
      <c r="H4" s="210"/>
    </row>
    <row r="5" s="203" customFormat="1" customHeight="1" spans="1:8">
      <c r="A5" s="208"/>
      <c r="B5" s="208"/>
      <c r="C5" s="208" t="s">
        <v>22</v>
      </c>
      <c r="D5" s="211" t="s">
        <v>23</v>
      </c>
      <c r="E5" s="208"/>
      <c r="F5" s="208"/>
      <c r="G5" s="208" t="s">
        <v>22</v>
      </c>
      <c r="H5" s="211" t="s">
        <v>23</v>
      </c>
    </row>
    <row r="6" s="204" customFormat="1" customHeight="1" spans="1:8">
      <c r="A6" s="137" t="s">
        <v>24</v>
      </c>
      <c r="B6" s="146"/>
      <c r="C6" s="146"/>
      <c r="D6" s="212"/>
      <c r="E6" s="137" t="s">
        <v>25</v>
      </c>
      <c r="F6" s="213">
        <f>SUM(F7:F33)</f>
        <v>885.33</v>
      </c>
      <c r="G6" s="146">
        <f>SUM(G7:G33)</f>
        <v>860.682</v>
      </c>
      <c r="H6" s="212">
        <f>IF(OR(VALUE(G6)=0,ISERROR(G6/F6-1)),"",G6/F6-1)</f>
        <v>-0.0278404662668157</v>
      </c>
    </row>
    <row r="7" s="204" customFormat="1" customHeight="1" spans="1:8">
      <c r="A7" s="139" t="s">
        <v>26</v>
      </c>
      <c r="B7" s="145"/>
      <c r="C7" s="145"/>
      <c r="D7" s="212" t="str">
        <f t="shared" ref="D7:D38" si="0">IF(OR(VALUE(C7)=0,ISERROR(C7/B7-1)),"",C7/B7-1)</f>
        <v/>
      </c>
      <c r="E7" s="139" t="s">
        <v>27</v>
      </c>
      <c r="F7" s="214">
        <v>11.9</v>
      </c>
      <c r="G7" s="145">
        <v>12.95</v>
      </c>
      <c r="H7" s="212">
        <f t="shared" ref="H7:H38" si="1">IF(OR(VALUE(G7)=0,ISERROR(G7/F7-1)),"",G7/F7-1)</f>
        <v>0.088235294117647</v>
      </c>
    </row>
    <row r="8" s="204" customFormat="1" customHeight="1" spans="1:8">
      <c r="A8" s="139" t="s">
        <v>28</v>
      </c>
      <c r="B8" s="145"/>
      <c r="C8" s="145"/>
      <c r="D8" s="212" t="str">
        <f t="shared" si="0"/>
        <v/>
      </c>
      <c r="E8" s="139" t="s">
        <v>29</v>
      </c>
      <c r="F8" s="214">
        <v>1</v>
      </c>
      <c r="G8" s="145">
        <v>1</v>
      </c>
      <c r="H8" s="212">
        <f t="shared" si="1"/>
        <v>0</v>
      </c>
    </row>
    <row r="9" s="204" customFormat="1" customHeight="1" spans="1:8">
      <c r="A9" s="139" t="s">
        <v>30</v>
      </c>
      <c r="B9" s="145"/>
      <c r="C9" s="145"/>
      <c r="D9" s="212" t="str">
        <f t="shared" si="0"/>
        <v/>
      </c>
      <c r="E9" s="139" t="s">
        <v>31</v>
      </c>
      <c r="F9" s="214">
        <v>573.4</v>
      </c>
      <c r="G9" s="145">
        <v>531.57</v>
      </c>
      <c r="H9" s="212">
        <f t="shared" si="1"/>
        <v>-0.072950819672131</v>
      </c>
    </row>
    <row r="10" s="204" customFormat="1" customHeight="1" spans="1:8">
      <c r="A10" s="139" t="s">
        <v>32</v>
      </c>
      <c r="B10" s="145"/>
      <c r="C10" s="145"/>
      <c r="D10" s="212" t="str">
        <f t="shared" si="0"/>
        <v/>
      </c>
      <c r="E10" s="139" t="s">
        <v>33</v>
      </c>
      <c r="F10" s="214"/>
      <c r="G10" s="145"/>
      <c r="H10" s="212" t="str">
        <f t="shared" si="1"/>
        <v/>
      </c>
    </row>
    <row r="11" s="204" customFormat="1" customHeight="1" spans="1:8">
      <c r="A11" s="139" t="s">
        <v>34</v>
      </c>
      <c r="B11" s="145"/>
      <c r="C11" s="145"/>
      <c r="D11" s="212" t="str">
        <f t="shared" si="0"/>
        <v/>
      </c>
      <c r="E11" s="139" t="s">
        <v>35</v>
      </c>
      <c r="F11" s="214"/>
      <c r="G11" s="145"/>
      <c r="H11" s="212" t="str">
        <f t="shared" si="1"/>
        <v/>
      </c>
    </row>
    <row r="12" s="204" customFormat="1" customHeight="1" spans="1:8">
      <c r="A12" s="139" t="s">
        <v>36</v>
      </c>
      <c r="B12" s="145"/>
      <c r="C12" s="145"/>
      <c r="D12" s="212" t="str">
        <f t="shared" si="0"/>
        <v/>
      </c>
      <c r="E12" s="139" t="s">
        <v>37</v>
      </c>
      <c r="F12" s="214">
        <v>21.65</v>
      </c>
      <c r="G12" s="145">
        <v>29.458</v>
      </c>
      <c r="H12" s="212">
        <f t="shared" si="1"/>
        <v>0.360646651270208</v>
      </c>
    </row>
    <row r="13" s="204" customFormat="1" customHeight="1" spans="1:8">
      <c r="A13" s="139" t="s">
        <v>38</v>
      </c>
      <c r="B13" s="145"/>
      <c r="C13" s="145"/>
      <c r="D13" s="212" t="str">
        <f t="shared" si="0"/>
        <v/>
      </c>
      <c r="E13" s="139" t="s">
        <v>39</v>
      </c>
      <c r="F13" s="214"/>
      <c r="G13" s="145"/>
      <c r="H13" s="212" t="str">
        <f t="shared" si="1"/>
        <v/>
      </c>
    </row>
    <row r="14" s="204" customFormat="1" customHeight="1" spans="1:8">
      <c r="A14" s="139" t="s">
        <v>40</v>
      </c>
      <c r="B14" s="145"/>
      <c r="C14" s="145"/>
      <c r="D14" s="212" t="str">
        <f t="shared" si="0"/>
        <v/>
      </c>
      <c r="E14" s="139" t="s">
        <v>41</v>
      </c>
      <c r="F14" s="214"/>
      <c r="G14" s="145"/>
      <c r="H14" s="212" t="str">
        <f t="shared" si="1"/>
        <v/>
      </c>
    </row>
    <row r="15" s="204" customFormat="1" customHeight="1" spans="1:8">
      <c r="A15" s="139" t="s">
        <v>42</v>
      </c>
      <c r="B15" s="145"/>
      <c r="C15" s="145"/>
      <c r="D15" s="212" t="str">
        <f t="shared" si="0"/>
        <v/>
      </c>
      <c r="E15" s="139" t="s">
        <v>43</v>
      </c>
      <c r="F15" s="214"/>
      <c r="G15" s="145"/>
      <c r="H15" s="212" t="str">
        <f t="shared" si="1"/>
        <v/>
      </c>
    </row>
    <row r="16" s="204" customFormat="1" customHeight="1" spans="1:8">
      <c r="A16" s="139" t="s">
        <v>44</v>
      </c>
      <c r="B16" s="145"/>
      <c r="C16" s="145"/>
      <c r="D16" s="212" t="str">
        <f t="shared" si="0"/>
        <v/>
      </c>
      <c r="E16" s="139" t="s">
        <v>45</v>
      </c>
      <c r="F16" s="214"/>
      <c r="G16" s="145"/>
      <c r="H16" s="212" t="str">
        <f t="shared" si="1"/>
        <v/>
      </c>
    </row>
    <row r="17" s="204" customFormat="1" customHeight="1" spans="1:8">
      <c r="A17" s="139" t="s">
        <v>46</v>
      </c>
      <c r="B17" s="145"/>
      <c r="C17" s="145"/>
      <c r="D17" s="212" t="str">
        <f t="shared" si="0"/>
        <v/>
      </c>
      <c r="E17" s="139" t="s">
        <v>47</v>
      </c>
      <c r="F17" s="214"/>
      <c r="G17" s="145"/>
      <c r="H17" s="212" t="str">
        <f t="shared" si="1"/>
        <v/>
      </c>
    </row>
    <row r="18" s="204" customFormat="1" customHeight="1" spans="1:8">
      <c r="A18" s="139" t="s">
        <v>48</v>
      </c>
      <c r="B18" s="145"/>
      <c r="C18" s="145"/>
      <c r="D18" s="212" t="str">
        <f t="shared" si="0"/>
        <v/>
      </c>
      <c r="E18" s="139" t="s">
        <v>49</v>
      </c>
      <c r="F18" s="214"/>
      <c r="G18" s="145"/>
      <c r="H18" s="212" t="str">
        <f t="shared" si="1"/>
        <v/>
      </c>
    </row>
    <row r="19" s="204" customFormat="1" customHeight="1" spans="1:8">
      <c r="A19" s="139" t="s">
        <v>50</v>
      </c>
      <c r="B19" s="145"/>
      <c r="C19" s="145"/>
      <c r="D19" s="212" t="str">
        <f t="shared" si="0"/>
        <v/>
      </c>
      <c r="E19" s="139" t="s">
        <v>51</v>
      </c>
      <c r="F19" s="214"/>
      <c r="G19" s="145"/>
      <c r="H19" s="212" t="str">
        <f t="shared" si="1"/>
        <v/>
      </c>
    </row>
    <row r="20" s="204" customFormat="1" customHeight="1" spans="1:8">
      <c r="A20" s="139" t="s">
        <v>52</v>
      </c>
      <c r="B20" s="145"/>
      <c r="C20" s="145"/>
      <c r="D20" s="212" t="str">
        <f t="shared" si="0"/>
        <v/>
      </c>
      <c r="E20" s="139" t="s">
        <v>53</v>
      </c>
      <c r="F20" s="214">
        <v>3</v>
      </c>
      <c r="G20" s="145">
        <v>3</v>
      </c>
      <c r="H20" s="212">
        <f t="shared" si="1"/>
        <v>0</v>
      </c>
    </row>
    <row r="21" s="204" customFormat="1" customHeight="1" spans="1:8">
      <c r="A21" s="139" t="s">
        <v>54</v>
      </c>
      <c r="B21" s="145"/>
      <c r="C21" s="145"/>
      <c r="D21" s="212" t="str">
        <f t="shared" si="0"/>
        <v/>
      </c>
      <c r="E21" s="139" t="s">
        <v>55</v>
      </c>
      <c r="F21" s="214"/>
      <c r="G21" s="145"/>
      <c r="H21" s="212" t="str">
        <f t="shared" si="1"/>
        <v/>
      </c>
    </row>
    <row r="22" s="204" customFormat="1" customHeight="1" spans="1:8">
      <c r="A22" s="139" t="s">
        <v>56</v>
      </c>
      <c r="B22" s="145"/>
      <c r="C22" s="145"/>
      <c r="D22" s="212" t="str">
        <f t="shared" si="0"/>
        <v/>
      </c>
      <c r="E22" s="139" t="s">
        <v>57</v>
      </c>
      <c r="F22" s="214"/>
      <c r="G22" s="145"/>
      <c r="H22" s="212" t="str">
        <f t="shared" si="1"/>
        <v/>
      </c>
    </row>
    <row r="23" s="204" customFormat="1" customHeight="1" spans="1:8">
      <c r="A23" s="139" t="s">
        <v>58</v>
      </c>
      <c r="B23" s="146">
        <f>SUM(B24:B29)</f>
        <v>0</v>
      </c>
      <c r="C23" s="146">
        <f>SUM(C24:C29)</f>
        <v>0</v>
      </c>
      <c r="D23" s="212" t="str">
        <f t="shared" si="0"/>
        <v/>
      </c>
      <c r="E23" s="139" t="s">
        <v>59</v>
      </c>
      <c r="F23" s="214"/>
      <c r="G23" s="145"/>
      <c r="H23" s="212" t="str">
        <f t="shared" si="1"/>
        <v/>
      </c>
    </row>
    <row r="24" s="204" customFormat="1" customHeight="1" spans="1:8">
      <c r="A24" s="137" t="s">
        <v>60</v>
      </c>
      <c r="B24" s="145">
        <f>SUM(B25:B32)</f>
        <v>0</v>
      </c>
      <c r="C24" s="145"/>
      <c r="D24" s="212" t="str">
        <f t="shared" si="0"/>
        <v/>
      </c>
      <c r="E24" s="139" t="s">
        <v>61</v>
      </c>
      <c r="F24" s="214">
        <v>6.42</v>
      </c>
      <c r="G24" s="145">
        <v>6.27</v>
      </c>
      <c r="H24" s="212">
        <f t="shared" si="1"/>
        <v>-0.0233644859813085</v>
      </c>
    </row>
    <row r="25" s="204" customFormat="1" customHeight="1" spans="1:8">
      <c r="A25" s="139" t="s">
        <v>62</v>
      </c>
      <c r="B25" s="145"/>
      <c r="C25" s="145"/>
      <c r="D25" s="212" t="str">
        <f t="shared" si="0"/>
        <v/>
      </c>
      <c r="E25" s="139" t="s">
        <v>63</v>
      </c>
      <c r="F25" s="214"/>
      <c r="G25" s="145"/>
      <c r="H25" s="212" t="str">
        <f t="shared" si="1"/>
        <v/>
      </c>
    </row>
    <row r="26" s="204" customFormat="1" customHeight="1" spans="1:8">
      <c r="A26" s="139" t="s">
        <v>64</v>
      </c>
      <c r="B26" s="145"/>
      <c r="C26" s="145"/>
      <c r="D26" s="212" t="str">
        <f t="shared" si="0"/>
        <v/>
      </c>
      <c r="E26" s="139" t="s">
        <v>65</v>
      </c>
      <c r="F26" s="214">
        <v>263.36</v>
      </c>
      <c r="G26" s="145">
        <v>271.834</v>
      </c>
      <c r="H26" s="212">
        <f t="shared" si="1"/>
        <v>0.0321764884568652</v>
      </c>
    </row>
    <row r="27" s="204" customFormat="1" customHeight="1" spans="1:8">
      <c r="A27" s="139" t="s">
        <v>66</v>
      </c>
      <c r="B27" s="145"/>
      <c r="C27" s="145"/>
      <c r="D27" s="212" t="str">
        <f t="shared" si="0"/>
        <v/>
      </c>
      <c r="E27" s="139" t="s">
        <v>67</v>
      </c>
      <c r="F27" s="214"/>
      <c r="G27" s="145"/>
      <c r="H27" s="212" t="str">
        <f t="shared" si="1"/>
        <v/>
      </c>
    </row>
    <row r="28" s="204" customFormat="1" customHeight="1" spans="1:8">
      <c r="A28" s="139" t="s">
        <v>68</v>
      </c>
      <c r="B28" s="145"/>
      <c r="C28" s="145"/>
      <c r="D28" s="212" t="str">
        <f t="shared" si="0"/>
        <v/>
      </c>
      <c r="E28" s="139" t="s">
        <v>69</v>
      </c>
      <c r="F28" s="214"/>
      <c r="G28" s="145"/>
      <c r="H28" s="212" t="str">
        <f t="shared" si="1"/>
        <v/>
      </c>
    </row>
    <row r="29" s="204" customFormat="1" customHeight="1" spans="1:8">
      <c r="A29" s="139" t="s">
        <v>70</v>
      </c>
      <c r="B29" s="145"/>
      <c r="C29" s="145"/>
      <c r="D29" s="212" t="str">
        <f t="shared" si="0"/>
        <v/>
      </c>
      <c r="E29" s="139" t="s">
        <v>71</v>
      </c>
      <c r="F29" s="214"/>
      <c r="G29" s="145"/>
      <c r="H29" s="212" t="str">
        <f t="shared" si="1"/>
        <v/>
      </c>
    </row>
    <row r="30" s="204" customFormat="1" customHeight="1" spans="1:8">
      <c r="A30" s="139" t="s">
        <v>72</v>
      </c>
      <c r="B30" s="145"/>
      <c r="C30" s="145"/>
      <c r="D30" s="212" t="str">
        <f t="shared" si="0"/>
        <v/>
      </c>
      <c r="E30" s="139" t="s">
        <v>73</v>
      </c>
      <c r="F30" s="214">
        <v>4.6</v>
      </c>
      <c r="G30" s="145">
        <v>4.6</v>
      </c>
      <c r="H30" s="212">
        <f t="shared" si="1"/>
        <v>0</v>
      </c>
    </row>
    <row r="31" s="204" customFormat="1" customHeight="1" spans="1:8">
      <c r="A31" s="139" t="s">
        <v>74</v>
      </c>
      <c r="B31" s="146"/>
      <c r="C31" s="146"/>
      <c r="D31" s="212" t="str">
        <f t="shared" si="0"/>
        <v/>
      </c>
      <c r="E31" s="139" t="s">
        <v>75</v>
      </c>
      <c r="F31" s="214"/>
      <c r="G31" s="145"/>
      <c r="H31" s="212" t="str">
        <f t="shared" si="1"/>
        <v/>
      </c>
    </row>
    <row r="32" s="204" customFormat="1" customHeight="1" spans="1:8">
      <c r="A32" s="139" t="s">
        <v>76</v>
      </c>
      <c r="B32" s="145"/>
      <c r="C32" s="145"/>
      <c r="D32" s="212" t="str">
        <f t="shared" si="0"/>
        <v/>
      </c>
      <c r="E32" s="145" t="s">
        <v>77</v>
      </c>
      <c r="F32" s="214"/>
      <c r="G32" s="145">
        <f>公共预算按经济分类!B33</f>
        <v>0</v>
      </c>
      <c r="H32" s="212" t="str">
        <f t="shared" si="1"/>
        <v/>
      </c>
    </row>
    <row r="33" s="204" customFormat="1" customHeight="1" spans="1:8">
      <c r="A33" s="145"/>
      <c r="B33" s="145"/>
      <c r="C33" s="145"/>
      <c r="D33" s="212" t="str">
        <f t="shared" si="0"/>
        <v/>
      </c>
      <c r="E33" s="145" t="s">
        <v>78</v>
      </c>
      <c r="F33" s="214"/>
      <c r="G33" s="145">
        <f>公共预算按经济分类!B34</f>
        <v>0</v>
      </c>
      <c r="H33" s="212" t="str">
        <f t="shared" si="1"/>
        <v/>
      </c>
    </row>
    <row r="34" s="204" customFormat="1" customHeight="1" spans="1:22">
      <c r="A34" s="145"/>
      <c r="B34" s="145"/>
      <c r="C34" s="145"/>
      <c r="D34" s="212"/>
      <c r="E34" s="146" t="s">
        <v>79</v>
      </c>
      <c r="F34" s="213">
        <f>SUM(F35:F45)</f>
        <v>2</v>
      </c>
      <c r="G34" s="146">
        <f>SUM(G35:G45)</f>
        <v>2</v>
      </c>
      <c r="H34" s="212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</row>
    <row r="35" s="204" customFormat="1" customHeight="1" spans="1:8">
      <c r="A35" s="145"/>
      <c r="B35" s="145"/>
      <c r="C35" s="145"/>
      <c r="D35" s="212"/>
      <c r="E35" s="145" t="s">
        <v>80</v>
      </c>
      <c r="F35" s="214"/>
      <c r="G35" s="145"/>
      <c r="H35" s="212"/>
    </row>
    <row r="36" s="204" customFormat="1" customHeight="1" spans="1:8">
      <c r="A36" s="145"/>
      <c r="B36" s="145"/>
      <c r="C36" s="145"/>
      <c r="D36" s="212"/>
      <c r="E36" s="145" t="s">
        <v>81</v>
      </c>
      <c r="F36" s="214"/>
      <c r="G36" s="145"/>
      <c r="H36" s="212"/>
    </row>
    <row r="37" s="204" customFormat="1" customHeight="1" spans="1:8">
      <c r="A37" s="145"/>
      <c r="B37" s="145"/>
      <c r="C37" s="145"/>
      <c r="D37" s="212"/>
      <c r="E37" s="145" t="s">
        <v>82</v>
      </c>
      <c r="F37" s="214"/>
      <c r="G37" s="145"/>
      <c r="H37" s="212"/>
    </row>
    <row r="38" s="204" customFormat="1" customHeight="1" spans="1:8">
      <c r="A38" s="145"/>
      <c r="B38" s="145"/>
      <c r="C38" s="145"/>
      <c r="D38" s="212"/>
      <c r="E38" s="145" t="s">
        <v>83</v>
      </c>
      <c r="F38" s="214"/>
      <c r="G38" s="145"/>
      <c r="H38" s="212"/>
    </row>
    <row r="39" s="204" customFormat="1" customHeight="1" spans="1:8">
      <c r="A39" s="145"/>
      <c r="B39" s="145"/>
      <c r="C39" s="145"/>
      <c r="D39" s="212"/>
      <c r="E39" s="145" t="s">
        <v>84</v>
      </c>
      <c r="F39" s="214"/>
      <c r="G39" s="145"/>
      <c r="H39" s="212"/>
    </row>
    <row r="40" s="204" customFormat="1" customHeight="1" spans="1:8">
      <c r="A40" s="145"/>
      <c r="B40" s="145"/>
      <c r="C40" s="145"/>
      <c r="D40" s="212"/>
      <c r="E40" s="145" t="s">
        <v>85</v>
      </c>
      <c r="F40" s="214">
        <v>2</v>
      </c>
      <c r="G40" s="145">
        <v>2</v>
      </c>
      <c r="H40" s="212"/>
    </row>
    <row r="41" s="204" customFormat="1" customHeight="1" spans="1:8">
      <c r="A41" s="145"/>
      <c r="B41" s="145"/>
      <c r="C41" s="145"/>
      <c r="D41" s="212"/>
      <c r="E41" s="145" t="s">
        <v>86</v>
      </c>
      <c r="F41" s="214"/>
      <c r="G41" s="145"/>
      <c r="H41" s="212"/>
    </row>
    <row r="42" s="204" customFormat="1" customHeight="1" spans="1:8">
      <c r="A42" s="145"/>
      <c r="B42" s="145"/>
      <c r="C42" s="145"/>
      <c r="D42" s="212"/>
      <c r="E42" s="145" t="s">
        <v>87</v>
      </c>
      <c r="F42" s="214"/>
      <c r="G42" s="145"/>
      <c r="H42" s="212"/>
    </row>
    <row r="43" s="204" customFormat="1" customHeight="1" spans="1:8">
      <c r="A43" s="145"/>
      <c r="B43" s="145"/>
      <c r="C43" s="145"/>
      <c r="D43" s="212"/>
      <c r="E43" s="145" t="s">
        <v>88</v>
      </c>
      <c r="F43" s="214"/>
      <c r="G43" s="145"/>
      <c r="H43" s="212"/>
    </row>
    <row r="44" s="204" customFormat="1" customHeight="1" spans="1:8">
      <c r="A44" s="145"/>
      <c r="B44" s="145"/>
      <c r="C44" s="145"/>
      <c r="D44" s="212"/>
      <c r="E44" s="145" t="s">
        <v>89</v>
      </c>
      <c r="F44" s="214"/>
      <c r="G44" s="145"/>
      <c r="H44" s="212"/>
    </row>
    <row r="45" s="204" customFormat="1" customHeight="1" spans="1:8">
      <c r="A45" s="145"/>
      <c r="B45" s="145"/>
      <c r="C45" s="145"/>
      <c r="D45" s="212"/>
      <c r="E45" s="145" t="s">
        <v>90</v>
      </c>
      <c r="F45" s="214"/>
      <c r="G45" s="145"/>
      <c r="H45" s="212"/>
    </row>
    <row r="46" s="204" customFormat="1" customHeight="1" spans="1:8">
      <c r="A46" s="145"/>
      <c r="B46" s="145"/>
      <c r="C46" s="145"/>
      <c r="D46" s="212" t="str">
        <f>IF(OR(VALUE(C46)=0,ISERROR(C46/B46-1)),"",C46/B46-1)</f>
        <v/>
      </c>
      <c r="E46" s="147" t="s">
        <v>91</v>
      </c>
      <c r="F46" s="213">
        <f>SUM(F47:F52)</f>
        <v>23.08</v>
      </c>
      <c r="G46" s="146">
        <f>SUM(G47:G52)</f>
        <v>30.65</v>
      </c>
      <c r="H46" s="212">
        <f>IF(OR(VALUE(G46)=0,ISERROR(G46/F46-1)),"",G46/F46-1)</f>
        <v>0.327989601386482</v>
      </c>
    </row>
    <row r="47" s="204" customFormat="1" customHeight="1" spans="1:8">
      <c r="A47" s="145"/>
      <c r="B47" s="145"/>
      <c r="C47" s="145"/>
      <c r="D47" s="212" t="str">
        <f>IF(OR(VALUE(C47)=0,ISERROR(C47/B47-1)),"",C47/B47-1)</f>
        <v/>
      </c>
      <c r="E47" s="149" t="s">
        <v>92</v>
      </c>
      <c r="F47" s="214">
        <v>23.08</v>
      </c>
      <c r="G47" s="145">
        <v>30.65</v>
      </c>
      <c r="H47" s="212">
        <f>IF(OR(VALUE(G47)=0,ISERROR(G47/F47-1)),"",G47/F47-1)</f>
        <v>0.327989601386482</v>
      </c>
    </row>
    <row r="48" s="204" customFormat="1" customHeight="1" spans="1:8">
      <c r="A48" s="145"/>
      <c r="B48" s="145"/>
      <c r="C48" s="145"/>
      <c r="D48" s="212" t="str">
        <f>IF(OR(VALUE(C48)=0,ISERROR(C48/B48-1)),"",C48/B48-1)</f>
        <v/>
      </c>
      <c r="E48" s="151" t="s">
        <v>93</v>
      </c>
      <c r="F48" s="214"/>
      <c r="G48" s="145">
        <f>公共预算按经济分类!B49</f>
        <v>0</v>
      </c>
      <c r="H48" s="212" t="str">
        <f>IF(OR(VALUE(G48)=0,ISERROR(G48/F48-1)),"",G48/F48-1)</f>
        <v/>
      </c>
    </row>
    <row r="49" s="204" customFormat="1" customHeight="1" spans="1:8">
      <c r="A49" s="215"/>
      <c r="B49" s="215"/>
      <c r="C49" s="215"/>
      <c r="D49" s="212" t="str">
        <f>IF(OR(VALUE(C49)=0,ISERROR(C49/B49-1)),"",C49/B49-1)</f>
        <v/>
      </c>
      <c r="E49" s="149" t="s">
        <v>94</v>
      </c>
      <c r="F49" s="214"/>
      <c r="G49" s="145">
        <f>公共预算按经济分类!B50</f>
        <v>0</v>
      </c>
      <c r="H49" s="212" t="str">
        <f>IF(OR(VALUE(G49)=0,ISERROR(G49/F49-1)),"",G49/F49-1)</f>
        <v/>
      </c>
    </row>
    <row r="50" s="204" customFormat="1" customHeight="1" spans="1:8">
      <c r="A50" s="215"/>
      <c r="B50" s="215"/>
      <c r="C50" s="215"/>
      <c r="D50" s="212"/>
      <c r="E50" s="149" t="s">
        <v>95</v>
      </c>
      <c r="F50" s="214"/>
      <c r="G50" s="145">
        <f>公共预算按经济分类!B51</f>
        <v>0</v>
      </c>
      <c r="H50" s="212" t="str">
        <f>IF(OR(VALUE(G50)=0,ISERROR(G50/F50-1)),"",G50/F50-1)</f>
        <v/>
      </c>
    </row>
    <row r="51" s="204" customFormat="1" customHeight="1" spans="1:8">
      <c r="A51" s="145"/>
      <c r="B51" s="145"/>
      <c r="C51" s="145"/>
      <c r="D51" s="212" t="str">
        <f t="shared" ref="D51:D68" si="2">IF(OR(VALUE(C51)=0,ISERROR(C51/B51-1)),"",C51/B51-1)</f>
        <v/>
      </c>
      <c r="E51" s="149" t="s">
        <v>96</v>
      </c>
      <c r="F51" s="214"/>
      <c r="G51" s="145">
        <f>公共预算按经济分类!B52</f>
        <v>0</v>
      </c>
      <c r="H51" s="212" t="str">
        <f t="shared" ref="H51:H87" si="3">IF(OR(VALUE(G51)=0,ISERROR(G51/F51-1)),"",G51/F51-1)</f>
        <v/>
      </c>
    </row>
    <row r="52" s="204" customFormat="1" customHeight="1" spans="1:8">
      <c r="A52" s="145"/>
      <c r="B52" s="145"/>
      <c r="C52" s="145"/>
      <c r="D52" s="212" t="str">
        <f t="shared" si="2"/>
        <v/>
      </c>
      <c r="E52" s="149" t="s">
        <v>97</v>
      </c>
      <c r="F52" s="214"/>
      <c r="G52" s="145">
        <f>公共预算按经济分类!B53</f>
        <v>0</v>
      </c>
      <c r="H52" s="212" t="str">
        <f t="shared" si="3"/>
        <v/>
      </c>
    </row>
    <row r="53" s="204" customFormat="1" customHeight="1" spans="1:8">
      <c r="A53" s="145"/>
      <c r="B53" s="145"/>
      <c r="C53" s="145"/>
      <c r="D53" s="212" t="str">
        <f t="shared" si="2"/>
        <v/>
      </c>
      <c r="E53" s="147" t="s">
        <v>98</v>
      </c>
      <c r="F53" s="213">
        <f>SUM(F54:F73)</f>
        <v>180.99</v>
      </c>
      <c r="G53" s="146">
        <f>SUM(G54:G73)</f>
        <v>212.0469</v>
      </c>
      <c r="H53" s="212">
        <f t="shared" si="3"/>
        <v>0.171594563235538</v>
      </c>
    </row>
    <row r="54" s="204" customFormat="1" customHeight="1" spans="1:8">
      <c r="A54" s="145"/>
      <c r="B54" s="145"/>
      <c r="C54" s="145"/>
      <c r="D54" s="212" t="str">
        <f t="shared" si="2"/>
        <v/>
      </c>
      <c r="E54" s="149" t="s">
        <v>99</v>
      </c>
      <c r="F54" s="214">
        <v>45.22</v>
      </c>
      <c r="G54" s="145">
        <v>41.754</v>
      </c>
      <c r="H54" s="212">
        <f t="shared" si="3"/>
        <v>-0.0766475011057055</v>
      </c>
    </row>
    <row r="55" s="204" customFormat="1" customHeight="1" spans="1:8">
      <c r="A55" s="145"/>
      <c r="B55" s="145"/>
      <c r="C55" s="145"/>
      <c r="D55" s="212" t="str">
        <f t="shared" si="2"/>
        <v/>
      </c>
      <c r="E55" s="149" t="s">
        <v>100</v>
      </c>
      <c r="F55" s="214"/>
      <c r="G55" s="145"/>
      <c r="H55" s="212" t="str">
        <f t="shared" si="3"/>
        <v/>
      </c>
    </row>
    <row r="56" s="204" customFormat="1" customHeight="1" spans="1:8">
      <c r="A56" s="145"/>
      <c r="B56" s="145"/>
      <c r="C56" s="145"/>
      <c r="D56" s="212" t="str">
        <f t="shared" si="2"/>
        <v/>
      </c>
      <c r="E56" s="149" t="s">
        <v>101</v>
      </c>
      <c r="F56" s="214"/>
      <c r="G56" s="145"/>
      <c r="H56" s="212" t="str">
        <f t="shared" si="3"/>
        <v/>
      </c>
    </row>
    <row r="57" s="204" customFormat="1" customHeight="1" spans="1:8">
      <c r="A57" s="145"/>
      <c r="B57" s="145"/>
      <c r="C57" s="145"/>
      <c r="D57" s="212" t="str">
        <f t="shared" si="2"/>
        <v/>
      </c>
      <c r="E57" s="149" t="s">
        <v>102</v>
      </c>
      <c r="F57" s="214">
        <v>106.99</v>
      </c>
      <c r="G57" s="145">
        <v>140.4573</v>
      </c>
      <c r="H57" s="212">
        <f t="shared" si="3"/>
        <v>0.312807739041032</v>
      </c>
    </row>
    <row r="58" s="204" customFormat="1" customHeight="1" spans="1:8">
      <c r="A58" s="145"/>
      <c r="B58" s="145"/>
      <c r="C58" s="145"/>
      <c r="D58" s="212" t="str">
        <f t="shared" si="2"/>
        <v/>
      </c>
      <c r="E58" s="149" t="s">
        <v>103</v>
      </c>
      <c r="F58" s="214"/>
      <c r="G58" s="145"/>
      <c r="H58" s="212" t="str">
        <f t="shared" si="3"/>
        <v/>
      </c>
    </row>
    <row r="59" s="204" customFormat="1" customHeight="1" spans="1:8">
      <c r="A59" s="145"/>
      <c r="B59" s="145"/>
      <c r="C59" s="145"/>
      <c r="D59" s="212" t="str">
        <f t="shared" si="2"/>
        <v/>
      </c>
      <c r="E59" s="149" t="s">
        <v>104</v>
      </c>
      <c r="F59" s="214"/>
      <c r="G59" s="145"/>
      <c r="H59" s="212" t="str">
        <f t="shared" si="3"/>
        <v/>
      </c>
    </row>
    <row r="60" s="204" customFormat="1" customHeight="1" spans="1:8">
      <c r="A60" s="145"/>
      <c r="B60" s="145"/>
      <c r="C60" s="145"/>
      <c r="D60" s="212" t="str">
        <f t="shared" si="2"/>
        <v/>
      </c>
      <c r="E60" s="149" t="s">
        <v>105</v>
      </c>
      <c r="F60" s="214">
        <v>19.31</v>
      </c>
      <c r="G60" s="145">
        <v>19.0366</v>
      </c>
      <c r="H60" s="212">
        <f t="shared" si="3"/>
        <v>-0.0141584671154842</v>
      </c>
    </row>
    <row r="61" s="204" customFormat="1" customHeight="1" spans="1:8">
      <c r="A61" s="145"/>
      <c r="B61" s="145"/>
      <c r="C61" s="145"/>
      <c r="D61" s="212" t="str">
        <f t="shared" si="2"/>
        <v/>
      </c>
      <c r="E61" s="149" t="s">
        <v>106</v>
      </c>
      <c r="F61" s="214">
        <v>7.36</v>
      </c>
      <c r="G61" s="145">
        <v>8.4</v>
      </c>
      <c r="H61" s="212">
        <f t="shared" si="3"/>
        <v>0.141304347826087</v>
      </c>
    </row>
    <row r="62" s="204" customFormat="1" customHeight="1" spans="1:8">
      <c r="A62" s="145"/>
      <c r="B62" s="145"/>
      <c r="C62" s="145"/>
      <c r="D62" s="212" t="str">
        <f t="shared" si="2"/>
        <v/>
      </c>
      <c r="E62" s="149" t="s">
        <v>107</v>
      </c>
      <c r="F62" s="214"/>
      <c r="G62" s="145"/>
      <c r="H62" s="212" t="str">
        <f t="shared" si="3"/>
        <v/>
      </c>
    </row>
    <row r="63" s="204" customFormat="1" customHeight="1" spans="1:8">
      <c r="A63" s="145"/>
      <c r="B63" s="145"/>
      <c r="C63" s="145"/>
      <c r="D63" s="212" t="str">
        <f t="shared" si="2"/>
        <v/>
      </c>
      <c r="E63" s="149" t="s">
        <v>108</v>
      </c>
      <c r="F63" s="214"/>
      <c r="G63" s="145"/>
      <c r="H63" s="212" t="str">
        <f t="shared" si="3"/>
        <v/>
      </c>
    </row>
    <row r="64" s="204" customFormat="1" customHeight="1" spans="1:8">
      <c r="A64" s="145"/>
      <c r="B64" s="145"/>
      <c r="C64" s="145"/>
      <c r="D64" s="212" t="str">
        <f t="shared" si="2"/>
        <v/>
      </c>
      <c r="E64" s="149" t="s">
        <v>109</v>
      </c>
      <c r="F64" s="214"/>
      <c r="G64" s="145"/>
      <c r="H64" s="212" t="str">
        <f t="shared" si="3"/>
        <v/>
      </c>
    </row>
    <row r="65" s="204" customFormat="1" customHeight="1" spans="1:8">
      <c r="A65" s="145"/>
      <c r="B65" s="145"/>
      <c r="C65" s="145"/>
      <c r="D65" s="212" t="str">
        <f t="shared" si="2"/>
        <v/>
      </c>
      <c r="E65" s="149" t="s">
        <v>110</v>
      </c>
      <c r="F65" s="214"/>
      <c r="G65" s="145"/>
      <c r="H65" s="212" t="str">
        <f t="shared" si="3"/>
        <v/>
      </c>
    </row>
    <row r="66" s="204" customFormat="1" customHeight="1" spans="1:8">
      <c r="A66" s="145"/>
      <c r="B66" s="145"/>
      <c r="C66" s="145"/>
      <c r="D66" s="212" t="str">
        <f t="shared" si="2"/>
        <v/>
      </c>
      <c r="E66" s="149" t="s">
        <v>111</v>
      </c>
      <c r="F66" s="214"/>
      <c r="G66" s="145"/>
      <c r="H66" s="212" t="str">
        <f t="shared" si="3"/>
        <v/>
      </c>
    </row>
    <row r="67" s="204" customFormat="1" customHeight="1" spans="1:8">
      <c r="A67" s="145"/>
      <c r="B67" s="145"/>
      <c r="C67" s="145"/>
      <c r="D67" s="212" t="str">
        <f t="shared" si="2"/>
        <v/>
      </c>
      <c r="E67" s="149" t="s">
        <v>112</v>
      </c>
      <c r="F67" s="214"/>
      <c r="G67" s="145"/>
      <c r="H67" s="212" t="str">
        <f t="shared" si="3"/>
        <v/>
      </c>
    </row>
    <row r="68" s="204" customFormat="1" customHeight="1" spans="1:8">
      <c r="A68" s="145"/>
      <c r="B68" s="145"/>
      <c r="C68" s="145"/>
      <c r="D68" s="212" t="str">
        <f t="shared" si="2"/>
        <v/>
      </c>
      <c r="E68" s="149" t="s">
        <v>113</v>
      </c>
      <c r="F68" s="214"/>
      <c r="G68" s="145"/>
      <c r="H68" s="212" t="str">
        <f t="shared" si="3"/>
        <v/>
      </c>
    </row>
    <row r="69" s="204" customFormat="1" customHeight="1" spans="1:8">
      <c r="A69" s="145"/>
      <c r="B69" s="145"/>
      <c r="C69" s="145"/>
      <c r="D69" s="212"/>
      <c r="E69" s="149" t="s">
        <v>114</v>
      </c>
      <c r="F69" s="214"/>
      <c r="G69" s="145"/>
      <c r="H69" s="212" t="str">
        <f t="shared" si="3"/>
        <v/>
      </c>
    </row>
    <row r="70" s="204" customFormat="1" customHeight="1" spans="1:8">
      <c r="A70" s="145"/>
      <c r="B70" s="145"/>
      <c r="C70" s="145"/>
      <c r="D70" s="212"/>
      <c r="E70" s="149" t="s">
        <v>115</v>
      </c>
      <c r="F70" s="214"/>
      <c r="G70" s="145"/>
      <c r="H70" s="212" t="str">
        <f t="shared" si="3"/>
        <v/>
      </c>
    </row>
    <row r="71" s="204" customFormat="1" customHeight="1" spans="1:8">
      <c r="A71" s="145"/>
      <c r="B71" s="145"/>
      <c r="C71" s="145"/>
      <c r="D71" s="212" t="str">
        <f>IF(OR(VALUE(C71)=0,ISERROR(C71/B71-1)),"",C71/B71-1)</f>
        <v/>
      </c>
      <c r="E71" s="149" t="s">
        <v>116</v>
      </c>
      <c r="F71" s="214"/>
      <c r="G71" s="145"/>
      <c r="H71" s="212" t="str">
        <f t="shared" si="3"/>
        <v/>
      </c>
    </row>
    <row r="72" s="204" customFormat="1" customHeight="1" spans="1:8">
      <c r="A72" s="145"/>
      <c r="B72" s="145"/>
      <c r="C72" s="145"/>
      <c r="D72" s="212"/>
      <c r="E72" s="149" t="s">
        <v>117</v>
      </c>
      <c r="F72" s="214"/>
      <c r="G72" s="145"/>
      <c r="H72" s="212" t="str">
        <f t="shared" si="3"/>
        <v/>
      </c>
    </row>
    <row r="73" s="204" customFormat="1" customHeight="1" spans="1:8">
      <c r="A73" s="145"/>
      <c r="B73" s="145"/>
      <c r="C73" s="145"/>
      <c r="D73" s="212" t="str">
        <f>IF(OR(VALUE(C73)=0,ISERROR(C73/B73-1)),"",C73/B73-1)</f>
        <v/>
      </c>
      <c r="E73" s="149" t="s">
        <v>118</v>
      </c>
      <c r="F73" s="214">
        <v>2.11</v>
      </c>
      <c r="G73" s="145">
        <v>2.399</v>
      </c>
      <c r="H73" s="212">
        <f t="shared" si="3"/>
        <v>0.13696682464455</v>
      </c>
    </row>
    <row r="74" s="204" customFormat="1" customHeight="1" spans="1:8">
      <c r="A74" s="145"/>
      <c r="B74" s="145"/>
      <c r="C74" s="145"/>
      <c r="D74" s="212" t="str">
        <f>IF(OR(VALUE(C74)=0,ISERROR(C74/B74-1)),"",C74/B74-1)</f>
        <v/>
      </c>
      <c r="E74" s="147" t="s">
        <v>119</v>
      </c>
      <c r="F74" s="213">
        <f>SUM(F75:F87)</f>
        <v>67.91</v>
      </c>
      <c r="G74" s="146">
        <f>SUM(G75:G87)</f>
        <v>50.118</v>
      </c>
      <c r="H74" s="212">
        <f t="shared" si="3"/>
        <v>-0.261993815343837</v>
      </c>
    </row>
    <row r="75" s="204" customFormat="1" customHeight="1" spans="1:8">
      <c r="A75" s="145"/>
      <c r="B75" s="145"/>
      <c r="C75" s="145"/>
      <c r="D75" s="212" t="str">
        <f>IF(OR(VALUE(C75)=0,ISERROR(C75/B75-1)),"",C75/B75-1)</f>
        <v/>
      </c>
      <c r="E75" s="149" t="s">
        <v>120</v>
      </c>
      <c r="F75" s="214">
        <v>3</v>
      </c>
      <c r="G75" s="145">
        <v>3</v>
      </c>
      <c r="H75" s="212">
        <f t="shared" si="3"/>
        <v>0</v>
      </c>
    </row>
    <row r="76" s="204" customFormat="1" customHeight="1" spans="1:8">
      <c r="A76" s="145"/>
      <c r="B76" s="145"/>
      <c r="C76" s="145"/>
      <c r="D76" s="212" t="str">
        <f>IF(OR(VALUE(C76)=0,ISERROR(C76/B76-1)),"",C76/B76-1)</f>
        <v/>
      </c>
      <c r="E76" s="149" t="s">
        <v>121</v>
      </c>
      <c r="F76" s="214"/>
      <c r="G76" s="145">
        <f>公共预算按经济分类!B77</f>
        <v>0</v>
      </c>
      <c r="H76" s="212" t="str">
        <f t="shared" si="3"/>
        <v/>
      </c>
    </row>
    <row r="77" s="204" customFormat="1" customHeight="1" spans="1:8">
      <c r="A77" s="145"/>
      <c r="B77" s="145"/>
      <c r="C77" s="145"/>
      <c r="D77" s="212" t="str">
        <f>IF(OR(VALUE(C77)=0,ISERROR(C77/B77-1)),"",C77/B77-1)</f>
        <v/>
      </c>
      <c r="E77" s="149" t="s">
        <v>122</v>
      </c>
      <c r="F77" s="214"/>
      <c r="G77" s="145">
        <f>公共预算按经济分类!B78</f>
        <v>0</v>
      </c>
      <c r="H77" s="212" t="str">
        <f t="shared" si="3"/>
        <v/>
      </c>
    </row>
    <row r="78" s="204" customFormat="1" customHeight="1" spans="1:8">
      <c r="A78" s="145"/>
      <c r="B78" s="145"/>
      <c r="C78" s="145"/>
      <c r="D78" s="212"/>
      <c r="E78" s="149" t="s">
        <v>123</v>
      </c>
      <c r="F78" s="214"/>
      <c r="G78" s="145">
        <f>公共预算按经济分类!B79</f>
        <v>0</v>
      </c>
      <c r="H78" s="212" t="str">
        <f t="shared" si="3"/>
        <v/>
      </c>
    </row>
    <row r="79" s="204" customFormat="1" customHeight="1" spans="1:8">
      <c r="A79" s="145"/>
      <c r="B79" s="145"/>
      <c r="C79" s="145"/>
      <c r="D79" s="212" t="str">
        <f>IF(OR(VALUE(C79)=0,ISERROR(C79/B79-1)),"",C79/B79-1)</f>
        <v/>
      </c>
      <c r="E79" s="149" t="s">
        <v>124</v>
      </c>
      <c r="F79" s="214"/>
      <c r="G79" s="145">
        <f>公共预算按经济分类!B80</f>
        <v>0</v>
      </c>
      <c r="H79" s="212" t="str">
        <f t="shared" si="3"/>
        <v/>
      </c>
    </row>
    <row r="80" s="204" customFormat="1" customHeight="1" spans="1:8">
      <c r="A80" s="145"/>
      <c r="B80" s="145"/>
      <c r="C80" s="145"/>
      <c r="D80" s="212" t="str">
        <f>IF(OR(VALUE(C80)=0,ISERROR(C80/B80-1)),"",C80/B80-1)</f>
        <v/>
      </c>
      <c r="E80" s="149" t="s">
        <v>125</v>
      </c>
      <c r="F80" s="214">
        <v>36.41</v>
      </c>
      <c r="G80" s="145">
        <v>1.068</v>
      </c>
      <c r="H80" s="217">
        <f t="shared" si="3"/>
        <v>-0.970667399066191</v>
      </c>
    </row>
    <row r="81" s="204" customFormat="1" customHeight="1" spans="1:8">
      <c r="A81" s="145"/>
      <c r="B81" s="145"/>
      <c r="C81" s="145"/>
      <c r="D81" s="212"/>
      <c r="E81" s="149" t="s">
        <v>126</v>
      </c>
      <c r="F81" s="214">
        <v>28.5</v>
      </c>
      <c r="G81" s="145">
        <v>46.05</v>
      </c>
      <c r="H81" s="212">
        <f t="shared" si="3"/>
        <v>0.61578947368421</v>
      </c>
    </row>
    <row r="82" s="204" customFormat="1" customHeight="1" spans="1:8">
      <c r="A82" s="145"/>
      <c r="B82" s="145"/>
      <c r="C82" s="145"/>
      <c r="D82" s="212"/>
      <c r="E82" s="149" t="s">
        <v>127</v>
      </c>
      <c r="F82" s="214"/>
      <c r="G82" s="145">
        <f>公共预算按经济分类!B83</f>
        <v>0</v>
      </c>
      <c r="H82" s="212" t="str">
        <f t="shared" si="3"/>
        <v/>
      </c>
    </row>
    <row r="83" s="204" customFormat="1" customHeight="1" spans="1:8">
      <c r="A83" s="145"/>
      <c r="B83" s="145"/>
      <c r="C83" s="145"/>
      <c r="D83" s="212"/>
      <c r="E83" s="149" t="s">
        <v>128</v>
      </c>
      <c r="F83" s="214"/>
      <c r="G83" s="145">
        <f>公共预算按经济分类!B84</f>
        <v>0</v>
      </c>
      <c r="H83" s="212" t="str">
        <f t="shared" si="3"/>
        <v/>
      </c>
    </row>
    <row r="84" s="204" customFormat="1" customHeight="1" spans="1:8">
      <c r="A84" s="145"/>
      <c r="B84" s="145"/>
      <c r="C84" s="145"/>
      <c r="D84" s="212"/>
      <c r="E84" s="149" t="s">
        <v>129</v>
      </c>
      <c r="F84" s="214"/>
      <c r="G84" s="145">
        <f>公共预算按经济分类!B85</f>
        <v>0</v>
      </c>
      <c r="H84" s="212" t="str">
        <f t="shared" si="3"/>
        <v/>
      </c>
    </row>
    <row r="85" s="204" customFormat="1" customHeight="1" spans="1:8">
      <c r="A85" s="145"/>
      <c r="B85" s="145"/>
      <c r="C85" s="145"/>
      <c r="D85" s="212"/>
      <c r="E85" s="149" t="s">
        <v>130</v>
      </c>
      <c r="F85" s="214"/>
      <c r="G85" s="145">
        <f>公共预算按经济分类!B86</f>
        <v>0</v>
      </c>
      <c r="H85" s="212" t="str">
        <f t="shared" si="3"/>
        <v/>
      </c>
    </row>
    <row r="86" s="204" customFormat="1" customHeight="1" spans="1:8">
      <c r="A86" s="145"/>
      <c r="B86" s="145"/>
      <c r="C86" s="145"/>
      <c r="D86" s="212"/>
      <c r="E86" s="149" t="s">
        <v>131</v>
      </c>
      <c r="F86" s="214"/>
      <c r="G86" s="145">
        <f>公共预算按经济分类!B87</f>
        <v>0</v>
      </c>
      <c r="H86" s="212" t="str">
        <f t="shared" si="3"/>
        <v/>
      </c>
    </row>
    <row r="87" s="204" customFormat="1" customHeight="1" spans="1:8">
      <c r="A87" s="145"/>
      <c r="B87" s="145"/>
      <c r="C87" s="145"/>
      <c r="D87" s="212" t="str">
        <f>IF(OR(VALUE(C87)=0,ISERROR(C87/B87-1)),"",C87/B87-1)</f>
        <v/>
      </c>
      <c r="E87" s="149" t="s">
        <v>132</v>
      </c>
      <c r="F87" s="214"/>
      <c r="G87" s="145">
        <f>公共预算按经济分类!B88</f>
        <v>0</v>
      </c>
      <c r="H87" s="212" t="str">
        <f t="shared" si="3"/>
        <v/>
      </c>
    </row>
    <row r="88" s="204" customFormat="1" customHeight="1" spans="1:8">
      <c r="A88" s="145"/>
      <c r="B88" s="145"/>
      <c r="C88" s="145"/>
      <c r="D88" s="212"/>
      <c r="E88" s="147" t="s">
        <v>133</v>
      </c>
      <c r="F88" s="213">
        <f>SUM(F89:F94)</f>
        <v>2</v>
      </c>
      <c r="G88" s="146">
        <f>SUM(G89:G94)</f>
        <v>2</v>
      </c>
      <c r="H88" s="146"/>
    </row>
    <row r="89" s="204" customFormat="1" customHeight="1" spans="1:8">
      <c r="A89" s="145"/>
      <c r="B89" s="145"/>
      <c r="C89" s="145"/>
      <c r="D89" s="212"/>
      <c r="E89" s="149" t="s">
        <v>134</v>
      </c>
      <c r="F89" s="214"/>
      <c r="G89" s="145"/>
      <c r="H89" s="212"/>
    </row>
    <row r="90" s="204" customFormat="1" customHeight="1" spans="1:8">
      <c r="A90" s="145"/>
      <c r="B90" s="145"/>
      <c r="C90" s="145"/>
      <c r="D90" s="212"/>
      <c r="E90" s="149" t="s">
        <v>135</v>
      </c>
      <c r="F90" s="214"/>
      <c r="G90" s="145"/>
      <c r="H90" s="212"/>
    </row>
    <row r="91" s="204" customFormat="1" customHeight="1" spans="1:8">
      <c r="A91" s="145"/>
      <c r="B91" s="145"/>
      <c r="C91" s="145"/>
      <c r="D91" s="212"/>
      <c r="E91" s="149" t="s">
        <v>136</v>
      </c>
      <c r="F91" s="214"/>
      <c r="G91" s="145"/>
      <c r="H91" s="212"/>
    </row>
    <row r="92" s="204" customFormat="1" customHeight="1" spans="1:8">
      <c r="A92" s="145"/>
      <c r="B92" s="145"/>
      <c r="C92" s="145"/>
      <c r="D92" s="212"/>
      <c r="E92" s="149" t="s">
        <v>137</v>
      </c>
      <c r="F92" s="214">
        <v>2</v>
      </c>
      <c r="G92" s="145">
        <v>2</v>
      </c>
      <c r="H92" s="212"/>
    </row>
    <row r="93" s="204" customFormat="1" customHeight="1" spans="1:8">
      <c r="A93" s="145"/>
      <c r="B93" s="145"/>
      <c r="C93" s="145"/>
      <c r="D93" s="212"/>
      <c r="E93" s="149" t="s">
        <v>138</v>
      </c>
      <c r="F93" s="214"/>
      <c r="G93" s="145"/>
      <c r="H93" s="212"/>
    </row>
    <row r="94" s="204" customFormat="1" customHeight="1" spans="1:8">
      <c r="A94" s="145"/>
      <c r="B94" s="145"/>
      <c r="C94" s="145"/>
      <c r="D94" s="212"/>
      <c r="E94" s="149" t="s">
        <v>139</v>
      </c>
      <c r="F94" s="214"/>
      <c r="G94" s="145"/>
      <c r="H94" s="212"/>
    </row>
    <row r="95" s="204" customFormat="1" customHeight="1" spans="1:8">
      <c r="A95" s="145"/>
      <c r="B95" s="145"/>
      <c r="C95" s="145"/>
      <c r="D95" s="212" t="str">
        <f>IF(OR(VALUE(C95)=0,ISERROR(C95/B95-1)),"",C95/B95-1)</f>
        <v/>
      </c>
      <c r="E95" s="147" t="s">
        <v>140</v>
      </c>
      <c r="F95" s="213">
        <v>299.08</v>
      </c>
      <c r="G95" s="146">
        <f>SUM(G96:G105)</f>
        <v>285.93</v>
      </c>
      <c r="H95" s="212">
        <f t="shared" ref="H95:H105" si="4">IF(OR(VALUE(G95)=0,ISERROR(G95/F95-1)),"",G95/F95-1)</f>
        <v>-0.0439681690517586</v>
      </c>
    </row>
    <row r="96" s="204" customFormat="1" customHeight="1" spans="1:8">
      <c r="A96" s="145"/>
      <c r="B96" s="145"/>
      <c r="C96" s="145"/>
      <c r="D96" s="212" t="str">
        <f>IF(OR(VALUE(C96)=0,ISERROR(C96/B96-1)),"",C96/B96-1)</f>
        <v/>
      </c>
      <c r="E96" s="149" t="s">
        <v>141</v>
      </c>
      <c r="F96" s="214">
        <v>297.08</v>
      </c>
      <c r="G96" s="145">
        <v>283.93</v>
      </c>
      <c r="H96" s="217">
        <f t="shared" si="4"/>
        <v>-0.0442641712669987</v>
      </c>
    </row>
    <row r="97" s="204" customFormat="1" customHeight="1" spans="1:8">
      <c r="A97" s="145"/>
      <c r="B97" s="145"/>
      <c r="C97" s="145"/>
      <c r="D97" s="212" t="str">
        <f>IF(OR(VALUE(C97)=0,ISERROR(C97/B97-1)),"",C97/B97-1)</f>
        <v/>
      </c>
      <c r="E97" s="149" t="s">
        <v>142</v>
      </c>
      <c r="F97" s="214">
        <v>2</v>
      </c>
      <c r="G97" s="145">
        <v>2</v>
      </c>
      <c r="H97" s="217">
        <f t="shared" si="4"/>
        <v>0</v>
      </c>
    </row>
    <row r="98" s="204" customFormat="1" customHeight="1" spans="1:8">
      <c r="A98" s="145"/>
      <c r="B98" s="145"/>
      <c r="C98" s="145"/>
      <c r="D98" s="212" t="str">
        <f>IF(OR(VALUE(C98)=0,ISERROR(C98/B98-1)),"",C98/B98-1)</f>
        <v/>
      </c>
      <c r="E98" s="149" t="s">
        <v>143</v>
      </c>
      <c r="F98" s="214"/>
      <c r="G98" s="145"/>
      <c r="H98" s="217" t="str">
        <f t="shared" si="4"/>
        <v/>
      </c>
    </row>
    <row r="99" s="204" customFormat="1" customHeight="1" spans="1:8">
      <c r="A99" s="145"/>
      <c r="B99" s="145"/>
      <c r="C99" s="145"/>
      <c r="D99" s="212"/>
      <c r="E99" s="149" t="s">
        <v>144</v>
      </c>
      <c r="F99" s="214"/>
      <c r="G99" s="145"/>
      <c r="H99" s="217" t="str">
        <f t="shared" si="4"/>
        <v/>
      </c>
    </row>
    <row r="100" s="204" customFormat="1" customHeight="1" spans="1:8">
      <c r="A100" s="145"/>
      <c r="B100" s="145"/>
      <c r="C100" s="145"/>
      <c r="D100" s="212" t="str">
        <f t="shared" ref="D100:D109" si="5">IF(OR(VALUE(C100)=0,ISERROR(C100/B100-1)),"",C100/B100-1)</f>
        <v/>
      </c>
      <c r="E100" s="149" t="s">
        <v>145</v>
      </c>
      <c r="F100" s="214"/>
      <c r="G100" s="145"/>
      <c r="H100" s="217" t="str">
        <f t="shared" si="4"/>
        <v/>
      </c>
    </row>
    <row r="101" s="204" customFormat="1" customHeight="1" spans="1:8">
      <c r="A101" s="145"/>
      <c r="B101" s="145"/>
      <c r="C101" s="145"/>
      <c r="D101" s="212" t="str">
        <f t="shared" si="5"/>
        <v/>
      </c>
      <c r="E101" s="149" t="s">
        <v>146</v>
      </c>
      <c r="F101" s="214"/>
      <c r="G101" s="145"/>
      <c r="H101" s="217" t="str">
        <f t="shared" si="4"/>
        <v/>
      </c>
    </row>
    <row r="102" s="204" customFormat="1" customHeight="1" spans="1:8">
      <c r="A102" s="145"/>
      <c r="B102" s="145"/>
      <c r="C102" s="145"/>
      <c r="D102" s="212" t="str">
        <f t="shared" si="5"/>
        <v/>
      </c>
      <c r="E102" s="149" t="s">
        <v>147</v>
      </c>
      <c r="F102" s="214"/>
      <c r="G102" s="145"/>
      <c r="H102" s="217" t="str">
        <f t="shared" si="4"/>
        <v/>
      </c>
    </row>
    <row r="103" s="204" customFormat="1" customHeight="1" spans="1:8">
      <c r="A103" s="145"/>
      <c r="B103" s="145"/>
      <c r="C103" s="145"/>
      <c r="D103" s="212" t="str">
        <f t="shared" si="5"/>
        <v/>
      </c>
      <c r="E103" s="149" t="s">
        <v>148</v>
      </c>
      <c r="F103" s="214"/>
      <c r="G103" s="145"/>
      <c r="H103" s="212" t="str">
        <f t="shared" si="4"/>
        <v/>
      </c>
    </row>
    <row r="104" s="204" customFormat="1" customHeight="1" spans="1:8">
      <c r="A104" s="145"/>
      <c r="B104" s="145"/>
      <c r="C104" s="145"/>
      <c r="D104" s="212" t="str">
        <f t="shared" si="5"/>
        <v/>
      </c>
      <c r="E104" s="149" t="s">
        <v>149</v>
      </c>
      <c r="F104" s="214"/>
      <c r="G104" s="145"/>
      <c r="H104" s="212" t="str">
        <f t="shared" si="4"/>
        <v/>
      </c>
    </row>
    <row r="105" s="204" customFormat="1" customHeight="1" spans="1:8">
      <c r="A105" s="145"/>
      <c r="B105" s="145"/>
      <c r="C105" s="145"/>
      <c r="D105" s="212" t="str">
        <f t="shared" si="5"/>
        <v/>
      </c>
      <c r="E105" s="149" t="s">
        <v>150</v>
      </c>
      <c r="F105" s="214"/>
      <c r="G105" s="145"/>
      <c r="H105" s="212" t="str">
        <f t="shared" si="4"/>
        <v/>
      </c>
    </row>
    <row r="106" s="204" customFormat="1" customHeight="1" spans="1:8">
      <c r="A106" s="145"/>
      <c r="B106" s="145"/>
      <c r="C106" s="145"/>
      <c r="D106" s="212"/>
      <c r="E106" s="147" t="s">
        <v>151</v>
      </c>
      <c r="F106" s="213">
        <f>SUM(F107:F112)</f>
        <v>17.33</v>
      </c>
      <c r="G106" s="146">
        <f>SUM(G107:G112)</f>
        <v>17.661</v>
      </c>
      <c r="H106" s="146"/>
    </row>
    <row r="107" s="204" customFormat="1" customHeight="1" spans="1:8">
      <c r="A107" s="145"/>
      <c r="B107" s="145"/>
      <c r="C107" s="145"/>
      <c r="D107" s="212"/>
      <c r="E107" s="149" t="s">
        <v>152</v>
      </c>
      <c r="F107" s="214">
        <v>17.33</v>
      </c>
      <c r="G107" s="145">
        <v>17.661</v>
      </c>
      <c r="H107" s="212"/>
    </row>
    <row r="108" s="204" customFormat="1" customHeight="1" spans="1:8">
      <c r="A108" s="145"/>
      <c r="B108" s="145"/>
      <c r="C108" s="145"/>
      <c r="D108" s="212"/>
      <c r="E108" s="149" t="s">
        <v>153</v>
      </c>
      <c r="F108" s="214"/>
      <c r="G108" s="145"/>
      <c r="H108" s="212"/>
    </row>
    <row r="109" s="204" customFormat="1" customHeight="1" spans="1:8">
      <c r="A109" s="145"/>
      <c r="B109" s="145"/>
      <c r="C109" s="145"/>
      <c r="D109" s="212"/>
      <c r="E109" s="149" t="s">
        <v>154</v>
      </c>
      <c r="F109" s="214"/>
      <c r="G109" s="145"/>
      <c r="H109" s="212"/>
    </row>
    <row r="110" s="204" customFormat="1" customHeight="1" spans="1:8">
      <c r="A110" s="145"/>
      <c r="B110" s="145"/>
      <c r="C110" s="145"/>
      <c r="D110" s="212"/>
      <c r="E110" s="149" t="s">
        <v>155</v>
      </c>
      <c r="F110" s="214"/>
      <c r="G110" s="145"/>
      <c r="H110" s="212"/>
    </row>
    <row r="111" s="204" customFormat="1" customHeight="1" spans="1:8">
      <c r="A111" s="145"/>
      <c r="B111" s="145"/>
      <c r="C111" s="145"/>
      <c r="D111" s="212"/>
      <c r="E111" s="149" t="s">
        <v>156</v>
      </c>
      <c r="F111" s="214"/>
      <c r="G111" s="145"/>
      <c r="H111" s="212"/>
    </row>
    <row r="112" s="204" customFormat="1" customHeight="1" spans="1:8">
      <c r="A112" s="145"/>
      <c r="B112" s="145"/>
      <c r="C112" s="145"/>
      <c r="D112" s="212"/>
      <c r="E112" s="149" t="s">
        <v>157</v>
      </c>
      <c r="F112" s="214"/>
      <c r="G112" s="145"/>
      <c r="H112" s="212"/>
    </row>
    <row r="113" s="204" customFormat="1" customHeight="1" spans="1:8">
      <c r="A113" s="145"/>
      <c r="B113" s="145"/>
      <c r="C113" s="145"/>
      <c r="D113" s="212" t="str">
        <f>IF(OR(VALUE(C113)=0,ISERROR(C113/B113-1)),"",C113/B113-1)</f>
        <v/>
      </c>
      <c r="E113" s="147" t="s">
        <v>158</v>
      </c>
      <c r="F113" s="213">
        <f>SUM(F114:F116)</f>
        <v>61.1</v>
      </c>
      <c r="G113" s="146">
        <f>SUM(G114:G116)</f>
        <v>43.4594</v>
      </c>
      <c r="H113" s="212">
        <f t="shared" ref="H113:H128" si="6">IF(OR(VALUE(G113)=0,ISERROR(G113/F113-1)),"",G113/F113-1)</f>
        <v>-0.288716857610475</v>
      </c>
    </row>
    <row r="114" s="204" customFormat="1" customHeight="1" spans="1:8">
      <c r="A114" s="145"/>
      <c r="B114" s="145"/>
      <c r="C114" s="145"/>
      <c r="D114" s="212" t="str">
        <f>IF(OR(VALUE(C114)=0,ISERROR(C114/B114-1)),"",C114/B114-1)</f>
        <v/>
      </c>
      <c r="E114" s="149" t="s">
        <v>159</v>
      </c>
      <c r="F114" s="214"/>
      <c r="G114" s="145">
        <f>公共预算按经济分类!B115</f>
        <v>0</v>
      </c>
      <c r="H114" s="212" t="str">
        <f t="shared" si="6"/>
        <v/>
      </c>
    </row>
    <row r="115" s="204" customFormat="1" customHeight="1" spans="1:8">
      <c r="A115" s="145"/>
      <c r="B115" s="145"/>
      <c r="C115" s="145"/>
      <c r="D115" s="212" t="str">
        <f>IF(OR(VALUE(C115)=0,ISERROR(C115/B115-1)),"",C115/B115-1)</f>
        <v/>
      </c>
      <c r="E115" s="149" t="s">
        <v>160</v>
      </c>
      <c r="F115" s="214">
        <v>61.1</v>
      </c>
      <c r="G115" s="145">
        <v>43.4594</v>
      </c>
      <c r="H115" s="212">
        <f t="shared" si="6"/>
        <v>-0.288716857610475</v>
      </c>
    </row>
    <row r="116" s="204" customFormat="1" customHeight="1" spans="1:8">
      <c r="A116" s="145"/>
      <c r="B116" s="145"/>
      <c r="C116" s="145"/>
      <c r="D116" s="212" t="str">
        <f>IF(OR(VALUE(C116)=0,ISERROR(C116/B116-1)),"",C116/B116-1)</f>
        <v/>
      </c>
      <c r="E116" s="151" t="s">
        <v>161</v>
      </c>
      <c r="F116" s="214"/>
      <c r="G116" s="145">
        <f>公共预算按经济分类!B117</f>
        <v>0</v>
      </c>
      <c r="H116" s="212" t="str">
        <f t="shared" si="6"/>
        <v/>
      </c>
    </row>
    <row r="117" s="204" customFormat="1" customHeight="1" spans="1:8">
      <c r="A117" s="145"/>
      <c r="B117" s="145"/>
      <c r="C117" s="145"/>
      <c r="D117" s="212"/>
      <c r="E117" s="156" t="s">
        <v>162</v>
      </c>
      <c r="F117" s="213"/>
      <c r="G117" s="146">
        <f>公共预算按经济分类!B118</f>
        <v>0</v>
      </c>
      <c r="H117" s="212" t="str">
        <f t="shared" si="6"/>
        <v/>
      </c>
    </row>
    <row r="118" s="204" customFormat="1" customHeight="1" spans="1:8">
      <c r="A118" s="145"/>
      <c r="B118" s="145"/>
      <c r="C118" s="145"/>
      <c r="D118" s="212"/>
      <c r="E118" s="151" t="s">
        <v>163</v>
      </c>
      <c r="F118" s="213"/>
      <c r="G118" s="146">
        <f>公共预算按经济分类!B119</f>
        <v>0</v>
      </c>
      <c r="H118" s="212" t="str">
        <f t="shared" si="6"/>
        <v/>
      </c>
    </row>
    <row r="119" s="204" customFormat="1" customHeight="1" spans="1:8">
      <c r="A119" s="145"/>
      <c r="B119" s="145"/>
      <c r="C119" s="145"/>
      <c r="D119" s="212"/>
      <c r="E119" s="151" t="s">
        <v>164</v>
      </c>
      <c r="F119" s="213"/>
      <c r="G119" s="146">
        <f>公共预算按经济分类!B120</f>
        <v>0</v>
      </c>
      <c r="H119" s="212" t="str">
        <f t="shared" si="6"/>
        <v/>
      </c>
    </row>
    <row r="120" s="204" customFormat="1" customHeight="1" spans="1:8">
      <c r="A120" s="145"/>
      <c r="B120" s="145"/>
      <c r="C120" s="145"/>
      <c r="D120" s="212"/>
      <c r="E120" s="151" t="s">
        <v>165</v>
      </c>
      <c r="F120" s="213"/>
      <c r="G120" s="146">
        <f>公共预算按经济分类!B121</f>
        <v>0</v>
      </c>
      <c r="H120" s="212" t="str">
        <f t="shared" si="6"/>
        <v/>
      </c>
    </row>
    <row r="121" s="204" customFormat="1" customHeight="1" spans="1:8">
      <c r="A121" s="145"/>
      <c r="B121" s="145"/>
      <c r="C121" s="145"/>
      <c r="D121" s="212"/>
      <c r="E121" s="151" t="s">
        <v>166</v>
      </c>
      <c r="F121" s="213"/>
      <c r="G121" s="146">
        <f>公共预算按经济分类!B122</f>
        <v>0</v>
      </c>
      <c r="H121" s="212" t="str">
        <f t="shared" si="6"/>
        <v/>
      </c>
    </row>
    <row r="122" s="204" customFormat="1" customHeight="1" spans="1:8">
      <c r="A122" s="145"/>
      <c r="B122" s="145"/>
      <c r="C122" s="145"/>
      <c r="D122" s="212"/>
      <c r="E122" s="151" t="s">
        <v>167</v>
      </c>
      <c r="F122" s="213"/>
      <c r="G122" s="146">
        <f>公共预算按经济分类!B123</f>
        <v>0</v>
      </c>
      <c r="H122" s="212" t="str">
        <f t="shared" si="6"/>
        <v/>
      </c>
    </row>
    <row r="123" s="204" customFormat="1" customHeight="1" spans="1:8">
      <c r="A123" s="145"/>
      <c r="B123" s="145"/>
      <c r="C123" s="145"/>
      <c r="D123" s="212"/>
      <c r="E123" s="151" t="s">
        <v>168</v>
      </c>
      <c r="F123" s="213"/>
      <c r="G123" s="146">
        <f>公共预算按经济分类!B124</f>
        <v>0</v>
      </c>
      <c r="H123" s="212" t="str">
        <f t="shared" si="6"/>
        <v/>
      </c>
    </row>
    <row r="124" s="204" customFormat="1" customHeight="1" spans="1:8">
      <c r="A124" s="145"/>
      <c r="B124" s="145"/>
      <c r="C124" s="145"/>
      <c r="D124" s="212"/>
      <c r="E124" s="151" t="s">
        <v>169</v>
      </c>
      <c r="F124" s="213"/>
      <c r="G124" s="146">
        <f>公共预算按经济分类!B125</f>
        <v>0</v>
      </c>
      <c r="H124" s="212" t="str">
        <f t="shared" si="6"/>
        <v/>
      </c>
    </row>
    <row r="125" s="204" customFormat="1" customHeight="1" spans="1:8">
      <c r="A125" s="145"/>
      <c r="B125" s="145"/>
      <c r="C125" s="145"/>
      <c r="D125" s="212"/>
      <c r="E125" s="151" t="s">
        <v>170</v>
      </c>
      <c r="F125" s="213"/>
      <c r="G125" s="146">
        <f>公共预算按经济分类!B126</f>
        <v>0</v>
      </c>
      <c r="H125" s="212" t="str">
        <f t="shared" si="6"/>
        <v/>
      </c>
    </row>
    <row r="126" s="204" customFormat="1" customHeight="1" spans="1:8">
      <c r="A126" s="218" t="s">
        <v>171</v>
      </c>
      <c r="B126" s="146">
        <f>SUM(B6,B23)</f>
        <v>0</v>
      </c>
      <c r="C126" s="146">
        <f>SUM(C6,C23)</f>
        <v>0</v>
      </c>
      <c r="D126" s="212" t="str">
        <f t="shared" ref="D126:D158" si="7">IF(OR(VALUE(C126)=0,ISERROR(C126/B126-1)),"",C126/B126-1)</f>
        <v/>
      </c>
      <c r="E126" s="218" t="s">
        <v>172</v>
      </c>
      <c r="F126" s="146">
        <f>F6+F34+F46+F53+F74+F88+F95+F106+F113</f>
        <v>1538.82</v>
      </c>
      <c r="G126" s="146">
        <f>G6+G34+G46+G53+G74+G88+G95+G106+G113</f>
        <v>1504.5473</v>
      </c>
      <c r="H126" s="212">
        <f t="shared" si="6"/>
        <v>-0.022272065608713</v>
      </c>
    </row>
    <row r="127" s="204" customFormat="1" customHeight="1" spans="1:8">
      <c r="A127" s="185" t="s">
        <v>173</v>
      </c>
      <c r="B127" s="146">
        <v>1538.82</v>
      </c>
      <c r="C127" s="146">
        <v>1504.55</v>
      </c>
      <c r="D127" s="212">
        <f t="shared" si="7"/>
        <v>-0.0222703110175329</v>
      </c>
      <c r="E127" s="219" t="s">
        <v>174</v>
      </c>
      <c r="F127" s="213"/>
      <c r="G127" s="213"/>
      <c r="H127" s="212" t="str">
        <f t="shared" si="6"/>
        <v/>
      </c>
    </row>
    <row r="128" s="204" customFormat="1" customHeight="1" spans="1:8">
      <c r="A128" s="191" t="s">
        <v>175</v>
      </c>
      <c r="B128" s="146"/>
      <c r="C128" s="146"/>
      <c r="D128" s="212" t="str">
        <f t="shared" si="7"/>
        <v/>
      </c>
      <c r="E128" s="219" t="s">
        <v>176</v>
      </c>
      <c r="F128" s="146">
        <f>SUM(F129,F133,F152,F155,F156,)</f>
        <v>0</v>
      </c>
      <c r="G128" s="146">
        <f>SUM(G129,G133,G152,G155,G156,)</f>
        <v>0</v>
      </c>
      <c r="H128" s="212" t="str">
        <f t="shared" si="6"/>
        <v/>
      </c>
    </row>
    <row r="129" s="204" customFormat="1" customHeight="1" spans="1:8">
      <c r="A129" s="191" t="s">
        <v>177</v>
      </c>
      <c r="B129" s="146">
        <v>1538.82</v>
      </c>
      <c r="C129" s="146">
        <v>1504.55</v>
      </c>
      <c r="D129" s="212">
        <f t="shared" si="7"/>
        <v>-0.0222703110175329</v>
      </c>
      <c r="E129" s="219" t="s">
        <v>178</v>
      </c>
      <c r="F129" s="146">
        <f>SUM(F130:F132)</f>
        <v>0</v>
      </c>
      <c r="G129" s="146">
        <f>SUM(G130:G132)</f>
        <v>0</v>
      </c>
      <c r="H129" s="212" t="str">
        <f t="shared" ref="H129:H158" si="8">IF(OR(VALUE(G129)=0,ISERROR(G129/F129-1)),"",G129/F129-1)</f>
        <v/>
      </c>
    </row>
    <row r="130" s="204" customFormat="1" customHeight="1" spans="1:8">
      <c r="A130" s="192" t="s">
        <v>179</v>
      </c>
      <c r="B130" s="145"/>
      <c r="C130" s="145"/>
      <c r="D130" s="212" t="str">
        <f t="shared" si="7"/>
        <v/>
      </c>
      <c r="E130" s="219" t="s">
        <v>180</v>
      </c>
      <c r="F130" s="145"/>
      <c r="G130" s="145"/>
      <c r="H130" s="212" t="str">
        <f t="shared" si="8"/>
        <v/>
      </c>
    </row>
    <row r="131" s="204" customFormat="1" customHeight="1" spans="1:8">
      <c r="A131" s="192" t="s">
        <v>181</v>
      </c>
      <c r="B131" s="145"/>
      <c r="C131" s="145"/>
      <c r="D131" s="212" t="str">
        <f t="shared" si="7"/>
        <v/>
      </c>
      <c r="E131" s="219" t="s">
        <v>182</v>
      </c>
      <c r="F131" s="145"/>
      <c r="G131" s="145"/>
      <c r="H131" s="212" t="str">
        <f t="shared" si="8"/>
        <v/>
      </c>
    </row>
    <row r="132" s="204" customFormat="1" customHeight="1" spans="1:8">
      <c r="A132" s="220" t="s">
        <v>183</v>
      </c>
      <c r="B132" s="146">
        <v>1538.82</v>
      </c>
      <c r="C132" s="146">
        <v>1504.55</v>
      </c>
      <c r="D132" s="212">
        <f t="shared" si="7"/>
        <v>-0.0222703110175329</v>
      </c>
      <c r="E132" s="219" t="s">
        <v>184</v>
      </c>
      <c r="F132" s="145"/>
      <c r="G132" s="145"/>
      <c r="H132" s="212" t="str">
        <f t="shared" si="8"/>
        <v/>
      </c>
    </row>
    <row r="133" s="204" customFormat="1" customHeight="1" spans="1:8">
      <c r="A133" s="192" t="s">
        <v>185</v>
      </c>
      <c r="B133" s="146"/>
      <c r="C133" s="146"/>
      <c r="D133" s="212" t="str">
        <f t="shared" si="7"/>
        <v/>
      </c>
      <c r="E133" s="219" t="s">
        <v>186</v>
      </c>
      <c r="F133" s="146">
        <f>SUM(F134)</f>
        <v>0</v>
      </c>
      <c r="G133" s="146">
        <f>SUM(G134)</f>
        <v>0</v>
      </c>
      <c r="H133" s="212" t="str">
        <f t="shared" si="8"/>
        <v/>
      </c>
    </row>
    <row r="134" s="204" customFormat="1" customHeight="1" spans="1:8">
      <c r="A134" s="192" t="s">
        <v>187</v>
      </c>
      <c r="B134" s="145"/>
      <c r="C134" s="145"/>
      <c r="D134" s="212" t="str">
        <f t="shared" si="7"/>
        <v/>
      </c>
      <c r="E134" s="219" t="s">
        <v>188</v>
      </c>
      <c r="F134" s="145"/>
      <c r="G134" s="145"/>
      <c r="H134" s="212" t="str">
        <f t="shared" si="8"/>
        <v/>
      </c>
    </row>
    <row r="135" s="204" customFormat="1" customHeight="1" spans="1:8">
      <c r="A135" s="192" t="s">
        <v>189</v>
      </c>
      <c r="B135" s="145"/>
      <c r="C135" s="145"/>
      <c r="D135" s="212" t="str">
        <f t="shared" si="7"/>
        <v/>
      </c>
      <c r="F135" s="145"/>
      <c r="G135" s="145"/>
      <c r="H135" s="212" t="str">
        <f t="shared" si="8"/>
        <v/>
      </c>
    </row>
    <row r="136" s="204" customFormat="1" customHeight="1" spans="1:8">
      <c r="A136" s="194" t="s">
        <v>190</v>
      </c>
      <c r="B136" s="145"/>
      <c r="C136" s="145"/>
      <c r="D136" s="212" t="str">
        <f t="shared" si="7"/>
        <v/>
      </c>
      <c r="E136" s="145"/>
      <c r="F136" s="145"/>
      <c r="G136" s="145"/>
      <c r="H136" s="212" t="str">
        <f t="shared" si="8"/>
        <v/>
      </c>
    </row>
    <row r="137" s="204" customFormat="1" customHeight="1" spans="1:8">
      <c r="A137" s="192" t="s">
        <v>191</v>
      </c>
      <c r="B137" s="145"/>
      <c r="C137" s="145"/>
      <c r="D137" s="212" t="str">
        <f t="shared" si="7"/>
        <v/>
      </c>
      <c r="E137" s="145"/>
      <c r="F137" s="145"/>
      <c r="G137" s="145"/>
      <c r="H137" s="212" t="str">
        <f t="shared" si="8"/>
        <v/>
      </c>
    </row>
    <row r="138" s="204" customFormat="1" customHeight="1" spans="1:8">
      <c r="A138" s="192" t="s">
        <v>192</v>
      </c>
      <c r="B138" s="145"/>
      <c r="C138" s="145"/>
      <c r="D138" s="212" t="str">
        <f t="shared" si="7"/>
        <v/>
      </c>
      <c r="E138" s="145"/>
      <c r="F138" s="145"/>
      <c r="G138" s="145"/>
      <c r="H138" s="212" t="str">
        <f t="shared" si="8"/>
        <v/>
      </c>
    </row>
    <row r="139" s="204" customFormat="1" customHeight="1" spans="1:8">
      <c r="A139" s="192" t="s">
        <v>193</v>
      </c>
      <c r="B139" s="145"/>
      <c r="C139" s="145"/>
      <c r="D139" s="212" t="str">
        <f t="shared" si="7"/>
        <v/>
      </c>
      <c r="E139" s="145"/>
      <c r="F139" s="145"/>
      <c r="G139" s="145"/>
      <c r="H139" s="212" t="str">
        <f t="shared" si="8"/>
        <v/>
      </c>
    </row>
    <row r="140" s="204" customFormat="1" customHeight="1" spans="1:8">
      <c r="A140" s="192" t="s">
        <v>194</v>
      </c>
      <c r="B140" s="145"/>
      <c r="C140" s="145"/>
      <c r="D140" s="212" t="str">
        <f t="shared" si="7"/>
        <v/>
      </c>
      <c r="E140" s="145"/>
      <c r="F140" s="145"/>
      <c r="G140" s="145"/>
      <c r="H140" s="212" t="str">
        <f t="shared" si="8"/>
        <v/>
      </c>
    </row>
    <row r="141" s="204" customFormat="1" customHeight="1" spans="1:8">
      <c r="A141" s="192" t="s">
        <v>195</v>
      </c>
      <c r="B141" s="145"/>
      <c r="C141" s="145"/>
      <c r="D141" s="212" t="str">
        <f t="shared" si="7"/>
        <v/>
      </c>
      <c r="E141" s="145"/>
      <c r="F141" s="145"/>
      <c r="G141" s="145"/>
      <c r="H141" s="212" t="str">
        <f t="shared" si="8"/>
        <v/>
      </c>
    </row>
    <row r="142" s="204" customFormat="1" customHeight="1" spans="1:8">
      <c r="A142" s="192" t="s">
        <v>196</v>
      </c>
      <c r="B142" s="145"/>
      <c r="C142" s="145"/>
      <c r="D142" s="212" t="str">
        <f t="shared" si="7"/>
        <v/>
      </c>
      <c r="E142" s="145"/>
      <c r="F142" s="145"/>
      <c r="G142" s="145"/>
      <c r="H142" s="212" t="str">
        <f t="shared" si="8"/>
        <v/>
      </c>
    </row>
    <row r="143" s="204" customFormat="1" customHeight="1" spans="1:8">
      <c r="A143" s="192" t="s">
        <v>197</v>
      </c>
      <c r="B143" s="145"/>
      <c r="C143" s="145"/>
      <c r="D143" s="212" t="str">
        <f t="shared" si="7"/>
        <v/>
      </c>
      <c r="E143" s="145"/>
      <c r="F143" s="145"/>
      <c r="G143" s="145"/>
      <c r="H143" s="212" t="str">
        <f t="shared" si="8"/>
        <v/>
      </c>
    </row>
    <row r="144" s="204" customFormat="1" customHeight="1" spans="1:8">
      <c r="A144" s="192" t="s">
        <v>198</v>
      </c>
      <c r="B144" s="145"/>
      <c r="C144" s="145"/>
      <c r="D144" s="212" t="str">
        <f t="shared" si="7"/>
        <v/>
      </c>
      <c r="E144" s="145"/>
      <c r="F144" s="145"/>
      <c r="G144" s="145"/>
      <c r="H144" s="212" t="str">
        <f t="shared" si="8"/>
        <v/>
      </c>
    </row>
    <row r="145" s="204" customFormat="1" customHeight="1" spans="1:8">
      <c r="A145" s="192" t="s">
        <v>199</v>
      </c>
      <c r="B145" s="145"/>
      <c r="C145" s="145"/>
      <c r="D145" s="212" t="str">
        <f t="shared" si="7"/>
        <v/>
      </c>
      <c r="E145" s="145"/>
      <c r="F145" s="145"/>
      <c r="G145" s="145"/>
      <c r="H145" s="212" t="str">
        <f t="shared" si="8"/>
        <v/>
      </c>
    </row>
    <row r="146" s="204" customFormat="1" customHeight="1" spans="1:8">
      <c r="A146" s="192" t="s">
        <v>200</v>
      </c>
      <c r="B146" s="145"/>
      <c r="C146" s="145"/>
      <c r="D146" s="212" t="str">
        <f t="shared" si="7"/>
        <v/>
      </c>
      <c r="E146" s="145"/>
      <c r="F146" s="145"/>
      <c r="G146" s="145"/>
      <c r="H146" s="212" t="str">
        <f t="shared" si="8"/>
        <v/>
      </c>
    </row>
    <row r="147" s="204" customFormat="1" customHeight="1" spans="1:8">
      <c r="A147" s="192" t="s">
        <v>201</v>
      </c>
      <c r="B147" s="145"/>
      <c r="C147" s="145"/>
      <c r="D147" s="212" t="str">
        <f t="shared" si="7"/>
        <v/>
      </c>
      <c r="E147" s="145"/>
      <c r="F147" s="145"/>
      <c r="G147" s="145"/>
      <c r="H147" s="212" t="str">
        <f t="shared" si="8"/>
        <v/>
      </c>
    </row>
    <row r="148" s="204" customFormat="1" customHeight="1" spans="1:8">
      <c r="A148" s="192" t="s">
        <v>202</v>
      </c>
      <c r="B148" s="145"/>
      <c r="C148" s="145"/>
      <c r="D148" s="212" t="str">
        <f t="shared" si="7"/>
        <v/>
      </c>
      <c r="E148" s="145"/>
      <c r="F148" s="145"/>
      <c r="G148" s="145"/>
      <c r="H148" s="212" t="str">
        <f t="shared" si="8"/>
        <v/>
      </c>
    </row>
    <row r="149" s="204" customFormat="1" customHeight="1" spans="1:8">
      <c r="A149" s="194" t="s">
        <v>203</v>
      </c>
      <c r="B149" s="146">
        <f>SUM(B150:B151)</f>
        <v>0</v>
      </c>
      <c r="C149" s="146">
        <f>SUM(C150:C151)</f>
        <v>0</v>
      </c>
      <c r="D149" s="212" t="str">
        <f t="shared" si="7"/>
        <v/>
      </c>
      <c r="E149" s="221"/>
      <c r="F149" s="145"/>
      <c r="G149" s="145"/>
      <c r="H149" s="212" t="str">
        <f t="shared" si="8"/>
        <v/>
      </c>
    </row>
    <row r="150" s="204" customFormat="1" customHeight="1" spans="1:8">
      <c r="A150" s="191" t="s">
        <v>204</v>
      </c>
      <c r="B150" s="145">
        <f>SUM(B151:B152)</f>
        <v>0</v>
      </c>
      <c r="C150" s="145">
        <f>SUM(C151:C152)</f>
        <v>0</v>
      </c>
      <c r="D150" s="212" t="str">
        <f t="shared" si="7"/>
        <v/>
      </c>
      <c r="E150" s="222"/>
      <c r="F150" s="145"/>
      <c r="G150" s="145"/>
      <c r="H150" s="212" t="str">
        <f t="shared" si="8"/>
        <v/>
      </c>
    </row>
    <row r="151" s="204" customFormat="1" customHeight="1" spans="1:8">
      <c r="A151" s="192" t="s">
        <v>205</v>
      </c>
      <c r="B151" s="145"/>
      <c r="C151" s="145"/>
      <c r="D151" s="212" t="str">
        <f t="shared" si="7"/>
        <v/>
      </c>
      <c r="E151" s="222"/>
      <c r="F151" s="145"/>
      <c r="G151" s="145"/>
      <c r="H151" s="212" t="str">
        <f t="shared" si="8"/>
        <v/>
      </c>
    </row>
    <row r="152" s="204" customFormat="1" customHeight="1" spans="1:8">
      <c r="A152" s="192" t="s">
        <v>206</v>
      </c>
      <c r="B152" s="146">
        <f>SUM(B153:B154)</f>
        <v>0</v>
      </c>
      <c r="C152" s="146">
        <f>SUM(C153:C154)</f>
        <v>0</v>
      </c>
      <c r="D152" s="212" t="str">
        <f t="shared" si="7"/>
        <v/>
      </c>
      <c r="E152" s="221" t="s">
        <v>207</v>
      </c>
      <c r="F152" s="145">
        <f>SUM(F153:F154)</f>
        <v>0</v>
      </c>
      <c r="G152" s="145">
        <f>SUM(G153:G154)</f>
        <v>0</v>
      </c>
      <c r="H152" s="212" t="str">
        <f t="shared" si="8"/>
        <v/>
      </c>
    </row>
    <row r="153" s="204" customFormat="1" customHeight="1" spans="1:8">
      <c r="A153" s="198" t="s">
        <v>208</v>
      </c>
      <c r="B153" s="145"/>
      <c r="C153" s="145"/>
      <c r="D153" s="212" t="str">
        <f t="shared" si="7"/>
        <v/>
      </c>
      <c r="E153" s="222" t="s">
        <v>209</v>
      </c>
      <c r="F153" s="145"/>
      <c r="G153" s="145"/>
      <c r="H153" s="212" t="str">
        <f t="shared" si="8"/>
        <v/>
      </c>
    </row>
    <row r="154" s="204" customFormat="1" customHeight="1" spans="1:8">
      <c r="A154" s="191" t="s">
        <v>210</v>
      </c>
      <c r="B154" s="145"/>
      <c r="C154" s="145"/>
      <c r="D154" s="212" t="str">
        <f t="shared" si="7"/>
        <v/>
      </c>
      <c r="E154" s="222" t="s">
        <v>211</v>
      </c>
      <c r="F154" s="145"/>
      <c r="G154" s="145"/>
      <c r="H154" s="212" t="str">
        <f t="shared" si="8"/>
        <v/>
      </c>
    </row>
    <row r="155" s="204" customFormat="1" customHeight="1" spans="1:8">
      <c r="A155" s="191" t="s">
        <v>212</v>
      </c>
      <c r="B155" s="146"/>
      <c r="C155" s="146"/>
      <c r="D155" s="212" t="str">
        <f t="shared" si="7"/>
        <v/>
      </c>
      <c r="E155" s="221" t="s">
        <v>213</v>
      </c>
      <c r="F155" s="145"/>
      <c r="G155" s="145"/>
      <c r="H155" s="212" t="str">
        <f t="shared" si="8"/>
        <v/>
      </c>
    </row>
    <row r="156" s="204" customFormat="1" customHeight="1" spans="1:8">
      <c r="A156" s="221"/>
      <c r="B156" s="145"/>
      <c r="C156" s="145"/>
      <c r="D156" s="212" t="str">
        <f t="shared" si="7"/>
        <v/>
      </c>
      <c r="E156" s="221" t="s">
        <v>214</v>
      </c>
      <c r="F156" s="145"/>
      <c r="G156" s="146"/>
      <c r="H156" s="212" t="str">
        <f t="shared" si="8"/>
        <v/>
      </c>
    </row>
    <row r="157" s="204" customFormat="1" customHeight="1" spans="1:8">
      <c r="A157" s="223" t="s">
        <v>215</v>
      </c>
      <c r="B157" s="145"/>
      <c r="C157" s="145"/>
      <c r="D157" s="212" t="str">
        <f t="shared" si="7"/>
        <v/>
      </c>
      <c r="E157" s="224" t="s">
        <v>216</v>
      </c>
      <c r="F157" s="145"/>
      <c r="G157" s="145"/>
      <c r="H157" s="212" t="str">
        <f t="shared" si="8"/>
        <v/>
      </c>
    </row>
    <row r="158" s="204" customFormat="1" customHeight="1" spans="1:8">
      <c r="A158" s="218" t="s">
        <v>217</v>
      </c>
      <c r="B158" s="146">
        <f>SUM(B31:B127)</f>
        <v>1538.82</v>
      </c>
      <c r="C158" s="146">
        <f>SUM(C31:C127)</f>
        <v>1504.55</v>
      </c>
      <c r="D158" s="212">
        <f t="shared" si="7"/>
        <v>-0.0222703110175329</v>
      </c>
      <c r="E158" s="218" t="s">
        <v>218</v>
      </c>
      <c r="F158" s="146">
        <f>SUM(F126,F127,F128)</f>
        <v>1538.82</v>
      </c>
      <c r="G158" s="146">
        <f>SUM(G126,G127,G128)</f>
        <v>1504.5473</v>
      </c>
      <c r="H158" s="212">
        <f t="shared" si="8"/>
        <v>-0.022272065608713</v>
      </c>
    </row>
    <row r="159" s="202" customFormat="1" customHeight="1" spans="4:8">
      <c r="D159" s="225"/>
      <c r="H159" s="225"/>
    </row>
    <row r="160" s="202" customFormat="1" customHeight="1" spans="4:8">
      <c r="D160" s="225"/>
      <c r="H160" s="225"/>
    </row>
    <row r="161" s="202" customFormat="1" customHeight="1" spans="4:8">
      <c r="D161" s="225"/>
      <c r="H161" s="225"/>
    </row>
    <row r="162" s="202" customFormat="1" customHeight="1" spans="4:8">
      <c r="D162" s="225"/>
      <c r="H162" s="225"/>
    </row>
    <row r="163" s="202" customFormat="1" customHeight="1" spans="4:8">
      <c r="D163" s="225"/>
      <c r="H163" s="225"/>
    </row>
    <row r="164" s="202" customFormat="1" customHeight="1" spans="4:8">
      <c r="D164" s="225"/>
      <c r="H164" s="225"/>
    </row>
    <row r="165" s="202" customFormat="1" customHeight="1" spans="4:8">
      <c r="D165" s="225"/>
      <c r="H165" s="225"/>
    </row>
    <row r="166" s="202" customFormat="1" customHeight="1" spans="4:8">
      <c r="D166" s="225"/>
      <c r="H166" s="225"/>
    </row>
    <row r="167" s="202" customFormat="1" customHeight="1" spans="4:8">
      <c r="D167" s="225"/>
      <c r="H167" s="225"/>
    </row>
    <row r="168" s="202" customFormat="1" customHeight="1" spans="4:8">
      <c r="D168" s="225"/>
      <c r="H168" s="225"/>
    </row>
    <row r="169" s="202" customFormat="1" customHeight="1" spans="4:8">
      <c r="D169" s="225"/>
      <c r="H169" s="225"/>
    </row>
    <row r="170" s="202" customFormat="1" customHeight="1" spans="4:8">
      <c r="D170" s="225"/>
      <c r="H170" s="225"/>
    </row>
    <row r="171" s="202" customFormat="1" customHeight="1" spans="4:8">
      <c r="D171" s="225"/>
      <c r="H171" s="225"/>
    </row>
    <row r="172" s="202" customFormat="1" customHeight="1" spans="4:8">
      <c r="D172" s="225"/>
      <c r="H172" s="225"/>
    </row>
    <row r="173" s="202" customFormat="1" customHeight="1" spans="4:8">
      <c r="D173" s="225"/>
      <c r="H173" s="225"/>
    </row>
    <row r="174" s="202" customFormat="1" customHeight="1" spans="4:8">
      <c r="D174" s="225"/>
      <c r="H174" s="225"/>
    </row>
    <row r="175" s="202" customFormat="1" customHeight="1" spans="4:8">
      <c r="D175" s="225"/>
      <c r="H175" s="225"/>
    </row>
    <row r="176" s="202" customFormat="1" customHeight="1" spans="4:8">
      <c r="D176" s="225"/>
      <c r="H176" s="225"/>
    </row>
    <row r="177" s="202" customFormat="1" customHeight="1" spans="4:8">
      <c r="D177" s="225"/>
      <c r="H177" s="225"/>
    </row>
    <row r="178" s="202" customFormat="1" customHeight="1" spans="4:8">
      <c r="D178" s="225"/>
      <c r="H178" s="225"/>
    </row>
    <row r="179" s="202" customFormat="1" customHeight="1" spans="4:8">
      <c r="D179" s="225"/>
      <c r="H179" s="225"/>
    </row>
    <row r="180" s="202" customFormat="1" customHeight="1" spans="4:8">
      <c r="D180" s="225"/>
      <c r="H180" s="225"/>
    </row>
    <row r="181" s="202" customFormat="1" customHeight="1" spans="4:8">
      <c r="D181" s="225"/>
      <c r="H181" s="225"/>
    </row>
    <row r="182" s="202" customFormat="1" customHeight="1" spans="4:8">
      <c r="D182" s="225"/>
      <c r="H182" s="225"/>
    </row>
    <row r="183" s="202" customFormat="1" customHeight="1" spans="4:8">
      <c r="D183" s="225"/>
      <c r="H183" s="225"/>
    </row>
    <row r="184" s="202" customFormat="1" customHeight="1" spans="4:8">
      <c r="D184" s="225"/>
      <c r="H184" s="225"/>
    </row>
    <row r="185" s="202" customFormat="1" customHeight="1" spans="4:8">
      <c r="D185" s="225"/>
      <c r="H185" s="225"/>
    </row>
    <row r="186" s="202" customFormat="1" customHeight="1" spans="4:8">
      <c r="D186" s="225"/>
      <c r="H186" s="225"/>
    </row>
    <row r="187" s="202" customFormat="1" customHeight="1" spans="4:8">
      <c r="D187" s="225"/>
      <c r="H187" s="225"/>
    </row>
    <row r="188" s="202" customFormat="1" customHeight="1" spans="4:8">
      <c r="D188" s="225"/>
      <c r="H188" s="225"/>
    </row>
    <row r="189" s="202" customFormat="1" customHeight="1" spans="4:8">
      <c r="D189" s="225"/>
      <c r="H189" s="225"/>
    </row>
    <row r="190" s="202" customFormat="1" customHeight="1" spans="4:8">
      <c r="D190" s="225"/>
      <c r="H190" s="225"/>
    </row>
    <row r="191" s="202" customFormat="1" customHeight="1" spans="4:8">
      <c r="D191" s="225"/>
      <c r="H191" s="225"/>
    </row>
    <row r="192" s="202" customFormat="1" customHeight="1" spans="4:8">
      <c r="D192" s="225"/>
      <c r="H192" s="225"/>
    </row>
    <row r="193" s="202" customFormat="1" customHeight="1" spans="4:8">
      <c r="D193" s="225"/>
      <c r="H193" s="225"/>
    </row>
    <row r="194" s="202" customFormat="1" customHeight="1" spans="4:8">
      <c r="D194" s="225"/>
      <c r="H194" s="225"/>
    </row>
    <row r="195" s="202" customFormat="1" customHeight="1" spans="4:8">
      <c r="D195" s="225"/>
      <c r="H195" s="225"/>
    </row>
    <row r="196" s="202" customFormat="1" customHeight="1" spans="4:8">
      <c r="D196" s="225"/>
      <c r="H196" s="225"/>
    </row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27:A155">
    <cfRule type="expression" dxfId="0" priority="1" stopIfTrue="1">
      <formula>"len($A:$A)=3"</formula>
    </cfRule>
  </conditionalFormatting>
  <conditionalFormatting sqref="E12:E25 A156:A157 E150:G151 E155:G156">
    <cfRule type="expression" dxfId="0" priority="3" stopIfTrue="1">
      <formula>"len($A:$A)=3"</formula>
    </cfRule>
  </conditionalFormatting>
  <printOptions horizontalCentered="1"/>
  <pageMargins left="0.55" right="0.349305555555556" top="0.507638888888889" bottom="0.388888888888889" header="0.238888888888889" footer="0.15625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showZeros="0" zoomScale="85" zoomScaleNormal="85" workbookViewId="0">
      <pane ySplit="5" topLeftCell="A24" activePane="bottomLeft" state="frozen"/>
      <selection/>
      <selection pane="bottomLeft" activeCell="A40" sqref="A40:A41"/>
    </sheetView>
  </sheetViews>
  <sheetFormatPr defaultColWidth="9" defaultRowHeight="14.25" outlineLevelCol="7"/>
  <cols>
    <col min="1" max="1" width="46.75" style="159" customWidth="1"/>
    <col min="2" max="3" width="14.625" style="159" customWidth="1"/>
    <col min="4" max="4" width="14.625" style="160" customWidth="1"/>
    <col min="5" max="5" width="37.375" style="159" customWidth="1"/>
    <col min="6" max="6" width="14.625" style="159" customWidth="1"/>
    <col min="7" max="7" width="19" style="159" customWidth="1"/>
    <col min="8" max="8" width="14.625" style="160" customWidth="1"/>
    <col min="9" max="12" width="9" style="159"/>
    <col min="13" max="13" width="10" style="159"/>
    <col min="14" max="16384" width="9" style="159"/>
  </cols>
  <sheetData>
    <row r="1" s="157" customFormat="1" ht="20.1" customHeight="1" spans="1:8">
      <c r="A1" s="2" t="s">
        <v>219</v>
      </c>
      <c r="B1" s="161"/>
      <c r="D1" s="162"/>
      <c r="H1" s="162"/>
    </row>
    <row r="2" ht="20.25" spans="1:8">
      <c r="A2" s="4" t="s">
        <v>220</v>
      </c>
      <c r="B2" s="4"/>
      <c r="C2" s="4"/>
      <c r="D2" s="163"/>
      <c r="E2" s="4"/>
      <c r="F2" s="4"/>
      <c r="G2" s="4"/>
      <c r="H2" s="163"/>
    </row>
    <row r="3" ht="16.5" customHeight="1" spans="1:8">
      <c r="A3" s="164"/>
      <c r="B3" s="164"/>
      <c r="C3" s="164"/>
      <c r="D3" s="165"/>
      <c r="E3" s="164"/>
      <c r="F3" s="164"/>
      <c r="G3" s="166"/>
      <c r="H3" s="167" t="s">
        <v>17</v>
      </c>
    </row>
    <row r="4" ht="24.95" customHeight="1" spans="1:8">
      <c r="A4" s="168" t="s">
        <v>221</v>
      </c>
      <c r="B4" s="168" t="s">
        <v>19</v>
      </c>
      <c r="C4" s="169" t="s">
        <v>20</v>
      </c>
      <c r="D4" s="170"/>
      <c r="E4" s="168" t="s">
        <v>222</v>
      </c>
      <c r="F4" s="168" t="s">
        <v>19</v>
      </c>
      <c r="G4" s="169" t="s">
        <v>20</v>
      </c>
      <c r="H4" s="170"/>
    </row>
    <row r="5" s="158" customFormat="1" ht="24.95" customHeight="1" spans="1:8">
      <c r="A5" s="168"/>
      <c r="B5" s="168"/>
      <c r="C5" s="168" t="s">
        <v>22</v>
      </c>
      <c r="D5" s="171" t="s">
        <v>23</v>
      </c>
      <c r="E5" s="168"/>
      <c r="F5" s="168"/>
      <c r="G5" s="168" t="s">
        <v>22</v>
      </c>
      <c r="H5" s="171" t="s">
        <v>23</v>
      </c>
    </row>
    <row r="6" ht="21" customHeight="1" spans="1:8">
      <c r="A6" s="172" t="s">
        <v>24</v>
      </c>
      <c r="B6" s="173"/>
      <c r="C6" s="173"/>
      <c r="D6" s="174"/>
      <c r="E6" s="173" t="s">
        <v>223</v>
      </c>
      <c r="F6" s="175">
        <v>885.328</v>
      </c>
      <c r="G6" s="176">
        <v>860.683</v>
      </c>
      <c r="H6" s="174">
        <f>IF(OR(VALUE(G6)=0,ISERROR(G6/F6-1)),"",G6/F6-1)</f>
        <v>-0.0278371405851843</v>
      </c>
    </row>
    <row r="7" ht="21" customHeight="1" spans="1:8">
      <c r="A7" s="177" t="s">
        <v>26</v>
      </c>
      <c r="B7" s="176"/>
      <c r="C7" s="176"/>
      <c r="D7" s="174" t="str">
        <f t="shared" ref="D7:D38" si="0">IF(OR(VALUE(C7)=0,ISERROR(C7/B7-1)),"",C7/B7-1)</f>
        <v/>
      </c>
      <c r="E7" s="178" t="s">
        <v>224</v>
      </c>
      <c r="F7" s="175"/>
      <c r="G7" s="176"/>
      <c r="H7" s="174" t="str">
        <f t="shared" ref="H7:H38" si="1">IF(OR(VALUE(G7)=0,ISERROR(G7/F7-1)),"",G7/F7-1)</f>
        <v/>
      </c>
    </row>
    <row r="8" ht="21" customHeight="1" spans="1:8">
      <c r="A8" s="179" t="s">
        <v>28</v>
      </c>
      <c r="B8" s="176"/>
      <c r="C8" s="176"/>
      <c r="D8" s="174" t="str">
        <f t="shared" si="0"/>
        <v/>
      </c>
      <c r="E8" s="178" t="s">
        <v>225</v>
      </c>
      <c r="F8" s="175"/>
      <c r="G8" s="176"/>
      <c r="H8" s="174" t="str">
        <f t="shared" si="1"/>
        <v/>
      </c>
    </row>
    <row r="9" ht="21" customHeight="1" spans="1:8">
      <c r="A9" s="177" t="s">
        <v>30</v>
      </c>
      <c r="B9" s="176"/>
      <c r="C9" s="176"/>
      <c r="D9" s="174" t="str">
        <f t="shared" si="0"/>
        <v/>
      </c>
      <c r="E9" s="178" t="s">
        <v>226</v>
      </c>
      <c r="F9" s="175">
        <v>2</v>
      </c>
      <c r="G9" s="176">
        <v>2</v>
      </c>
      <c r="H9" s="174">
        <f t="shared" si="1"/>
        <v>0</v>
      </c>
    </row>
    <row r="10" ht="21" customHeight="1" spans="1:8">
      <c r="A10" s="177" t="s">
        <v>32</v>
      </c>
      <c r="B10" s="176"/>
      <c r="C10" s="176"/>
      <c r="D10" s="174" t="str">
        <f t="shared" si="0"/>
        <v/>
      </c>
      <c r="E10" s="178" t="s">
        <v>227</v>
      </c>
      <c r="F10" s="175"/>
      <c r="G10" s="176"/>
      <c r="H10" s="174" t="str">
        <f t="shared" si="1"/>
        <v/>
      </c>
    </row>
    <row r="11" ht="21" customHeight="1" spans="1:8">
      <c r="A11" s="177" t="s">
        <v>34</v>
      </c>
      <c r="B11" s="176"/>
      <c r="C11" s="176"/>
      <c r="D11" s="174" t="str">
        <f t="shared" si="0"/>
        <v/>
      </c>
      <c r="E11" s="178" t="s">
        <v>228</v>
      </c>
      <c r="F11" s="175"/>
      <c r="G11" s="176"/>
      <c r="H11" s="174" t="str">
        <f t="shared" si="1"/>
        <v/>
      </c>
    </row>
    <row r="12" ht="21" customHeight="1" spans="1:8">
      <c r="A12" s="177" t="s">
        <v>36</v>
      </c>
      <c r="B12" s="176"/>
      <c r="C12" s="176"/>
      <c r="D12" s="174" t="str">
        <f t="shared" si="0"/>
        <v/>
      </c>
      <c r="E12" s="178" t="s">
        <v>229</v>
      </c>
      <c r="F12" s="180">
        <v>23.08</v>
      </c>
      <c r="G12" s="176">
        <v>30.65</v>
      </c>
      <c r="H12" s="174">
        <f t="shared" si="1"/>
        <v>0.327989601386482</v>
      </c>
    </row>
    <row r="13" ht="21" customHeight="1" spans="1:8">
      <c r="A13" s="177" t="s">
        <v>38</v>
      </c>
      <c r="B13" s="176"/>
      <c r="C13" s="176"/>
      <c r="D13" s="174" t="str">
        <f t="shared" si="0"/>
        <v/>
      </c>
      <c r="E13" s="178" t="s">
        <v>230</v>
      </c>
      <c r="F13" s="180">
        <v>180.987</v>
      </c>
      <c r="G13" s="176">
        <v>212.047</v>
      </c>
      <c r="H13" s="174">
        <f t="shared" si="1"/>
        <v>0.171614535850641</v>
      </c>
    </row>
    <row r="14" ht="21" customHeight="1" spans="1:8">
      <c r="A14" s="177" t="s">
        <v>40</v>
      </c>
      <c r="B14" s="176"/>
      <c r="C14" s="176"/>
      <c r="D14" s="174" t="str">
        <f t="shared" si="0"/>
        <v/>
      </c>
      <c r="E14" s="178" t="s">
        <v>231</v>
      </c>
      <c r="F14" s="180">
        <v>67.912</v>
      </c>
      <c r="G14" s="176">
        <v>50.12</v>
      </c>
      <c r="H14" s="174">
        <f t="shared" si="1"/>
        <v>-0.261986099658381</v>
      </c>
    </row>
    <row r="15" ht="21" customHeight="1" spans="1:8">
      <c r="A15" s="177" t="s">
        <v>42</v>
      </c>
      <c r="B15" s="176"/>
      <c r="C15" s="176"/>
      <c r="D15" s="174" t="str">
        <f t="shared" si="0"/>
        <v/>
      </c>
      <c r="E15" s="178" t="s">
        <v>232</v>
      </c>
      <c r="F15" s="175"/>
      <c r="G15" s="176"/>
      <c r="H15" s="174" t="str">
        <f t="shared" si="1"/>
        <v/>
      </c>
    </row>
    <row r="16" ht="21" customHeight="1" spans="1:8">
      <c r="A16" s="177" t="s">
        <v>44</v>
      </c>
      <c r="B16" s="176"/>
      <c r="C16" s="176"/>
      <c r="D16" s="174" t="str">
        <f t="shared" si="0"/>
        <v/>
      </c>
      <c r="E16" s="178" t="s">
        <v>233</v>
      </c>
      <c r="F16" s="181">
        <v>2</v>
      </c>
      <c r="G16" s="176">
        <v>2</v>
      </c>
      <c r="H16" s="174">
        <f t="shared" si="1"/>
        <v>0</v>
      </c>
    </row>
    <row r="17" ht="21" customHeight="1" spans="1:8">
      <c r="A17" s="177" t="s">
        <v>46</v>
      </c>
      <c r="B17" s="176"/>
      <c r="C17" s="176"/>
      <c r="D17" s="174" t="str">
        <f t="shared" si="0"/>
        <v/>
      </c>
      <c r="E17" s="178" t="s">
        <v>234</v>
      </c>
      <c r="F17" s="180">
        <v>299.08</v>
      </c>
      <c r="G17" s="176">
        <v>285.936</v>
      </c>
      <c r="H17" s="174">
        <f t="shared" si="1"/>
        <v>-0.043948107529758</v>
      </c>
    </row>
    <row r="18" ht="21" customHeight="1" spans="1:8">
      <c r="A18" s="177" t="s">
        <v>48</v>
      </c>
      <c r="B18" s="176"/>
      <c r="C18" s="176"/>
      <c r="D18" s="174" t="str">
        <f t="shared" si="0"/>
        <v/>
      </c>
      <c r="E18" s="182" t="s">
        <v>235</v>
      </c>
      <c r="F18" s="180">
        <v>17.33</v>
      </c>
      <c r="G18" s="176">
        <v>17.661</v>
      </c>
      <c r="H18" s="174">
        <f t="shared" si="1"/>
        <v>0.0190998268897866</v>
      </c>
    </row>
    <row r="19" ht="21" customHeight="1" spans="1:8">
      <c r="A19" s="177" t="s">
        <v>50</v>
      </c>
      <c r="B19" s="176"/>
      <c r="C19" s="176"/>
      <c r="D19" s="174" t="str">
        <f t="shared" si="0"/>
        <v/>
      </c>
      <c r="E19" s="182" t="s">
        <v>236</v>
      </c>
      <c r="F19" s="175"/>
      <c r="G19" s="176"/>
      <c r="H19" s="174" t="str">
        <f t="shared" si="1"/>
        <v/>
      </c>
    </row>
    <row r="20" ht="21" customHeight="1" spans="1:8">
      <c r="A20" s="177" t="s">
        <v>52</v>
      </c>
      <c r="B20" s="176"/>
      <c r="C20" s="176"/>
      <c r="D20" s="174" t="str">
        <f t="shared" si="0"/>
        <v/>
      </c>
      <c r="E20" s="178" t="s">
        <v>237</v>
      </c>
      <c r="F20" s="175"/>
      <c r="G20" s="176"/>
      <c r="H20" s="174" t="str">
        <f t="shared" si="1"/>
        <v/>
      </c>
    </row>
    <row r="21" ht="21" customHeight="1" spans="1:8">
      <c r="A21" s="177" t="s">
        <v>54</v>
      </c>
      <c r="B21" s="176"/>
      <c r="C21" s="176"/>
      <c r="D21" s="174" t="str">
        <f t="shared" si="0"/>
        <v/>
      </c>
      <c r="E21" s="178" t="s">
        <v>238</v>
      </c>
      <c r="F21" s="175"/>
      <c r="G21" s="176"/>
      <c r="H21" s="174" t="str">
        <f t="shared" si="1"/>
        <v/>
      </c>
    </row>
    <row r="22" ht="21" customHeight="1" spans="1:8">
      <c r="A22" s="179" t="s">
        <v>56</v>
      </c>
      <c r="B22" s="176"/>
      <c r="C22" s="176"/>
      <c r="D22" s="174" t="str">
        <f t="shared" si="0"/>
        <v/>
      </c>
      <c r="E22" s="178" t="s">
        <v>239</v>
      </c>
      <c r="F22" s="183"/>
      <c r="G22" s="176"/>
      <c r="H22" s="174" t="str">
        <f t="shared" si="1"/>
        <v/>
      </c>
    </row>
    <row r="23" ht="21" customHeight="1" spans="1:8">
      <c r="A23" s="184" t="s">
        <v>58</v>
      </c>
      <c r="B23" s="173">
        <f>SUM(B24:B30)</f>
        <v>0</v>
      </c>
      <c r="C23" s="173">
        <f>SUM(C24:C30)</f>
        <v>0</v>
      </c>
      <c r="D23" s="174" t="str">
        <f t="shared" si="0"/>
        <v/>
      </c>
      <c r="E23" s="182" t="s">
        <v>240</v>
      </c>
      <c r="F23" s="180">
        <v>61.1</v>
      </c>
      <c r="G23" s="176">
        <v>43.46</v>
      </c>
      <c r="H23" s="174">
        <f t="shared" si="1"/>
        <v>-0.288707037643208</v>
      </c>
    </row>
    <row r="24" ht="21" customHeight="1" spans="1:8">
      <c r="A24" s="185" t="s">
        <v>60</v>
      </c>
      <c r="B24" s="176">
        <f>SUM(B26:B32)</f>
        <v>0</v>
      </c>
      <c r="C24" s="176">
        <f>SUM(C26:C32)</f>
        <v>0</v>
      </c>
      <c r="D24" s="174" t="str">
        <f t="shared" si="0"/>
        <v/>
      </c>
      <c r="E24" s="182" t="s">
        <v>241</v>
      </c>
      <c r="F24" s="186"/>
      <c r="G24" s="176"/>
      <c r="H24" s="174" t="str">
        <f t="shared" si="1"/>
        <v/>
      </c>
    </row>
    <row r="25" ht="21" customHeight="1" spans="1:8">
      <c r="A25" s="177" t="s">
        <v>62</v>
      </c>
      <c r="B25" s="176"/>
      <c r="C25" s="176"/>
      <c r="D25" s="174"/>
      <c r="E25" s="182" t="s">
        <v>242</v>
      </c>
      <c r="F25" s="186"/>
      <c r="G25" s="176"/>
      <c r="H25" s="174" t="str">
        <f t="shared" si="1"/>
        <v/>
      </c>
    </row>
    <row r="26" ht="27.75" customHeight="1" spans="1:8">
      <c r="A26" s="177" t="s">
        <v>64</v>
      </c>
      <c r="B26" s="176"/>
      <c r="C26" s="176"/>
      <c r="D26" s="174" t="str">
        <f t="shared" ref="D26:D37" si="2">IF(OR(VALUE(C26)=0,ISERROR(C26/B26-1)),"",C26/B26-1)</f>
        <v/>
      </c>
      <c r="E26" s="182" t="s">
        <v>243</v>
      </c>
      <c r="F26" s="186"/>
      <c r="G26" s="176"/>
      <c r="H26" s="174" t="str">
        <f t="shared" si="1"/>
        <v/>
      </c>
    </row>
    <row r="27" ht="21" customHeight="1" spans="1:8">
      <c r="A27" s="177" t="s">
        <v>66</v>
      </c>
      <c r="B27" s="176"/>
      <c r="C27" s="176"/>
      <c r="D27" s="174" t="str">
        <f t="shared" si="2"/>
        <v/>
      </c>
      <c r="E27" s="182" t="s">
        <v>244</v>
      </c>
      <c r="F27" s="186"/>
      <c r="G27" s="186"/>
      <c r="H27" s="174" t="str">
        <f t="shared" si="1"/>
        <v/>
      </c>
    </row>
    <row r="28" ht="21" customHeight="1" spans="1:8">
      <c r="A28" s="177" t="s">
        <v>68</v>
      </c>
      <c r="B28" s="176"/>
      <c r="C28" s="176"/>
      <c r="D28" s="174" t="str">
        <f t="shared" si="2"/>
        <v/>
      </c>
      <c r="F28" s="186"/>
      <c r="G28" s="176"/>
      <c r="H28" s="174" t="str">
        <f t="shared" si="1"/>
        <v/>
      </c>
    </row>
    <row r="29" ht="21" customHeight="1" spans="1:8">
      <c r="A29" s="177" t="s">
        <v>70</v>
      </c>
      <c r="B29" s="176"/>
      <c r="C29" s="176"/>
      <c r="D29" s="174" t="str">
        <f t="shared" si="2"/>
        <v/>
      </c>
      <c r="E29" s="182"/>
      <c r="F29" s="187"/>
      <c r="G29" s="187"/>
      <c r="H29" s="174" t="str">
        <f t="shared" si="1"/>
        <v/>
      </c>
    </row>
    <row r="30" ht="21" customHeight="1" spans="1:8">
      <c r="A30" s="184" t="s">
        <v>72</v>
      </c>
      <c r="B30" s="176"/>
      <c r="C30" s="176"/>
      <c r="D30" s="174" t="str">
        <f t="shared" si="2"/>
        <v/>
      </c>
      <c r="E30" s="178" t="s">
        <v>215</v>
      </c>
      <c r="F30" s="186"/>
      <c r="G30" s="186"/>
      <c r="H30" s="174" t="str">
        <f t="shared" si="1"/>
        <v/>
      </c>
    </row>
    <row r="31" spans="1:8">
      <c r="A31" s="184" t="s">
        <v>74</v>
      </c>
      <c r="B31" s="176"/>
      <c r="C31" s="176"/>
      <c r="D31" s="174" t="str">
        <f t="shared" si="2"/>
        <v/>
      </c>
      <c r="E31" s="178"/>
      <c r="F31" s="186"/>
      <c r="G31" s="186"/>
      <c r="H31" s="174" t="str">
        <f t="shared" si="1"/>
        <v/>
      </c>
    </row>
    <row r="32" ht="21" customHeight="1" spans="1:8">
      <c r="A32" s="177" t="s">
        <v>76</v>
      </c>
      <c r="B32" s="176"/>
      <c r="C32" s="176"/>
      <c r="D32" s="174" t="str">
        <f t="shared" si="2"/>
        <v/>
      </c>
      <c r="E32" s="178"/>
      <c r="F32" s="186"/>
      <c r="G32" s="186"/>
      <c r="H32" s="174" t="str">
        <f t="shared" si="1"/>
        <v/>
      </c>
    </row>
    <row r="33" ht="21" customHeight="1" spans="1:8">
      <c r="A33" s="188" t="s">
        <v>171</v>
      </c>
      <c r="B33" s="173">
        <f>SUM(B6,B23)</f>
        <v>0</v>
      </c>
      <c r="C33" s="173">
        <f>SUM(C6,C23)</f>
        <v>0</v>
      </c>
      <c r="D33" s="174" t="str">
        <f t="shared" si="2"/>
        <v/>
      </c>
      <c r="E33" s="188" t="s">
        <v>172</v>
      </c>
      <c r="F33" s="173">
        <f>SUM(F6:F30)</f>
        <v>1538.817</v>
      </c>
      <c r="G33" s="173">
        <f>SUM(G6:G30)</f>
        <v>1504.557</v>
      </c>
      <c r="H33" s="174">
        <f t="shared" si="1"/>
        <v>-0.0222638559360858</v>
      </c>
    </row>
    <row r="34" ht="21" hidden="1" customHeight="1" spans="1:8">
      <c r="A34" s="188"/>
      <c r="B34" s="173"/>
      <c r="C34" s="173"/>
      <c r="D34" s="174" t="str">
        <f t="shared" si="2"/>
        <v/>
      </c>
      <c r="E34" s="188"/>
      <c r="F34" s="173"/>
      <c r="G34" s="173"/>
      <c r="H34" s="174" t="str">
        <f t="shared" si="1"/>
        <v/>
      </c>
    </row>
    <row r="35" ht="21" hidden="1" customHeight="1" spans="1:8">
      <c r="A35" s="178"/>
      <c r="B35" s="187"/>
      <c r="C35" s="187"/>
      <c r="D35" s="174" t="str">
        <f t="shared" si="2"/>
        <v/>
      </c>
      <c r="E35" s="178" t="s">
        <v>174</v>
      </c>
      <c r="F35" s="189"/>
      <c r="G35" s="189"/>
      <c r="H35" s="174" t="str">
        <f t="shared" si="1"/>
        <v/>
      </c>
    </row>
    <row r="36" ht="21" customHeight="1" spans="1:8">
      <c r="A36" s="185" t="s">
        <v>173</v>
      </c>
      <c r="B36" s="173">
        <v>1538.82</v>
      </c>
      <c r="C36" s="173">
        <v>1504.56</v>
      </c>
      <c r="D36" s="174">
        <f t="shared" si="2"/>
        <v>-0.0222638125316801</v>
      </c>
      <c r="E36" s="190" t="s">
        <v>176</v>
      </c>
      <c r="F36" s="173">
        <f>SUM(F37,F40)</f>
        <v>0</v>
      </c>
      <c r="G36" s="173">
        <f>SUM(G37,G40)</f>
        <v>0</v>
      </c>
      <c r="H36" s="174" t="str">
        <f t="shared" si="1"/>
        <v/>
      </c>
    </row>
    <row r="37" ht="21" customHeight="1" spans="1:8">
      <c r="A37" s="191" t="s">
        <v>175</v>
      </c>
      <c r="B37" s="173"/>
      <c r="C37" s="173"/>
      <c r="D37" s="174" t="str">
        <f t="shared" si="2"/>
        <v/>
      </c>
      <c r="E37" s="190" t="s">
        <v>178</v>
      </c>
      <c r="F37" s="173">
        <f>SUM(F38:F39)</f>
        <v>0</v>
      </c>
      <c r="G37" s="173">
        <f>SUM(G38:G39)</f>
        <v>0</v>
      </c>
      <c r="H37" s="174" t="str">
        <f t="shared" si="1"/>
        <v/>
      </c>
    </row>
    <row r="38" ht="21" customHeight="1" spans="1:8">
      <c r="A38" s="191" t="s">
        <v>177</v>
      </c>
      <c r="B38" s="173">
        <v>1538.82</v>
      </c>
      <c r="C38" s="173">
        <v>1504.56</v>
      </c>
      <c r="D38" s="174">
        <f t="shared" ref="D38:D69" si="3">IF(OR(VALUE(C38)=0,ISERROR(C38/B38-1)),"",C38/B38-1)</f>
        <v>-0.0222638125316801</v>
      </c>
      <c r="E38" s="190" t="s">
        <v>180</v>
      </c>
      <c r="F38" s="187"/>
      <c r="G38" s="187"/>
      <c r="H38" s="174" t="str">
        <f t="shared" ref="H38:H66" si="4">IF(OR(VALUE(G38)=0,ISERROR(G38/F38-1)),"",G38/F38-1)</f>
        <v/>
      </c>
    </row>
    <row r="39" ht="21" customHeight="1" spans="1:8">
      <c r="A39" s="192" t="s">
        <v>179</v>
      </c>
      <c r="B39" s="187"/>
      <c r="C39" s="173"/>
      <c r="D39" s="174" t="str">
        <f t="shared" si="3"/>
        <v/>
      </c>
      <c r="E39" s="190" t="s">
        <v>182</v>
      </c>
      <c r="F39" s="187"/>
      <c r="G39" s="187"/>
      <c r="H39" s="174" t="str">
        <f t="shared" si="4"/>
        <v/>
      </c>
    </row>
    <row r="40" spans="1:8">
      <c r="A40" s="192" t="s">
        <v>181</v>
      </c>
      <c r="B40" s="187"/>
      <c r="C40" s="173"/>
      <c r="D40" s="174" t="str">
        <f t="shared" si="3"/>
        <v/>
      </c>
      <c r="E40" s="190" t="s">
        <v>186</v>
      </c>
      <c r="F40" s="187">
        <f>SUM(F41)</f>
        <v>0</v>
      </c>
      <c r="G40" s="187">
        <f>SUM(G41)</f>
        <v>0</v>
      </c>
      <c r="H40" s="174" t="str">
        <f t="shared" si="4"/>
        <v/>
      </c>
    </row>
    <row r="41" ht="19" customHeight="1" spans="1:8">
      <c r="A41" s="192" t="s">
        <v>183</v>
      </c>
      <c r="B41" s="173">
        <v>1538.82</v>
      </c>
      <c r="C41" s="173">
        <v>1504.56</v>
      </c>
      <c r="D41" s="174">
        <f t="shared" si="3"/>
        <v>-0.0222638125316801</v>
      </c>
      <c r="E41" s="190" t="s">
        <v>188</v>
      </c>
      <c r="F41" s="187"/>
      <c r="G41" s="187"/>
      <c r="H41" s="174" t="str">
        <f t="shared" si="4"/>
        <v/>
      </c>
    </row>
    <row r="42" ht="21" customHeight="1" spans="1:8">
      <c r="A42" s="192" t="s">
        <v>185</v>
      </c>
      <c r="B42" s="173"/>
      <c r="C42" s="173"/>
      <c r="D42" s="174" t="str">
        <f t="shared" si="3"/>
        <v/>
      </c>
      <c r="E42" s="187"/>
      <c r="F42" s="173">
        <f>SUM(F43)</f>
        <v>0</v>
      </c>
      <c r="G42" s="173">
        <f>SUM(G43)</f>
        <v>0</v>
      </c>
      <c r="H42" s="174" t="str">
        <f t="shared" si="4"/>
        <v/>
      </c>
    </row>
    <row r="43" ht="21" customHeight="1" spans="1:8">
      <c r="A43" s="192" t="s">
        <v>187</v>
      </c>
      <c r="B43" s="187"/>
      <c r="C43" s="187"/>
      <c r="D43" s="174" t="str">
        <f t="shared" si="3"/>
        <v/>
      </c>
      <c r="E43" s="187"/>
      <c r="F43" s="187"/>
      <c r="G43" s="187"/>
      <c r="H43" s="174" t="str">
        <f t="shared" si="4"/>
        <v/>
      </c>
    </row>
    <row r="44" ht="21" customHeight="1" spans="1:8">
      <c r="A44" s="192" t="s">
        <v>189</v>
      </c>
      <c r="B44" s="187"/>
      <c r="C44" s="187"/>
      <c r="D44" s="174" t="str">
        <f t="shared" si="3"/>
        <v/>
      </c>
      <c r="E44" s="193"/>
      <c r="F44" s="187"/>
      <c r="G44" s="187"/>
      <c r="H44" s="174" t="str">
        <f t="shared" si="4"/>
        <v/>
      </c>
    </row>
    <row r="45" ht="21" customHeight="1" spans="1:8">
      <c r="A45" s="194" t="s">
        <v>190</v>
      </c>
      <c r="B45" s="187"/>
      <c r="C45" s="187"/>
      <c r="D45" s="174" t="str">
        <f t="shared" si="3"/>
        <v/>
      </c>
      <c r="E45" s="193"/>
      <c r="F45" s="187"/>
      <c r="G45" s="187"/>
      <c r="H45" s="174" t="str">
        <f t="shared" si="4"/>
        <v/>
      </c>
    </row>
    <row r="46" ht="21" customHeight="1" spans="1:8">
      <c r="A46" s="192" t="s">
        <v>191</v>
      </c>
      <c r="B46" s="187"/>
      <c r="C46" s="187"/>
      <c r="D46" s="174" t="str">
        <f t="shared" si="3"/>
        <v/>
      </c>
      <c r="E46" s="193"/>
      <c r="F46" s="187"/>
      <c r="G46" s="187"/>
      <c r="H46" s="174" t="str">
        <f t="shared" si="4"/>
        <v/>
      </c>
    </row>
    <row r="47" ht="21" customHeight="1" spans="1:8">
      <c r="A47" s="192" t="s">
        <v>192</v>
      </c>
      <c r="B47" s="187"/>
      <c r="C47" s="187"/>
      <c r="D47" s="174" t="str">
        <f t="shared" si="3"/>
        <v/>
      </c>
      <c r="E47" s="193"/>
      <c r="F47" s="187"/>
      <c r="G47" s="187"/>
      <c r="H47" s="174" t="str">
        <f t="shared" si="4"/>
        <v/>
      </c>
    </row>
    <row r="48" ht="21" customHeight="1" spans="1:8">
      <c r="A48" s="192" t="s">
        <v>193</v>
      </c>
      <c r="B48" s="187"/>
      <c r="C48" s="187"/>
      <c r="D48" s="174" t="str">
        <f t="shared" si="3"/>
        <v/>
      </c>
      <c r="E48" s="195"/>
      <c r="F48" s="187"/>
      <c r="G48" s="187"/>
      <c r="H48" s="174" t="str">
        <f t="shared" si="4"/>
        <v/>
      </c>
    </row>
    <row r="49" ht="21" hidden="1" customHeight="1" spans="1:8">
      <c r="A49" s="192" t="s">
        <v>194</v>
      </c>
      <c r="B49" s="187"/>
      <c r="C49" s="187"/>
      <c r="D49" s="174" t="str">
        <f t="shared" si="3"/>
        <v/>
      </c>
      <c r="E49" s="193"/>
      <c r="F49" s="187"/>
      <c r="G49" s="187"/>
      <c r="H49" s="174" t="str">
        <f t="shared" si="4"/>
        <v/>
      </c>
    </row>
    <row r="50" ht="21" hidden="1" customHeight="1" spans="1:8">
      <c r="A50" s="192" t="s">
        <v>195</v>
      </c>
      <c r="B50" s="187"/>
      <c r="C50" s="187"/>
      <c r="D50" s="174" t="str">
        <f t="shared" si="3"/>
        <v/>
      </c>
      <c r="E50" s="193"/>
      <c r="F50" s="187"/>
      <c r="G50" s="187"/>
      <c r="H50" s="174" t="str">
        <f t="shared" si="4"/>
        <v/>
      </c>
    </row>
    <row r="51" ht="21" hidden="1" customHeight="1" spans="1:8">
      <c r="A51" s="192" t="s">
        <v>196</v>
      </c>
      <c r="B51" s="187"/>
      <c r="C51" s="187"/>
      <c r="D51" s="174" t="str">
        <f t="shared" si="3"/>
        <v/>
      </c>
      <c r="E51" s="193"/>
      <c r="F51" s="187"/>
      <c r="G51" s="187"/>
      <c r="H51" s="174" t="str">
        <f t="shared" si="4"/>
        <v/>
      </c>
    </row>
    <row r="52" ht="21" hidden="1" customHeight="1" spans="1:8">
      <c r="A52" s="192" t="s">
        <v>197</v>
      </c>
      <c r="B52" s="187"/>
      <c r="C52" s="187"/>
      <c r="D52" s="174" t="str">
        <f t="shared" si="3"/>
        <v/>
      </c>
      <c r="E52" s="193"/>
      <c r="F52" s="187"/>
      <c r="G52" s="187"/>
      <c r="H52" s="174" t="str">
        <f t="shared" si="4"/>
        <v/>
      </c>
    </row>
    <row r="53" ht="21" customHeight="1" spans="1:8">
      <c r="A53" s="192" t="s">
        <v>198</v>
      </c>
      <c r="B53" s="187"/>
      <c r="C53" s="187"/>
      <c r="D53" s="174" t="str">
        <f t="shared" si="3"/>
        <v/>
      </c>
      <c r="E53" s="193"/>
      <c r="F53" s="187"/>
      <c r="G53" s="187"/>
      <c r="H53" s="174" t="str">
        <f t="shared" si="4"/>
        <v/>
      </c>
    </row>
    <row r="54" ht="21" hidden="1" customHeight="1" spans="1:8">
      <c r="A54" s="192" t="s">
        <v>199</v>
      </c>
      <c r="B54" s="187"/>
      <c r="C54" s="187"/>
      <c r="D54" s="174" t="str">
        <f t="shared" si="3"/>
        <v/>
      </c>
      <c r="E54" s="195"/>
      <c r="F54" s="187"/>
      <c r="G54" s="187"/>
      <c r="H54" s="174" t="str">
        <f t="shared" si="4"/>
        <v/>
      </c>
    </row>
    <row r="55" ht="21" hidden="1" customHeight="1" spans="1:8">
      <c r="A55" s="192" t="s">
        <v>200</v>
      </c>
      <c r="B55" s="187"/>
      <c r="C55" s="187"/>
      <c r="D55" s="174" t="str">
        <f t="shared" si="3"/>
        <v/>
      </c>
      <c r="E55" s="193"/>
      <c r="F55" s="187"/>
      <c r="G55" s="187"/>
      <c r="H55" s="174" t="str">
        <f t="shared" si="4"/>
        <v/>
      </c>
    </row>
    <row r="56" ht="21" hidden="1" customHeight="1" spans="1:8">
      <c r="A56" s="192" t="s">
        <v>201</v>
      </c>
      <c r="B56" s="187"/>
      <c r="C56" s="187"/>
      <c r="D56" s="174" t="str">
        <f t="shared" si="3"/>
        <v/>
      </c>
      <c r="E56" s="193"/>
      <c r="F56" s="187"/>
      <c r="G56" s="187"/>
      <c r="H56" s="174" t="str">
        <f t="shared" si="4"/>
        <v/>
      </c>
    </row>
    <row r="57" ht="21" customHeight="1" spans="1:8">
      <c r="A57" s="192" t="s">
        <v>202</v>
      </c>
      <c r="B57" s="187"/>
      <c r="C57" s="187"/>
      <c r="D57" s="174" t="str">
        <f t="shared" si="3"/>
        <v/>
      </c>
      <c r="E57" s="195"/>
      <c r="F57" s="187"/>
      <c r="G57" s="187"/>
      <c r="H57" s="174" t="str">
        <f t="shared" si="4"/>
        <v/>
      </c>
    </row>
    <row r="58" ht="21" customHeight="1" spans="1:8">
      <c r="A58" s="194" t="s">
        <v>203</v>
      </c>
      <c r="B58" s="187"/>
      <c r="C58" s="187"/>
      <c r="D58" s="174" t="str">
        <f t="shared" si="3"/>
        <v/>
      </c>
      <c r="E58" s="196" t="s">
        <v>207</v>
      </c>
      <c r="F58" s="187"/>
      <c r="G58" s="187"/>
      <c r="H58" s="174" t="str">
        <f t="shared" si="4"/>
        <v/>
      </c>
    </row>
    <row r="59" ht="21" customHeight="1" spans="1:8">
      <c r="A59" s="191" t="s">
        <v>204</v>
      </c>
      <c r="B59" s="187"/>
      <c r="C59" s="187"/>
      <c r="D59" s="174" t="str">
        <f t="shared" si="3"/>
        <v/>
      </c>
      <c r="E59" s="197" t="s">
        <v>245</v>
      </c>
      <c r="F59" s="187"/>
      <c r="G59" s="187"/>
      <c r="H59" s="174" t="str">
        <f t="shared" si="4"/>
        <v/>
      </c>
    </row>
    <row r="60" ht="21" customHeight="1" spans="1:8">
      <c r="A60" s="192" t="s">
        <v>205</v>
      </c>
      <c r="B60" s="187"/>
      <c r="C60" s="187"/>
      <c r="D60" s="174" t="str">
        <f t="shared" si="3"/>
        <v/>
      </c>
      <c r="E60" s="197" t="s">
        <v>246</v>
      </c>
      <c r="F60" s="187"/>
      <c r="G60" s="187"/>
      <c r="H60" s="174" t="str">
        <f t="shared" si="4"/>
        <v/>
      </c>
    </row>
    <row r="61" ht="21" customHeight="1" spans="1:8">
      <c r="A61" s="192" t="s">
        <v>206</v>
      </c>
      <c r="B61" s="187"/>
      <c r="C61" s="187"/>
      <c r="D61" s="174" t="str">
        <f t="shared" si="3"/>
        <v/>
      </c>
      <c r="E61" s="196" t="s">
        <v>213</v>
      </c>
      <c r="F61" s="187"/>
      <c r="G61" s="187"/>
      <c r="H61" s="174" t="str">
        <f t="shared" si="4"/>
        <v/>
      </c>
    </row>
    <row r="62" ht="21" customHeight="1" spans="1:8">
      <c r="A62" s="198" t="s">
        <v>208</v>
      </c>
      <c r="B62" s="187"/>
      <c r="C62" s="187"/>
      <c r="D62" s="174" t="str">
        <f t="shared" si="3"/>
        <v/>
      </c>
      <c r="E62" s="196" t="s">
        <v>214</v>
      </c>
      <c r="F62" s="187"/>
      <c r="G62" s="187"/>
      <c r="H62" s="174" t="str">
        <f t="shared" si="4"/>
        <v/>
      </c>
    </row>
    <row r="63" ht="21" customHeight="1" spans="1:8">
      <c r="A63" s="191" t="s">
        <v>210</v>
      </c>
      <c r="B63" s="187"/>
      <c r="C63" s="187"/>
      <c r="D63" s="174" t="str">
        <f t="shared" si="3"/>
        <v/>
      </c>
      <c r="E63" s="178" t="s">
        <v>216</v>
      </c>
      <c r="F63" s="187"/>
      <c r="G63" s="187"/>
      <c r="H63" s="174" t="str">
        <f t="shared" si="4"/>
        <v/>
      </c>
    </row>
    <row r="64" ht="21" customHeight="1" spans="1:8">
      <c r="A64" s="191" t="s">
        <v>212</v>
      </c>
      <c r="B64" s="176"/>
      <c r="C64" s="176"/>
      <c r="D64" s="174" t="str">
        <f t="shared" si="3"/>
        <v/>
      </c>
      <c r="E64" s="199"/>
      <c r="F64" s="187"/>
      <c r="G64" s="187"/>
      <c r="H64" s="174" t="str">
        <f t="shared" si="4"/>
        <v/>
      </c>
    </row>
    <row r="65" spans="1:8">
      <c r="A65" s="200" t="s">
        <v>215</v>
      </c>
      <c r="B65" s="187"/>
      <c r="C65" s="187"/>
      <c r="D65" s="174" t="str">
        <f t="shared" si="3"/>
        <v/>
      </c>
      <c r="E65" s="201" t="s">
        <v>215</v>
      </c>
      <c r="F65" s="189"/>
      <c r="G65" s="189"/>
      <c r="H65" s="174" t="str">
        <f t="shared" si="4"/>
        <v/>
      </c>
    </row>
    <row r="66" ht="34.5" customHeight="1" spans="1:8">
      <c r="A66" s="188" t="s">
        <v>217</v>
      </c>
      <c r="B66" s="173">
        <f>SUM(B33,B36)</f>
        <v>1538.82</v>
      </c>
      <c r="C66" s="173">
        <f>SUM(C33,C36)</f>
        <v>1504.56</v>
      </c>
      <c r="D66" s="174">
        <f t="shared" si="3"/>
        <v>-0.0222638125316801</v>
      </c>
      <c r="E66" s="188" t="s">
        <v>218</v>
      </c>
      <c r="F66" s="173">
        <f>F63+F62+F61+F36+F33</f>
        <v>1538.817</v>
      </c>
      <c r="G66" s="173">
        <f>G63+G62+G61+G36+G33</f>
        <v>1504.557</v>
      </c>
      <c r="H66" s="174">
        <f t="shared" si="4"/>
        <v>-0.0222638559360858</v>
      </c>
    </row>
  </sheetData>
  <protectedRanges>
    <protectedRange sqref="C7:C22" name="区域1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36:A64">
    <cfRule type="expression" dxfId="0" priority="1" stopIfTrue="1">
      <formula>"len($A:$A)=3"</formula>
    </cfRule>
  </conditionalFormatting>
  <conditionalFormatting sqref="A6:A21 A23:A39">
    <cfRule type="expression" dxfId="0" priority="2" stopIfTrue="1">
      <formula>"len($A:$A)=3"</formula>
    </cfRule>
  </conditionalFormatting>
  <conditionalFormatting sqref="A65 A35 E61:G62 E45:G46 E64:G64">
    <cfRule type="expression" dxfId="0" priority="3" stopIfTrue="1">
      <formula>"len($A:$A)=3"</formula>
    </cfRule>
  </conditionalFormatting>
  <dataValidations count="1">
    <dataValidation type="decimal" operator="greaterThanOrEqual" allowBlank="1" showInputMessage="1" showErrorMessage="1" errorTitle="提示" error="对不起，此处只能输入数字。" sqref="F16">
      <formula1>-99999999999999900000</formula1>
    </dataValidation>
  </dataValidations>
  <printOptions horizontalCentered="1"/>
  <pageMargins left="0.159027777777778" right="0.159027777777778" top="0.55" bottom="0.309027777777778" header="0.238888888888889" footer="0.159027777777778"/>
  <pageSetup paperSize="9" scale="73" orientation="landscape" blackAndWhite="1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6"/>
  <sheetViews>
    <sheetView workbookViewId="0">
      <pane ySplit="5" topLeftCell="A6" activePane="bottomLeft" state="frozen"/>
      <selection/>
      <selection pane="bottomLeft" activeCell="E124" sqref="E124"/>
    </sheetView>
  </sheetViews>
  <sheetFormatPr defaultColWidth="9" defaultRowHeight="14.25"/>
  <cols>
    <col min="1" max="1" width="35.5" style="132" customWidth="1"/>
    <col min="2" max="2" width="8.36666666666667" style="132" customWidth="1"/>
    <col min="3" max="3" width="9.75" style="132" customWidth="1"/>
    <col min="4" max="4" width="8" style="132" customWidth="1"/>
    <col min="5" max="5" width="9.35" style="133" customWidth="1"/>
    <col min="6" max="6" width="9.99166666666667" style="132" customWidth="1"/>
    <col min="7" max="7" width="7.71666666666667" style="132" customWidth="1"/>
    <col min="8" max="8" width="8.125" style="132" customWidth="1"/>
    <col min="9" max="9" width="11.4083333333333" style="132" customWidth="1"/>
    <col min="10" max="10" width="7.175" style="132" customWidth="1"/>
    <col min="11" max="11" width="9.45" style="132" customWidth="1"/>
    <col min="12" max="12" width="6.525" style="132" customWidth="1"/>
    <col min="13" max="16384" width="9" style="132"/>
  </cols>
  <sheetData>
    <row r="1" spans="1:1">
      <c r="A1" s="2" t="s">
        <v>247</v>
      </c>
    </row>
    <row r="2" s="130" customFormat="1" ht="25.5" spans="1:12">
      <c r="A2" s="4" t="s">
        <v>248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5.75" customHeight="1" spans="1:12">
      <c r="A3" s="134"/>
      <c r="B3" s="135" t="s">
        <v>17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ht="12.75" customHeight="1" spans="1:12">
      <c r="A4" s="136" t="s">
        <v>249</v>
      </c>
      <c r="B4" s="136" t="s">
        <v>250</v>
      </c>
      <c r="C4" s="136" t="s">
        <v>251</v>
      </c>
      <c r="D4" s="136"/>
      <c r="E4" s="136"/>
      <c r="F4" s="136"/>
      <c r="G4" s="136"/>
      <c r="H4" s="136"/>
      <c r="I4" s="136"/>
      <c r="J4" s="136"/>
      <c r="K4" s="136"/>
      <c r="L4" s="136"/>
    </row>
    <row r="5" s="131" customFormat="1" ht="48" spans="1:12">
      <c r="A5" s="136"/>
      <c r="B5" s="136"/>
      <c r="C5" s="111" t="s">
        <v>252</v>
      </c>
      <c r="D5" s="111" t="s">
        <v>253</v>
      </c>
      <c r="E5" s="111" t="s">
        <v>254</v>
      </c>
      <c r="F5" s="111" t="s">
        <v>255</v>
      </c>
      <c r="G5" s="111" t="s">
        <v>256</v>
      </c>
      <c r="H5" s="111" t="s">
        <v>257</v>
      </c>
      <c r="I5" s="111" t="s">
        <v>258</v>
      </c>
      <c r="J5" s="111" t="s">
        <v>259</v>
      </c>
      <c r="K5" s="111" t="s">
        <v>260</v>
      </c>
      <c r="L5" s="111" t="s">
        <v>261</v>
      </c>
    </row>
    <row r="6" s="131" customFormat="1" spans="1:12">
      <c r="A6" s="136" t="s">
        <v>262</v>
      </c>
      <c r="B6" s="136">
        <f>B7+B35+B47+B54+B75+B89+B96+B107+B114+B118</f>
        <v>1504.548</v>
      </c>
      <c r="C6" s="136">
        <f>C7+C35+C47+C54+C75+C89+C96+C107+C114+C118</f>
        <v>615.76</v>
      </c>
      <c r="D6" s="136">
        <f t="shared" ref="C6:L6" si="0">D7+D35+D47+D54+D75+D89+D96+D107+D114+D118</f>
        <v>80.79</v>
      </c>
      <c r="E6" s="136">
        <f t="shared" si="0"/>
        <v>271.83</v>
      </c>
      <c r="F6" s="136">
        <f t="shared" si="0"/>
        <v>0</v>
      </c>
      <c r="G6" s="136">
        <f t="shared" si="0"/>
        <v>0</v>
      </c>
      <c r="H6" s="136">
        <f t="shared" si="0"/>
        <v>0</v>
      </c>
      <c r="I6" s="136">
        <f t="shared" si="0"/>
        <v>0</v>
      </c>
      <c r="J6" s="136">
        <f t="shared" si="0"/>
        <v>0</v>
      </c>
      <c r="K6" s="136">
        <f t="shared" si="0"/>
        <v>0</v>
      </c>
      <c r="L6" s="136">
        <f t="shared" si="0"/>
        <v>0</v>
      </c>
    </row>
    <row r="7" s="131" customFormat="1" ht="12" customHeight="1" spans="1:12">
      <c r="A7" s="137" t="s">
        <v>25</v>
      </c>
      <c r="B7" s="138">
        <f>SUM(B8:B34)</f>
        <v>860.678</v>
      </c>
      <c r="C7" s="138">
        <f>SUM(C8:C34)</f>
        <v>29.46</v>
      </c>
      <c r="D7" s="138">
        <f t="shared" ref="D7:L7" si="1">SUM(D8:D34)</f>
        <v>23.22</v>
      </c>
      <c r="E7" s="138">
        <f t="shared" si="1"/>
        <v>271.83</v>
      </c>
      <c r="F7" s="138">
        <f t="shared" si="1"/>
        <v>0</v>
      </c>
      <c r="G7" s="138">
        <f t="shared" si="1"/>
        <v>0</v>
      </c>
      <c r="H7" s="138">
        <f t="shared" si="1"/>
        <v>0</v>
      </c>
      <c r="I7" s="138">
        <f t="shared" si="1"/>
        <v>0</v>
      </c>
      <c r="J7" s="138">
        <f t="shared" si="1"/>
        <v>0</v>
      </c>
      <c r="K7" s="138">
        <f t="shared" si="1"/>
        <v>0</v>
      </c>
      <c r="L7" s="138">
        <f t="shared" si="1"/>
        <v>0</v>
      </c>
    </row>
    <row r="8" s="131" customFormat="1" ht="12" customHeight="1" spans="1:12">
      <c r="A8" s="139" t="s">
        <v>27</v>
      </c>
      <c r="B8" s="138">
        <v>12.95</v>
      </c>
      <c r="C8" s="140"/>
      <c r="D8" s="140">
        <v>12.95</v>
      </c>
      <c r="E8" s="141"/>
      <c r="F8" s="142"/>
      <c r="G8" s="143"/>
      <c r="H8" s="143"/>
      <c r="I8" s="143"/>
      <c r="J8" s="143"/>
      <c r="K8" s="143"/>
      <c r="L8" s="153"/>
    </row>
    <row r="9" s="131" customFormat="1" ht="12" customHeight="1" spans="1:12">
      <c r="A9" s="139" t="s">
        <v>29</v>
      </c>
      <c r="B9" s="138">
        <v>1</v>
      </c>
      <c r="C9" s="140"/>
      <c r="D9" s="140">
        <v>1</v>
      </c>
      <c r="E9" s="141"/>
      <c r="F9" s="142"/>
      <c r="G9" s="143"/>
      <c r="H9" s="143"/>
      <c r="I9" s="143"/>
      <c r="J9" s="143"/>
      <c r="K9" s="143"/>
      <c r="L9" s="143"/>
    </row>
    <row r="10" s="131" customFormat="1" ht="12" customHeight="1" spans="1:12">
      <c r="A10" s="139" t="s">
        <v>31</v>
      </c>
      <c r="B10" s="138">
        <v>531.57</v>
      </c>
      <c r="C10" s="140"/>
      <c r="D10" s="140"/>
      <c r="E10" s="141"/>
      <c r="F10" s="142"/>
      <c r="G10" s="143"/>
      <c r="H10" s="143"/>
      <c r="I10" s="143"/>
      <c r="J10" s="143"/>
      <c r="K10" s="143"/>
      <c r="L10" s="143"/>
    </row>
    <row r="11" s="131" customFormat="1" ht="12" customHeight="1" spans="1:12">
      <c r="A11" s="139" t="s">
        <v>33</v>
      </c>
      <c r="B11" s="138">
        <f t="shared" ref="B9:B40" si="2">SUM(C11:L11)</f>
        <v>0</v>
      </c>
      <c r="C11" s="140"/>
      <c r="D11" s="140"/>
      <c r="E11" s="141"/>
      <c r="F11" s="142"/>
      <c r="G11" s="143"/>
      <c r="H11" s="143"/>
      <c r="I11" s="143"/>
      <c r="J11" s="143"/>
      <c r="K11" s="143"/>
      <c r="L11" s="143"/>
    </row>
    <row r="12" s="131" customFormat="1" ht="12" customHeight="1" spans="1:12">
      <c r="A12" s="139" t="s">
        <v>35</v>
      </c>
      <c r="B12" s="138">
        <f t="shared" si="2"/>
        <v>0</v>
      </c>
      <c r="C12" s="140"/>
      <c r="D12" s="140"/>
      <c r="E12" s="141"/>
      <c r="F12" s="142"/>
      <c r="G12" s="143"/>
      <c r="H12" s="143"/>
      <c r="I12" s="143"/>
      <c r="J12" s="143"/>
      <c r="K12" s="143"/>
      <c r="L12" s="143"/>
    </row>
    <row r="13" s="131" customFormat="1" ht="12" customHeight="1" spans="1:12">
      <c r="A13" s="139" t="s">
        <v>37</v>
      </c>
      <c r="B13" s="138">
        <v>29.458</v>
      </c>
      <c r="C13" s="140">
        <v>29.46</v>
      </c>
      <c r="D13" s="140"/>
      <c r="E13" s="140"/>
      <c r="F13" s="144"/>
      <c r="G13" s="144"/>
      <c r="H13" s="144"/>
      <c r="I13" s="148"/>
      <c r="J13" s="148"/>
      <c r="K13" s="148"/>
      <c r="L13" s="148"/>
    </row>
    <row r="14" s="131" customFormat="1" ht="12" customHeight="1" spans="1:12">
      <c r="A14" s="139" t="s">
        <v>39</v>
      </c>
      <c r="B14" s="138">
        <f t="shared" si="2"/>
        <v>0</v>
      </c>
      <c r="C14" s="140"/>
      <c r="D14" s="140"/>
      <c r="E14" s="140"/>
      <c r="F14" s="144"/>
      <c r="G14" s="144"/>
      <c r="H14" s="144"/>
      <c r="I14" s="148"/>
      <c r="J14" s="148"/>
      <c r="K14" s="148"/>
      <c r="L14" s="148"/>
    </row>
    <row r="15" s="131" customFormat="1" ht="12" customHeight="1" spans="1:12">
      <c r="A15" s="139" t="s">
        <v>41</v>
      </c>
      <c r="B15" s="138">
        <f t="shared" si="2"/>
        <v>0</v>
      </c>
      <c r="C15" s="140"/>
      <c r="D15" s="140"/>
      <c r="E15" s="140"/>
      <c r="F15" s="144"/>
      <c r="G15" s="144"/>
      <c r="H15" s="144"/>
      <c r="I15" s="148"/>
      <c r="J15" s="148"/>
      <c r="K15" s="148"/>
      <c r="L15" s="148"/>
    </row>
    <row r="16" s="131" customFormat="1" ht="12" customHeight="1" spans="1:12">
      <c r="A16" s="139" t="s">
        <v>43</v>
      </c>
      <c r="B16" s="138">
        <f t="shared" si="2"/>
        <v>0</v>
      </c>
      <c r="C16" s="140"/>
      <c r="D16" s="140"/>
      <c r="E16" s="140"/>
      <c r="F16" s="144"/>
      <c r="G16" s="144"/>
      <c r="H16" s="144"/>
      <c r="I16" s="148"/>
      <c r="J16" s="148"/>
      <c r="K16" s="148"/>
      <c r="L16" s="148"/>
    </row>
    <row r="17" s="131" customFormat="1" ht="12" customHeight="1" spans="1:12">
      <c r="A17" s="139" t="s">
        <v>45</v>
      </c>
      <c r="B17" s="138">
        <f t="shared" si="2"/>
        <v>0</v>
      </c>
      <c r="C17" s="140"/>
      <c r="D17" s="140"/>
      <c r="E17" s="140"/>
      <c r="F17" s="144"/>
      <c r="G17" s="144"/>
      <c r="H17" s="144"/>
      <c r="I17" s="148"/>
      <c r="J17" s="148"/>
      <c r="K17" s="148"/>
      <c r="L17" s="148"/>
    </row>
    <row r="18" s="131" customFormat="1" ht="12" customHeight="1" spans="1:12">
      <c r="A18" s="139" t="s">
        <v>47</v>
      </c>
      <c r="B18" s="138">
        <f t="shared" si="2"/>
        <v>0</v>
      </c>
      <c r="C18" s="140"/>
      <c r="D18" s="140"/>
      <c r="E18" s="140"/>
      <c r="F18" s="144"/>
      <c r="G18" s="144"/>
      <c r="H18" s="144"/>
      <c r="I18" s="148"/>
      <c r="J18" s="148"/>
      <c r="K18" s="148"/>
      <c r="L18" s="148"/>
    </row>
    <row r="19" s="131" customFormat="1" ht="12" customHeight="1" spans="1:12">
      <c r="A19" s="139" t="s">
        <v>49</v>
      </c>
      <c r="B19" s="138">
        <f t="shared" si="2"/>
        <v>0</v>
      </c>
      <c r="C19" s="140"/>
      <c r="D19" s="140"/>
      <c r="E19" s="140"/>
      <c r="F19" s="144"/>
      <c r="G19" s="144"/>
      <c r="H19" s="144"/>
      <c r="I19" s="148"/>
      <c r="J19" s="148"/>
      <c r="K19" s="148"/>
      <c r="L19" s="148"/>
    </row>
    <row r="20" s="131" customFormat="1" ht="12" customHeight="1" spans="1:12">
      <c r="A20" s="139" t="s">
        <v>51</v>
      </c>
      <c r="B20" s="138">
        <f t="shared" si="2"/>
        <v>0</v>
      </c>
      <c r="C20" s="140"/>
      <c r="D20" s="140"/>
      <c r="E20" s="140"/>
      <c r="F20" s="144"/>
      <c r="G20" s="144"/>
      <c r="H20" s="144"/>
      <c r="I20" s="148"/>
      <c r="J20" s="148"/>
      <c r="K20" s="148"/>
      <c r="L20" s="148"/>
    </row>
    <row r="21" s="131" customFormat="1" ht="12" customHeight="1" spans="1:12">
      <c r="A21" s="139" t="s">
        <v>53</v>
      </c>
      <c r="B21" s="138">
        <v>3</v>
      </c>
      <c r="C21" s="140"/>
      <c r="D21" s="140">
        <v>3</v>
      </c>
      <c r="E21" s="140"/>
      <c r="F21" s="144"/>
      <c r="G21" s="144"/>
      <c r="H21" s="144"/>
      <c r="I21" s="148"/>
      <c r="J21" s="148"/>
      <c r="K21" s="148"/>
      <c r="L21" s="148"/>
    </row>
    <row r="22" s="131" customFormat="1" ht="12" customHeight="1" spans="1:12">
      <c r="A22" s="139" t="s">
        <v>55</v>
      </c>
      <c r="B22" s="138">
        <f t="shared" si="2"/>
        <v>0</v>
      </c>
      <c r="C22" s="140"/>
      <c r="D22" s="140"/>
      <c r="E22" s="140"/>
      <c r="F22" s="144"/>
      <c r="G22" s="144"/>
      <c r="H22" s="144"/>
      <c r="I22" s="148"/>
      <c r="J22" s="148"/>
      <c r="K22" s="148"/>
      <c r="L22" s="148"/>
    </row>
    <row r="23" s="131" customFormat="1" ht="12" customHeight="1" spans="1:12">
      <c r="A23" s="139" t="s">
        <v>57</v>
      </c>
      <c r="B23" s="138">
        <f t="shared" si="2"/>
        <v>0</v>
      </c>
      <c r="C23" s="140"/>
      <c r="D23" s="140"/>
      <c r="E23" s="140"/>
      <c r="F23" s="144"/>
      <c r="G23" s="144"/>
      <c r="H23" s="144"/>
      <c r="I23" s="148"/>
      <c r="J23" s="148"/>
      <c r="K23" s="148"/>
      <c r="L23" s="148"/>
    </row>
    <row r="24" s="131" customFormat="1" ht="12" customHeight="1" spans="1:12">
      <c r="A24" s="139" t="s">
        <v>59</v>
      </c>
      <c r="B24" s="138">
        <f t="shared" si="2"/>
        <v>0</v>
      </c>
      <c r="C24" s="140"/>
      <c r="D24" s="140"/>
      <c r="E24" s="140"/>
      <c r="F24" s="144"/>
      <c r="G24" s="144"/>
      <c r="H24" s="144"/>
      <c r="I24" s="148"/>
      <c r="J24" s="148"/>
      <c r="K24" s="148"/>
      <c r="L24" s="148"/>
    </row>
    <row r="25" s="131" customFormat="1" ht="11" customHeight="1" spans="1:12">
      <c r="A25" s="139" t="s">
        <v>61</v>
      </c>
      <c r="B25" s="138">
        <v>6.27</v>
      </c>
      <c r="C25" s="140"/>
      <c r="D25" s="140">
        <v>6.27</v>
      </c>
      <c r="E25" s="140"/>
      <c r="F25" s="144"/>
      <c r="G25" s="144"/>
      <c r="H25" s="144"/>
      <c r="I25" s="148"/>
      <c r="J25" s="148"/>
      <c r="K25" s="148"/>
      <c r="L25" s="148"/>
    </row>
    <row r="26" s="131" customFormat="1" ht="12" customHeight="1" spans="1:12">
      <c r="A26" s="139" t="s">
        <v>63</v>
      </c>
      <c r="B26" s="138">
        <f t="shared" si="2"/>
        <v>0</v>
      </c>
      <c r="C26" s="140"/>
      <c r="D26" s="140"/>
      <c r="E26" s="140"/>
      <c r="F26" s="144"/>
      <c r="G26" s="144"/>
      <c r="H26" s="144"/>
      <c r="I26" s="148"/>
      <c r="J26" s="148"/>
      <c r="K26" s="148"/>
      <c r="L26" s="148"/>
    </row>
    <row r="27" s="131" customFormat="1" ht="12" customHeight="1" spans="1:12">
      <c r="A27" s="139" t="s">
        <v>65</v>
      </c>
      <c r="B27" s="138">
        <v>271.83</v>
      </c>
      <c r="C27" s="140"/>
      <c r="D27" s="140"/>
      <c r="E27" s="140">
        <v>271.83</v>
      </c>
      <c r="F27" s="144"/>
      <c r="G27" s="144"/>
      <c r="H27" s="144"/>
      <c r="I27" s="148"/>
      <c r="J27" s="148"/>
      <c r="K27" s="148"/>
      <c r="L27" s="148"/>
    </row>
    <row r="28" s="131" customFormat="1" ht="12" customHeight="1" spans="1:12">
      <c r="A28" s="139" t="s">
        <v>67</v>
      </c>
      <c r="B28" s="138">
        <v>0</v>
      </c>
      <c r="C28" s="140"/>
      <c r="D28" s="140"/>
      <c r="E28" s="140"/>
      <c r="F28" s="144"/>
      <c r="G28" s="144"/>
      <c r="H28" s="144"/>
      <c r="I28" s="148"/>
      <c r="J28" s="148"/>
      <c r="K28" s="148"/>
      <c r="L28" s="148"/>
    </row>
    <row r="29" s="131" customFormat="1" ht="12" customHeight="1" spans="1:12">
      <c r="A29" s="139" t="s">
        <v>69</v>
      </c>
      <c r="B29" s="138">
        <f t="shared" si="2"/>
        <v>0</v>
      </c>
      <c r="C29" s="140"/>
      <c r="D29" s="140"/>
      <c r="E29" s="140"/>
      <c r="F29" s="144"/>
      <c r="G29" s="144"/>
      <c r="H29" s="144"/>
      <c r="I29" s="148"/>
      <c r="J29" s="148"/>
      <c r="K29" s="148"/>
      <c r="L29" s="148"/>
    </row>
    <row r="30" s="131" customFormat="1" ht="12" customHeight="1" spans="1:12">
      <c r="A30" s="139" t="s">
        <v>71</v>
      </c>
      <c r="B30" s="138">
        <f t="shared" si="2"/>
        <v>0</v>
      </c>
      <c r="C30" s="140"/>
      <c r="D30" s="140"/>
      <c r="E30" s="140"/>
      <c r="F30" s="144"/>
      <c r="G30" s="144"/>
      <c r="H30" s="144"/>
      <c r="I30" s="148"/>
      <c r="J30" s="148"/>
      <c r="K30" s="148"/>
      <c r="L30" s="148"/>
    </row>
    <row r="31" s="131" customFormat="1" ht="12" customHeight="1" spans="1:12">
      <c r="A31" s="139" t="s">
        <v>73</v>
      </c>
      <c r="B31" s="138">
        <v>4.6</v>
      </c>
      <c r="C31" s="140"/>
      <c r="D31" s="140"/>
      <c r="E31" s="140"/>
      <c r="F31" s="144"/>
      <c r="G31" s="144"/>
      <c r="H31" s="144"/>
      <c r="I31" s="148"/>
      <c r="J31" s="148"/>
      <c r="K31" s="148"/>
      <c r="L31" s="148"/>
    </row>
    <row r="32" s="131" customFormat="1" ht="12" customHeight="1" spans="1:12">
      <c r="A32" s="139" t="s">
        <v>75</v>
      </c>
      <c r="B32" s="138">
        <f t="shared" si="2"/>
        <v>0</v>
      </c>
      <c r="C32" s="140"/>
      <c r="D32" s="140"/>
      <c r="E32" s="140"/>
      <c r="F32" s="144"/>
      <c r="G32" s="144"/>
      <c r="H32" s="144"/>
      <c r="I32" s="148"/>
      <c r="J32" s="148"/>
      <c r="K32" s="148"/>
      <c r="L32" s="148"/>
    </row>
    <row r="33" s="131" customFormat="1" ht="12" customHeight="1" spans="1:12">
      <c r="A33" s="145" t="s">
        <v>77</v>
      </c>
      <c r="B33" s="138">
        <f t="shared" si="2"/>
        <v>0</v>
      </c>
      <c r="C33" s="140"/>
      <c r="D33" s="140"/>
      <c r="E33" s="140"/>
      <c r="F33" s="144"/>
      <c r="G33" s="144"/>
      <c r="H33" s="144"/>
      <c r="I33" s="148"/>
      <c r="J33" s="148"/>
      <c r="K33" s="148"/>
      <c r="L33" s="148"/>
    </row>
    <row r="34" s="131" customFormat="1" ht="12" customHeight="1" spans="1:12">
      <c r="A34" s="145" t="s">
        <v>78</v>
      </c>
      <c r="B34" s="138">
        <f t="shared" si="2"/>
        <v>0</v>
      </c>
      <c r="C34" s="140"/>
      <c r="D34" s="140"/>
      <c r="E34" s="140"/>
      <c r="F34" s="144"/>
      <c r="G34" s="144"/>
      <c r="H34" s="144"/>
      <c r="I34" s="148"/>
      <c r="J34" s="148"/>
      <c r="K34" s="148"/>
      <c r="L34" s="148"/>
    </row>
    <row r="35" s="131" customFormat="1" ht="12" customHeight="1" spans="1:12">
      <c r="A35" s="146" t="s">
        <v>79</v>
      </c>
      <c r="B35" s="138">
        <f>SUM(B36:B46)</f>
        <v>2</v>
      </c>
      <c r="C35" s="138">
        <f>SUM(C36:C46)</f>
        <v>0</v>
      </c>
      <c r="D35" s="138">
        <f t="shared" ref="D35:L35" si="3">SUM(D36:D46)</f>
        <v>2</v>
      </c>
      <c r="E35" s="138">
        <f t="shared" si="3"/>
        <v>0</v>
      </c>
      <c r="F35" s="138">
        <f t="shared" si="3"/>
        <v>0</v>
      </c>
      <c r="G35" s="138">
        <f t="shared" si="3"/>
        <v>0</v>
      </c>
      <c r="H35" s="138">
        <f t="shared" si="3"/>
        <v>0</v>
      </c>
      <c r="I35" s="138">
        <f t="shared" si="3"/>
        <v>0</v>
      </c>
      <c r="J35" s="138">
        <f t="shared" si="3"/>
        <v>0</v>
      </c>
      <c r="K35" s="138">
        <f t="shared" si="3"/>
        <v>0</v>
      </c>
      <c r="L35" s="138">
        <f t="shared" si="3"/>
        <v>0</v>
      </c>
    </row>
    <row r="36" s="131" customFormat="1" ht="12" customHeight="1" spans="1:12">
      <c r="A36" s="145" t="s">
        <v>263</v>
      </c>
      <c r="B36" s="138">
        <f t="shared" ref="B35:B52" si="4">SUM(C36:L36)</f>
        <v>0</v>
      </c>
      <c r="C36" s="140"/>
      <c r="D36" s="140"/>
      <c r="E36" s="140"/>
      <c r="F36" s="144"/>
      <c r="G36" s="144"/>
      <c r="H36" s="144"/>
      <c r="I36" s="148"/>
      <c r="J36" s="148"/>
      <c r="K36" s="148"/>
      <c r="L36" s="148"/>
    </row>
    <row r="37" s="131" customFormat="1" ht="12" customHeight="1" spans="1:12">
      <c r="A37" s="145" t="s">
        <v>264</v>
      </c>
      <c r="B37" s="138">
        <f t="shared" si="4"/>
        <v>0</v>
      </c>
      <c r="C37" s="140"/>
      <c r="D37" s="140"/>
      <c r="E37" s="140"/>
      <c r="F37" s="144"/>
      <c r="G37" s="144"/>
      <c r="H37" s="144"/>
      <c r="I37" s="148"/>
      <c r="J37" s="148"/>
      <c r="K37" s="148"/>
      <c r="L37" s="148"/>
    </row>
    <row r="38" s="131" customFormat="1" ht="12" customHeight="1" spans="1:12">
      <c r="A38" s="145" t="s">
        <v>265</v>
      </c>
      <c r="B38" s="138">
        <f t="shared" si="4"/>
        <v>0</v>
      </c>
      <c r="C38" s="140"/>
      <c r="D38" s="140"/>
      <c r="E38" s="140"/>
      <c r="F38" s="144"/>
      <c r="G38" s="144"/>
      <c r="H38" s="144"/>
      <c r="I38" s="148"/>
      <c r="J38" s="148"/>
      <c r="K38" s="148"/>
      <c r="L38" s="148"/>
    </row>
    <row r="39" s="131" customFormat="1" ht="12" customHeight="1" spans="1:12">
      <c r="A39" s="145" t="s">
        <v>266</v>
      </c>
      <c r="B39" s="138">
        <f t="shared" si="4"/>
        <v>0</v>
      </c>
      <c r="C39" s="140"/>
      <c r="D39" s="140"/>
      <c r="E39" s="140"/>
      <c r="F39" s="144"/>
      <c r="G39" s="144"/>
      <c r="H39" s="144"/>
      <c r="I39" s="148"/>
      <c r="J39" s="148"/>
      <c r="K39" s="148"/>
      <c r="L39" s="148"/>
    </row>
    <row r="40" s="131" customFormat="1" ht="12" customHeight="1" spans="1:12">
      <c r="A40" s="145" t="s">
        <v>267</v>
      </c>
      <c r="B40" s="138">
        <f t="shared" si="4"/>
        <v>0</v>
      </c>
      <c r="C40" s="140"/>
      <c r="D40" s="140"/>
      <c r="E40" s="140"/>
      <c r="F40" s="144"/>
      <c r="G40" s="144"/>
      <c r="H40" s="144"/>
      <c r="I40" s="148"/>
      <c r="J40" s="148"/>
      <c r="K40" s="148"/>
      <c r="L40" s="148"/>
    </row>
    <row r="41" s="131" customFormat="1" ht="12" customHeight="1" spans="1:12">
      <c r="A41" s="145" t="s">
        <v>268</v>
      </c>
      <c r="B41" s="138">
        <v>2</v>
      </c>
      <c r="C41" s="140"/>
      <c r="D41" s="140">
        <v>2</v>
      </c>
      <c r="E41" s="140"/>
      <c r="F41" s="144"/>
      <c r="G41" s="144"/>
      <c r="H41" s="144"/>
      <c r="I41" s="148"/>
      <c r="J41" s="148"/>
      <c r="K41" s="148"/>
      <c r="L41" s="148"/>
    </row>
    <row r="42" s="131" customFormat="1" ht="12" customHeight="1" spans="1:12">
      <c r="A42" s="145" t="s">
        <v>269</v>
      </c>
      <c r="B42" s="138">
        <f t="shared" si="4"/>
        <v>0</v>
      </c>
      <c r="C42" s="140"/>
      <c r="D42" s="140"/>
      <c r="E42" s="140"/>
      <c r="F42" s="144"/>
      <c r="G42" s="144"/>
      <c r="H42" s="144"/>
      <c r="I42" s="148"/>
      <c r="J42" s="148"/>
      <c r="K42" s="148"/>
      <c r="L42" s="148"/>
    </row>
    <row r="43" s="131" customFormat="1" ht="12" customHeight="1" spans="1:12">
      <c r="A43" s="145" t="s">
        <v>270</v>
      </c>
      <c r="B43" s="138">
        <f t="shared" si="4"/>
        <v>0</v>
      </c>
      <c r="C43" s="140"/>
      <c r="D43" s="140"/>
      <c r="E43" s="140"/>
      <c r="F43" s="144"/>
      <c r="G43" s="144"/>
      <c r="H43" s="144"/>
      <c r="I43" s="148"/>
      <c r="J43" s="148"/>
      <c r="K43" s="148"/>
      <c r="L43" s="148"/>
    </row>
    <row r="44" s="131" customFormat="1" ht="12" customHeight="1" spans="1:12">
      <c r="A44" s="145" t="s">
        <v>271</v>
      </c>
      <c r="B44" s="138">
        <f t="shared" si="4"/>
        <v>0</v>
      </c>
      <c r="C44" s="140"/>
      <c r="D44" s="140"/>
      <c r="E44" s="140"/>
      <c r="F44" s="144"/>
      <c r="G44" s="144"/>
      <c r="H44" s="144"/>
      <c r="I44" s="148"/>
      <c r="J44" s="148"/>
      <c r="K44" s="148"/>
      <c r="L44" s="148"/>
    </row>
    <row r="45" s="131" customFormat="1" ht="12" customHeight="1" spans="1:12">
      <c r="A45" s="145" t="s">
        <v>272</v>
      </c>
      <c r="B45" s="138">
        <f t="shared" si="4"/>
        <v>0</v>
      </c>
      <c r="C45" s="140"/>
      <c r="D45" s="140"/>
      <c r="E45" s="140"/>
      <c r="F45" s="144"/>
      <c r="G45" s="144"/>
      <c r="H45" s="144"/>
      <c r="I45" s="148"/>
      <c r="J45" s="148"/>
      <c r="K45" s="148"/>
      <c r="L45" s="148"/>
    </row>
    <row r="46" s="131" customFormat="1" ht="12" customHeight="1" spans="1:12">
      <c r="A46" s="145" t="s">
        <v>273</v>
      </c>
      <c r="B46" s="138">
        <f t="shared" si="4"/>
        <v>0</v>
      </c>
      <c r="C46" s="140"/>
      <c r="D46" s="140"/>
      <c r="E46" s="140"/>
      <c r="F46" s="144"/>
      <c r="G46" s="144"/>
      <c r="H46" s="144"/>
      <c r="I46" s="148"/>
      <c r="J46" s="148"/>
      <c r="K46" s="148"/>
      <c r="L46" s="148"/>
    </row>
    <row r="47" s="131" customFormat="1" ht="12" customHeight="1" spans="1:12">
      <c r="A47" s="147" t="s">
        <v>91</v>
      </c>
      <c r="B47" s="138">
        <v>30.65</v>
      </c>
      <c r="C47" s="148">
        <f>SUM(C48:C53)</f>
        <v>30.65</v>
      </c>
      <c r="D47" s="148">
        <f t="shared" ref="D47:L47" si="5">SUM(D48:D53)</f>
        <v>0</v>
      </c>
      <c r="E47" s="148">
        <f t="shared" si="5"/>
        <v>0</v>
      </c>
      <c r="F47" s="148">
        <f t="shared" si="5"/>
        <v>0</v>
      </c>
      <c r="G47" s="148">
        <f t="shared" si="5"/>
        <v>0</v>
      </c>
      <c r="H47" s="148">
        <f t="shared" si="5"/>
        <v>0</v>
      </c>
      <c r="I47" s="148">
        <f t="shared" si="5"/>
        <v>0</v>
      </c>
      <c r="J47" s="148">
        <f t="shared" si="5"/>
        <v>0</v>
      </c>
      <c r="K47" s="148">
        <f t="shared" si="5"/>
        <v>0</v>
      </c>
      <c r="L47" s="148">
        <f t="shared" si="5"/>
        <v>0</v>
      </c>
    </row>
    <row r="48" spans="1:12">
      <c r="A48" s="149" t="s">
        <v>92</v>
      </c>
      <c r="B48" s="138">
        <v>30.65</v>
      </c>
      <c r="C48" s="150">
        <v>30.65</v>
      </c>
      <c r="D48" s="150"/>
      <c r="E48" s="150"/>
      <c r="F48" s="150"/>
      <c r="G48" s="150"/>
      <c r="H48" s="150"/>
      <c r="I48" s="150"/>
      <c r="J48" s="150"/>
      <c r="K48" s="150"/>
      <c r="L48" s="150"/>
    </row>
    <row r="49" spans="1:12">
      <c r="A49" s="151" t="s">
        <v>93</v>
      </c>
      <c r="B49" s="138">
        <f t="shared" si="4"/>
        <v>0</v>
      </c>
      <c r="C49" s="140"/>
      <c r="D49" s="140"/>
      <c r="E49" s="140"/>
      <c r="F49" s="144"/>
      <c r="G49" s="150"/>
      <c r="H49" s="150"/>
      <c r="I49" s="150"/>
      <c r="J49" s="150"/>
      <c r="K49" s="150"/>
      <c r="L49" s="150"/>
    </row>
    <row r="50" spans="1:12">
      <c r="A50" s="149" t="s">
        <v>94</v>
      </c>
      <c r="B50" s="138">
        <f t="shared" si="4"/>
        <v>0</v>
      </c>
      <c r="C50" s="140"/>
      <c r="D50" s="140"/>
      <c r="E50" s="140"/>
      <c r="F50" s="144"/>
      <c r="G50" s="150"/>
      <c r="H50" s="150"/>
      <c r="I50" s="150"/>
      <c r="J50" s="150"/>
      <c r="K50" s="150"/>
      <c r="L50" s="150"/>
    </row>
    <row r="51" spans="1:12">
      <c r="A51" s="149" t="s">
        <v>95</v>
      </c>
      <c r="B51" s="138">
        <f t="shared" si="4"/>
        <v>0</v>
      </c>
      <c r="C51" s="140"/>
      <c r="D51" s="140"/>
      <c r="E51" s="140"/>
      <c r="F51" s="144"/>
      <c r="G51" s="150"/>
      <c r="H51" s="150"/>
      <c r="I51" s="150"/>
      <c r="J51" s="150"/>
      <c r="K51" s="150"/>
      <c r="L51" s="150"/>
    </row>
    <row r="52" spans="1:12">
      <c r="A52" s="149" t="s">
        <v>96</v>
      </c>
      <c r="B52" s="138">
        <f t="shared" si="4"/>
        <v>0</v>
      </c>
      <c r="C52" s="140"/>
      <c r="D52" s="140"/>
      <c r="E52" s="140"/>
      <c r="F52" s="144"/>
      <c r="G52" s="150"/>
      <c r="H52" s="150"/>
      <c r="I52" s="150"/>
      <c r="J52" s="150"/>
      <c r="K52" s="150"/>
      <c r="L52" s="150"/>
    </row>
    <row r="53" spans="1:12">
      <c r="A53" s="149" t="s">
        <v>97</v>
      </c>
      <c r="B53" s="138">
        <f t="shared" ref="B53:B95" si="6">SUM(C53:L53)</f>
        <v>0</v>
      </c>
      <c r="C53" s="144"/>
      <c r="D53" s="144"/>
      <c r="E53" s="144"/>
      <c r="F53" s="144"/>
      <c r="G53" s="150"/>
      <c r="H53" s="150"/>
      <c r="I53" s="150"/>
      <c r="J53" s="150"/>
      <c r="K53" s="150"/>
      <c r="L53" s="150"/>
    </row>
    <row r="54" spans="1:12">
      <c r="A54" s="147" t="s">
        <v>98</v>
      </c>
      <c r="B54" s="138">
        <f>SUM(B55:B74)</f>
        <v>212.05</v>
      </c>
      <c r="C54" s="152">
        <f>SUM(C55:C74)</f>
        <v>182.21</v>
      </c>
      <c r="D54" s="152">
        <f t="shared" ref="D54:L54" si="7">SUM(D55:D74)</f>
        <v>29.84</v>
      </c>
      <c r="E54" s="152">
        <f t="shared" si="7"/>
        <v>0</v>
      </c>
      <c r="F54" s="152">
        <f t="shared" si="7"/>
        <v>0</v>
      </c>
      <c r="G54" s="152">
        <f t="shared" si="7"/>
        <v>0</v>
      </c>
      <c r="H54" s="152">
        <f t="shared" si="7"/>
        <v>0</v>
      </c>
      <c r="I54" s="152">
        <f t="shared" si="7"/>
        <v>0</v>
      </c>
      <c r="J54" s="152">
        <f t="shared" si="7"/>
        <v>0</v>
      </c>
      <c r="K54" s="152">
        <f t="shared" si="7"/>
        <v>0</v>
      </c>
      <c r="L54" s="152">
        <f t="shared" si="7"/>
        <v>0</v>
      </c>
    </row>
    <row r="55" spans="1:12">
      <c r="A55" s="149" t="s">
        <v>99</v>
      </c>
      <c r="B55" s="138">
        <v>41.75</v>
      </c>
      <c r="C55" s="144">
        <v>41.75</v>
      </c>
      <c r="D55" s="144"/>
      <c r="E55" s="144"/>
      <c r="F55" s="144"/>
      <c r="G55" s="144"/>
      <c r="H55" s="144"/>
      <c r="I55" s="144"/>
      <c r="J55" s="144"/>
      <c r="K55" s="150"/>
      <c r="L55" s="150"/>
    </row>
    <row r="56" spans="1:12">
      <c r="A56" s="149" t="s">
        <v>100</v>
      </c>
      <c r="B56" s="138">
        <f t="shared" si="6"/>
        <v>0</v>
      </c>
      <c r="C56" s="140"/>
      <c r="D56" s="140"/>
      <c r="E56" s="140"/>
      <c r="F56" s="140"/>
      <c r="G56" s="144"/>
      <c r="H56" s="144"/>
      <c r="I56" s="144"/>
      <c r="J56" s="144"/>
      <c r="K56" s="150"/>
      <c r="L56" s="150"/>
    </row>
    <row r="57" spans="1:12">
      <c r="A57" s="149" t="s">
        <v>101</v>
      </c>
      <c r="B57" s="138">
        <f t="shared" si="6"/>
        <v>0</v>
      </c>
      <c r="C57" s="140"/>
      <c r="D57" s="140"/>
      <c r="E57" s="140"/>
      <c r="F57" s="140"/>
      <c r="G57" s="144"/>
      <c r="H57" s="144"/>
      <c r="I57" s="144"/>
      <c r="J57" s="144"/>
      <c r="K57" s="150"/>
      <c r="L57" s="150"/>
    </row>
    <row r="58" spans="1:12">
      <c r="A58" s="149" t="s">
        <v>102</v>
      </c>
      <c r="B58" s="138">
        <v>140.46</v>
      </c>
      <c r="C58" s="140">
        <v>140.46</v>
      </c>
      <c r="D58" s="140"/>
      <c r="E58" s="140"/>
      <c r="F58" s="140"/>
      <c r="G58" s="144"/>
      <c r="H58" s="144"/>
      <c r="I58" s="144"/>
      <c r="J58" s="144"/>
      <c r="K58" s="150"/>
      <c r="L58" s="150"/>
    </row>
    <row r="59" spans="1:12">
      <c r="A59" s="149" t="s">
        <v>103</v>
      </c>
      <c r="B59" s="138">
        <f t="shared" si="6"/>
        <v>0</v>
      </c>
      <c r="C59" s="140"/>
      <c r="D59" s="140"/>
      <c r="E59" s="140"/>
      <c r="F59" s="140"/>
      <c r="G59" s="144"/>
      <c r="H59" s="144"/>
      <c r="I59" s="144"/>
      <c r="J59" s="144"/>
      <c r="K59" s="150"/>
      <c r="L59" s="150"/>
    </row>
    <row r="60" spans="1:12">
      <c r="A60" s="149" t="s">
        <v>104</v>
      </c>
      <c r="B60" s="138">
        <f t="shared" si="6"/>
        <v>0</v>
      </c>
      <c r="C60" s="140"/>
      <c r="D60" s="140"/>
      <c r="E60" s="140"/>
      <c r="F60" s="140"/>
      <c r="G60" s="144"/>
      <c r="H60" s="144"/>
      <c r="I60" s="144"/>
      <c r="J60" s="144"/>
      <c r="K60" s="150"/>
      <c r="L60" s="150"/>
    </row>
    <row r="61" spans="1:12">
      <c r="A61" s="149" t="s">
        <v>105</v>
      </c>
      <c r="B61" s="138">
        <v>19.04</v>
      </c>
      <c r="C61" s="140"/>
      <c r="D61" s="140">
        <v>19.04</v>
      </c>
      <c r="E61" s="140"/>
      <c r="F61" s="140"/>
      <c r="G61" s="144"/>
      <c r="H61" s="144"/>
      <c r="I61" s="144"/>
      <c r="J61" s="144"/>
      <c r="K61" s="150"/>
      <c r="L61" s="150"/>
    </row>
    <row r="62" spans="1:12">
      <c r="A62" s="149" t="s">
        <v>106</v>
      </c>
      <c r="B62" s="138">
        <v>8.4</v>
      </c>
      <c r="C62" s="140"/>
      <c r="D62" s="140">
        <v>8.4</v>
      </c>
      <c r="E62" s="140"/>
      <c r="F62" s="140"/>
      <c r="G62" s="144"/>
      <c r="H62" s="144"/>
      <c r="I62" s="144"/>
      <c r="J62" s="144"/>
      <c r="K62" s="150"/>
      <c r="L62" s="150"/>
    </row>
    <row r="63" spans="1:12">
      <c r="A63" s="149" t="s">
        <v>107</v>
      </c>
      <c r="B63" s="138">
        <f t="shared" si="6"/>
        <v>0</v>
      </c>
      <c r="C63" s="140"/>
      <c r="D63" s="140"/>
      <c r="E63" s="140"/>
      <c r="F63" s="140"/>
      <c r="G63" s="144"/>
      <c r="H63" s="144"/>
      <c r="I63" s="144"/>
      <c r="J63" s="144"/>
      <c r="K63" s="150"/>
      <c r="L63" s="150"/>
    </row>
    <row r="64" spans="1:12">
      <c r="A64" s="149" t="s">
        <v>108</v>
      </c>
      <c r="B64" s="138">
        <f t="shared" si="6"/>
        <v>0</v>
      </c>
      <c r="C64" s="140"/>
      <c r="D64" s="140"/>
      <c r="E64" s="140"/>
      <c r="F64" s="140"/>
      <c r="G64" s="144"/>
      <c r="H64" s="144"/>
      <c r="I64" s="144"/>
      <c r="J64" s="144"/>
      <c r="K64" s="150"/>
      <c r="L64" s="150"/>
    </row>
    <row r="65" spans="1:12">
      <c r="A65" s="149" t="s">
        <v>109</v>
      </c>
      <c r="B65" s="138">
        <f t="shared" si="6"/>
        <v>0</v>
      </c>
      <c r="C65" s="140"/>
      <c r="D65" s="140"/>
      <c r="E65" s="140"/>
      <c r="F65" s="140"/>
      <c r="G65" s="144"/>
      <c r="H65" s="144"/>
      <c r="I65" s="144"/>
      <c r="J65" s="144"/>
      <c r="K65" s="150"/>
      <c r="L65" s="150"/>
    </row>
    <row r="66" spans="1:12">
      <c r="A66" s="149" t="s">
        <v>110</v>
      </c>
      <c r="B66" s="138">
        <f t="shared" si="6"/>
        <v>0</v>
      </c>
      <c r="C66" s="140"/>
      <c r="D66" s="140"/>
      <c r="E66" s="140"/>
      <c r="F66" s="140"/>
      <c r="G66" s="144"/>
      <c r="H66" s="144"/>
      <c r="I66" s="144"/>
      <c r="J66" s="144"/>
      <c r="K66" s="150"/>
      <c r="L66" s="150"/>
    </row>
    <row r="67" spans="1:12">
      <c r="A67" s="149" t="s">
        <v>111</v>
      </c>
      <c r="B67" s="138">
        <f t="shared" si="6"/>
        <v>0</v>
      </c>
      <c r="C67" s="140"/>
      <c r="D67" s="140"/>
      <c r="E67" s="140"/>
      <c r="F67" s="140"/>
      <c r="G67" s="144"/>
      <c r="H67" s="144"/>
      <c r="I67" s="144"/>
      <c r="J67" s="144"/>
      <c r="K67" s="150"/>
      <c r="L67" s="150"/>
    </row>
    <row r="68" spans="1:12">
      <c r="A68" s="149" t="s">
        <v>112</v>
      </c>
      <c r="B68" s="138">
        <f t="shared" si="6"/>
        <v>0</v>
      </c>
      <c r="C68" s="140"/>
      <c r="D68" s="140"/>
      <c r="E68" s="140"/>
      <c r="F68" s="140"/>
      <c r="G68" s="144"/>
      <c r="H68" s="144"/>
      <c r="I68" s="144"/>
      <c r="J68" s="144"/>
      <c r="K68" s="150"/>
      <c r="L68" s="150"/>
    </row>
    <row r="69" spans="1:12">
      <c r="A69" s="149" t="s">
        <v>113</v>
      </c>
      <c r="B69" s="138">
        <f t="shared" si="6"/>
        <v>0</v>
      </c>
      <c r="C69" s="140"/>
      <c r="D69" s="140"/>
      <c r="E69" s="140"/>
      <c r="F69" s="140"/>
      <c r="G69" s="144"/>
      <c r="H69" s="144"/>
      <c r="I69" s="144"/>
      <c r="J69" s="144"/>
      <c r="K69" s="150"/>
      <c r="L69" s="150"/>
    </row>
    <row r="70" spans="1:12">
      <c r="A70" s="149" t="s">
        <v>114</v>
      </c>
      <c r="B70" s="138">
        <f t="shared" si="6"/>
        <v>0</v>
      </c>
      <c r="C70" s="144"/>
      <c r="D70" s="144"/>
      <c r="E70" s="144"/>
      <c r="F70" s="144"/>
      <c r="G70" s="144"/>
      <c r="H70" s="144"/>
      <c r="I70" s="144"/>
      <c r="J70" s="144"/>
      <c r="K70" s="150"/>
      <c r="L70" s="150"/>
    </row>
    <row r="71" spans="1:12">
      <c r="A71" s="149" t="s">
        <v>115</v>
      </c>
      <c r="B71" s="138">
        <f t="shared" si="6"/>
        <v>0</v>
      </c>
      <c r="C71" s="144"/>
      <c r="D71" s="144"/>
      <c r="E71" s="144"/>
      <c r="F71" s="144"/>
      <c r="G71" s="144"/>
      <c r="H71" s="144"/>
      <c r="I71" s="144"/>
      <c r="J71" s="144"/>
      <c r="K71" s="150"/>
      <c r="L71" s="150"/>
    </row>
    <row r="72" spans="1:12">
      <c r="A72" s="149" t="s">
        <v>116</v>
      </c>
      <c r="B72" s="138">
        <f t="shared" si="6"/>
        <v>0</v>
      </c>
      <c r="C72" s="150"/>
      <c r="D72" s="150"/>
      <c r="E72" s="150"/>
      <c r="F72" s="150"/>
      <c r="G72" s="150"/>
      <c r="H72" s="150"/>
      <c r="I72" s="150"/>
      <c r="J72" s="150"/>
      <c r="K72" s="150"/>
      <c r="L72" s="150"/>
    </row>
    <row r="73" spans="1:12">
      <c r="A73" s="149" t="s">
        <v>117</v>
      </c>
      <c r="B73" s="138">
        <f t="shared" si="6"/>
        <v>0</v>
      </c>
      <c r="C73" s="150"/>
      <c r="D73" s="150"/>
      <c r="E73" s="150"/>
      <c r="F73" s="150"/>
      <c r="G73" s="150"/>
      <c r="H73" s="150"/>
      <c r="I73" s="150"/>
      <c r="J73" s="150"/>
      <c r="K73" s="150"/>
      <c r="L73" s="150"/>
    </row>
    <row r="74" spans="1:12">
      <c r="A74" s="149" t="s">
        <v>118</v>
      </c>
      <c r="B74" s="138">
        <v>2.4</v>
      </c>
      <c r="C74" s="144"/>
      <c r="D74" s="144">
        <v>2.4</v>
      </c>
      <c r="E74" s="144"/>
      <c r="F74" s="150"/>
      <c r="G74" s="150"/>
      <c r="H74" s="150"/>
      <c r="I74" s="150"/>
      <c r="J74" s="150"/>
      <c r="K74" s="150"/>
      <c r="L74" s="150"/>
    </row>
    <row r="75" spans="1:12">
      <c r="A75" s="147" t="s">
        <v>119</v>
      </c>
      <c r="B75" s="138">
        <v>50.12</v>
      </c>
      <c r="C75" s="148">
        <f>SUM(C76:C88)</f>
        <v>46.05</v>
      </c>
      <c r="D75" s="148">
        <f t="shared" ref="D75:L75" si="8">SUM(D76:D88)</f>
        <v>4.07</v>
      </c>
      <c r="E75" s="148">
        <f t="shared" si="8"/>
        <v>0</v>
      </c>
      <c r="F75" s="148">
        <f t="shared" si="8"/>
        <v>0</v>
      </c>
      <c r="G75" s="148">
        <f t="shared" si="8"/>
        <v>0</v>
      </c>
      <c r="H75" s="148">
        <f t="shared" si="8"/>
        <v>0</v>
      </c>
      <c r="I75" s="148">
        <f t="shared" si="8"/>
        <v>0</v>
      </c>
      <c r="J75" s="148">
        <f t="shared" si="8"/>
        <v>0</v>
      </c>
      <c r="K75" s="148">
        <f t="shared" si="8"/>
        <v>0</v>
      </c>
      <c r="L75" s="148">
        <f t="shared" si="8"/>
        <v>0</v>
      </c>
    </row>
    <row r="76" spans="1:12">
      <c r="A76" s="149" t="s">
        <v>120</v>
      </c>
      <c r="B76" s="138">
        <v>3</v>
      </c>
      <c r="C76" s="144"/>
      <c r="D76" s="144">
        <v>3</v>
      </c>
      <c r="E76" s="144"/>
      <c r="F76" s="150"/>
      <c r="G76" s="150"/>
      <c r="H76" s="150"/>
      <c r="I76" s="150"/>
      <c r="J76" s="150"/>
      <c r="K76" s="150"/>
      <c r="L76" s="150"/>
    </row>
    <row r="77" spans="1:12">
      <c r="A77" s="149" t="s">
        <v>121</v>
      </c>
      <c r="B77" s="138">
        <f t="shared" si="6"/>
        <v>0</v>
      </c>
      <c r="C77" s="144"/>
      <c r="D77" s="144"/>
      <c r="E77" s="144"/>
      <c r="F77" s="150"/>
      <c r="G77" s="150"/>
      <c r="H77" s="150"/>
      <c r="I77" s="150"/>
      <c r="J77" s="150"/>
      <c r="K77" s="150"/>
      <c r="L77" s="150"/>
    </row>
    <row r="78" spans="1:12">
      <c r="A78" s="149" t="s">
        <v>122</v>
      </c>
      <c r="B78" s="138">
        <f t="shared" si="6"/>
        <v>0</v>
      </c>
      <c r="C78" s="144"/>
      <c r="D78" s="144"/>
      <c r="E78" s="144"/>
      <c r="F78" s="150"/>
      <c r="G78" s="150"/>
      <c r="H78" s="150"/>
      <c r="I78" s="150"/>
      <c r="J78" s="150"/>
      <c r="K78" s="150"/>
      <c r="L78" s="150"/>
    </row>
    <row r="79" spans="1:12">
      <c r="A79" s="149" t="s">
        <v>123</v>
      </c>
      <c r="B79" s="138">
        <f t="shared" si="6"/>
        <v>0</v>
      </c>
      <c r="C79" s="140"/>
      <c r="D79" s="140"/>
      <c r="E79" s="140"/>
      <c r="F79" s="154"/>
      <c r="G79" s="150"/>
      <c r="H79" s="150"/>
      <c r="I79" s="150"/>
      <c r="J79" s="150"/>
      <c r="K79" s="150"/>
      <c r="L79" s="150"/>
    </row>
    <row r="80" spans="1:12">
      <c r="A80" s="149" t="s">
        <v>124</v>
      </c>
      <c r="B80" s="138">
        <f t="shared" si="6"/>
        <v>0</v>
      </c>
      <c r="C80" s="140"/>
      <c r="D80" s="140"/>
      <c r="E80" s="140"/>
      <c r="F80" s="154"/>
      <c r="G80" s="150"/>
      <c r="H80" s="150"/>
      <c r="I80" s="150"/>
      <c r="J80" s="150"/>
      <c r="K80" s="150"/>
      <c r="L80" s="150"/>
    </row>
    <row r="81" spans="1:12">
      <c r="A81" s="149" t="s">
        <v>125</v>
      </c>
      <c r="B81" s="138">
        <v>1.07</v>
      </c>
      <c r="C81" s="140"/>
      <c r="D81" s="140">
        <v>1.07</v>
      </c>
      <c r="E81" s="140"/>
      <c r="F81" s="154"/>
      <c r="G81" s="150"/>
      <c r="H81" s="150"/>
      <c r="I81" s="150"/>
      <c r="J81" s="150"/>
      <c r="K81" s="150"/>
      <c r="L81" s="150"/>
    </row>
    <row r="82" spans="1:12">
      <c r="A82" s="149" t="s">
        <v>126</v>
      </c>
      <c r="B82" s="138">
        <v>46.05</v>
      </c>
      <c r="C82" s="150">
        <v>46.05</v>
      </c>
      <c r="D82" s="150"/>
      <c r="E82" s="150"/>
      <c r="F82" s="150"/>
      <c r="G82" s="150"/>
      <c r="H82" s="150"/>
      <c r="I82" s="150"/>
      <c r="J82" s="150"/>
      <c r="K82" s="150"/>
      <c r="L82" s="150"/>
    </row>
    <row r="83" spans="1:12">
      <c r="A83" s="149" t="s">
        <v>127</v>
      </c>
      <c r="B83" s="138">
        <f t="shared" si="6"/>
        <v>0</v>
      </c>
      <c r="C83" s="143"/>
      <c r="D83" s="143"/>
      <c r="E83" s="143"/>
      <c r="F83" s="143"/>
      <c r="G83" s="150"/>
      <c r="H83" s="150"/>
      <c r="I83" s="150"/>
      <c r="J83" s="150"/>
      <c r="K83" s="150"/>
      <c r="L83" s="150"/>
    </row>
    <row r="84" spans="1:12">
      <c r="A84" s="149" t="s">
        <v>128</v>
      </c>
      <c r="B84" s="138">
        <f t="shared" si="6"/>
        <v>0</v>
      </c>
      <c r="C84" s="143"/>
      <c r="D84" s="143"/>
      <c r="E84" s="143"/>
      <c r="F84" s="143"/>
      <c r="G84" s="150"/>
      <c r="H84" s="150"/>
      <c r="I84" s="150"/>
      <c r="J84" s="150"/>
      <c r="K84" s="150"/>
      <c r="L84" s="150"/>
    </row>
    <row r="85" spans="1:12">
      <c r="A85" s="149" t="s">
        <v>129</v>
      </c>
      <c r="B85" s="138">
        <f t="shared" si="6"/>
        <v>0</v>
      </c>
      <c r="C85" s="143"/>
      <c r="D85" s="143"/>
      <c r="E85" s="143"/>
      <c r="F85" s="143"/>
      <c r="G85" s="150"/>
      <c r="H85" s="150"/>
      <c r="I85" s="150"/>
      <c r="J85" s="150"/>
      <c r="K85" s="150"/>
      <c r="L85" s="150"/>
    </row>
    <row r="86" spans="1:12">
      <c r="A86" s="149" t="s">
        <v>130</v>
      </c>
      <c r="B86" s="138">
        <f t="shared" si="6"/>
        <v>0</v>
      </c>
      <c r="C86" s="143"/>
      <c r="D86" s="143"/>
      <c r="E86" s="143"/>
      <c r="F86" s="143"/>
      <c r="G86" s="150"/>
      <c r="H86" s="150"/>
      <c r="I86" s="150"/>
      <c r="J86" s="150"/>
      <c r="K86" s="150"/>
      <c r="L86" s="150"/>
    </row>
    <row r="87" spans="1:12">
      <c r="A87" s="149" t="s">
        <v>131</v>
      </c>
      <c r="B87" s="138">
        <f t="shared" si="6"/>
        <v>0</v>
      </c>
      <c r="C87" s="153"/>
      <c r="D87" s="153"/>
      <c r="E87" s="153"/>
      <c r="F87" s="153"/>
      <c r="G87" s="154"/>
      <c r="H87" s="154"/>
      <c r="I87" s="154"/>
      <c r="J87" s="150"/>
      <c r="K87" s="150"/>
      <c r="L87" s="150"/>
    </row>
    <row r="88" spans="1:12">
      <c r="A88" s="149" t="s">
        <v>132</v>
      </c>
      <c r="B88" s="138">
        <f t="shared" si="6"/>
        <v>0</v>
      </c>
      <c r="C88" s="153"/>
      <c r="D88" s="153"/>
      <c r="E88" s="153"/>
      <c r="F88" s="153"/>
      <c r="G88" s="154"/>
      <c r="H88" s="154"/>
      <c r="I88" s="154"/>
      <c r="J88" s="150"/>
      <c r="K88" s="150"/>
      <c r="L88" s="150"/>
    </row>
    <row r="89" spans="1:12">
      <c r="A89" s="147" t="s">
        <v>133</v>
      </c>
      <c r="B89" s="138">
        <v>2</v>
      </c>
      <c r="C89" s="148">
        <f>SUM(C90:C95)</f>
        <v>0</v>
      </c>
      <c r="D89" s="148">
        <f t="shared" ref="D89:L89" si="9">SUM(D90:D95)</f>
        <v>2</v>
      </c>
      <c r="E89" s="148">
        <f t="shared" si="9"/>
        <v>0</v>
      </c>
      <c r="F89" s="148">
        <f t="shared" si="9"/>
        <v>0</v>
      </c>
      <c r="G89" s="148">
        <f t="shared" si="9"/>
        <v>0</v>
      </c>
      <c r="H89" s="148">
        <f t="shared" si="9"/>
        <v>0</v>
      </c>
      <c r="I89" s="148">
        <f t="shared" si="9"/>
        <v>0</v>
      </c>
      <c r="J89" s="148">
        <f t="shared" si="9"/>
        <v>0</v>
      </c>
      <c r="K89" s="148">
        <f t="shared" si="9"/>
        <v>0</v>
      </c>
      <c r="L89" s="148">
        <f t="shared" si="9"/>
        <v>0</v>
      </c>
    </row>
    <row r="90" spans="1:12">
      <c r="A90" s="149" t="s">
        <v>134</v>
      </c>
      <c r="B90" s="138">
        <f t="shared" ref="B89:B106" si="10">SUM(C90:L90)</f>
        <v>0</v>
      </c>
      <c r="C90" s="153"/>
      <c r="D90" s="153"/>
      <c r="E90" s="153"/>
      <c r="F90" s="153"/>
      <c r="G90" s="154"/>
      <c r="H90" s="154"/>
      <c r="I90" s="154"/>
      <c r="J90" s="150"/>
      <c r="K90" s="150"/>
      <c r="L90" s="150"/>
    </row>
    <row r="91" spans="1:12">
      <c r="A91" s="149" t="s">
        <v>135</v>
      </c>
      <c r="B91" s="138">
        <f t="shared" si="10"/>
        <v>0</v>
      </c>
      <c r="C91" s="153"/>
      <c r="D91" s="153"/>
      <c r="E91" s="153"/>
      <c r="F91" s="153"/>
      <c r="G91" s="154"/>
      <c r="H91" s="154"/>
      <c r="I91" s="154"/>
      <c r="J91" s="150"/>
      <c r="K91" s="150"/>
      <c r="L91" s="150"/>
    </row>
    <row r="92" spans="1:12">
      <c r="A92" s="149" t="s">
        <v>136</v>
      </c>
      <c r="B92" s="138">
        <f t="shared" si="10"/>
        <v>0</v>
      </c>
      <c r="C92" s="153"/>
      <c r="D92" s="153"/>
      <c r="E92" s="153"/>
      <c r="F92" s="153"/>
      <c r="G92" s="154"/>
      <c r="H92" s="154"/>
      <c r="I92" s="154"/>
      <c r="J92" s="150"/>
      <c r="K92" s="150"/>
      <c r="L92" s="150"/>
    </row>
    <row r="93" spans="1:12">
      <c r="A93" s="149" t="s">
        <v>137</v>
      </c>
      <c r="B93" s="138">
        <v>2</v>
      </c>
      <c r="C93" s="153"/>
      <c r="D93" s="153">
        <v>2</v>
      </c>
      <c r="E93" s="153"/>
      <c r="F93" s="153"/>
      <c r="G93" s="154"/>
      <c r="H93" s="154"/>
      <c r="I93" s="154"/>
      <c r="J93" s="150"/>
      <c r="K93" s="150"/>
      <c r="L93" s="150"/>
    </row>
    <row r="94" spans="1:12">
      <c r="A94" s="149" t="s">
        <v>138</v>
      </c>
      <c r="B94" s="138">
        <f t="shared" si="10"/>
        <v>0</v>
      </c>
      <c r="C94" s="153"/>
      <c r="D94" s="153"/>
      <c r="E94" s="153"/>
      <c r="F94" s="153"/>
      <c r="G94" s="154"/>
      <c r="H94" s="154"/>
      <c r="I94" s="154"/>
      <c r="J94" s="150"/>
      <c r="K94" s="150"/>
      <c r="L94" s="150"/>
    </row>
    <row r="95" spans="1:12">
      <c r="A95" s="149" t="s">
        <v>139</v>
      </c>
      <c r="B95" s="138">
        <f t="shared" si="10"/>
        <v>0</v>
      </c>
      <c r="C95" s="153"/>
      <c r="D95" s="153"/>
      <c r="E95" s="153"/>
      <c r="F95" s="153"/>
      <c r="G95" s="154"/>
      <c r="H95" s="154"/>
      <c r="I95" s="154"/>
      <c r="J95" s="150"/>
      <c r="K95" s="150"/>
      <c r="L95" s="150"/>
    </row>
    <row r="96" spans="1:12">
      <c r="A96" s="147" t="s">
        <v>140</v>
      </c>
      <c r="B96" s="138">
        <v>285.93</v>
      </c>
      <c r="C96" s="155">
        <f>SUM(C97:C106)</f>
        <v>283.93</v>
      </c>
      <c r="D96" s="155">
        <f t="shared" ref="D96:L96" si="11">SUM(D97:D106)</f>
        <v>2</v>
      </c>
      <c r="E96" s="155">
        <f t="shared" si="11"/>
        <v>0</v>
      </c>
      <c r="F96" s="155">
        <f t="shared" si="11"/>
        <v>0</v>
      </c>
      <c r="G96" s="155">
        <f t="shared" si="11"/>
        <v>0</v>
      </c>
      <c r="H96" s="155">
        <f t="shared" si="11"/>
        <v>0</v>
      </c>
      <c r="I96" s="155">
        <f t="shared" si="11"/>
        <v>0</v>
      </c>
      <c r="J96" s="155">
        <f t="shared" si="11"/>
        <v>0</v>
      </c>
      <c r="K96" s="155">
        <f t="shared" si="11"/>
        <v>0</v>
      </c>
      <c r="L96" s="155">
        <f t="shared" si="11"/>
        <v>0</v>
      </c>
    </row>
    <row r="97" spans="1:12">
      <c r="A97" s="149" t="s">
        <v>141</v>
      </c>
      <c r="B97" s="138">
        <v>283.93</v>
      </c>
      <c r="C97" s="143">
        <v>283.93</v>
      </c>
      <c r="D97" s="143"/>
      <c r="E97" s="143"/>
      <c r="F97" s="143"/>
      <c r="G97" s="150"/>
      <c r="H97" s="150"/>
      <c r="I97" s="150"/>
      <c r="J97" s="150"/>
      <c r="K97" s="150"/>
      <c r="L97" s="150"/>
    </row>
    <row r="98" spans="1:12">
      <c r="A98" s="149" t="s">
        <v>142</v>
      </c>
      <c r="B98" s="138">
        <v>2</v>
      </c>
      <c r="C98" s="150"/>
      <c r="D98" s="150">
        <v>2</v>
      </c>
      <c r="E98" s="150"/>
      <c r="F98" s="150"/>
      <c r="G98" s="150"/>
      <c r="H98" s="150"/>
      <c r="I98" s="150"/>
      <c r="J98" s="150"/>
      <c r="K98" s="150"/>
      <c r="L98" s="150"/>
    </row>
    <row r="99" spans="1:12">
      <c r="A99" s="149" t="s">
        <v>143</v>
      </c>
      <c r="B99" s="138">
        <f t="shared" si="10"/>
        <v>0</v>
      </c>
      <c r="C99" s="142"/>
      <c r="D99" s="142"/>
      <c r="E99" s="142"/>
      <c r="F99" s="142"/>
      <c r="G99" s="142"/>
      <c r="H99" s="142"/>
      <c r="I99" s="142"/>
      <c r="J99" s="142"/>
      <c r="K99" s="142"/>
      <c r="L99" s="142"/>
    </row>
    <row r="100" spans="1:12">
      <c r="A100" s="149" t="s">
        <v>144</v>
      </c>
      <c r="B100" s="138">
        <f t="shared" si="10"/>
        <v>0</v>
      </c>
      <c r="C100" s="143"/>
      <c r="D100" s="143"/>
      <c r="E100" s="143"/>
      <c r="F100" s="143"/>
      <c r="G100" s="150"/>
      <c r="H100" s="150"/>
      <c r="I100" s="150"/>
      <c r="J100" s="150"/>
      <c r="K100" s="150"/>
      <c r="L100" s="150"/>
    </row>
    <row r="101" spans="1:12">
      <c r="A101" s="149" t="s">
        <v>145</v>
      </c>
      <c r="B101" s="138">
        <f t="shared" si="10"/>
        <v>0</v>
      </c>
      <c r="C101" s="153"/>
      <c r="D101" s="143"/>
      <c r="E101" s="132"/>
      <c r="F101" s="143"/>
      <c r="G101" s="150"/>
      <c r="H101" s="150"/>
      <c r="I101" s="150"/>
      <c r="J101" s="150"/>
      <c r="K101" s="150"/>
      <c r="L101" s="150"/>
    </row>
    <row r="102" spans="1:12">
      <c r="A102" s="149" t="s">
        <v>146</v>
      </c>
      <c r="B102" s="138">
        <f t="shared" si="10"/>
        <v>0</v>
      </c>
      <c r="C102" s="143"/>
      <c r="D102" s="143"/>
      <c r="E102" s="143"/>
      <c r="F102" s="143"/>
      <c r="G102" s="150"/>
      <c r="H102" s="150"/>
      <c r="I102" s="150"/>
      <c r="J102" s="150"/>
      <c r="K102" s="150"/>
      <c r="L102" s="150"/>
    </row>
    <row r="103" spans="1:12">
      <c r="A103" s="149" t="s">
        <v>147</v>
      </c>
      <c r="B103" s="138">
        <f t="shared" si="10"/>
        <v>0</v>
      </c>
      <c r="C103" s="150"/>
      <c r="D103" s="150"/>
      <c r="E103" s="154"/>
      <c r="F103" s="150"/>
      <c r="G103" s="150"/>
      <c r="H103" s="150"/>
      <c r="I103" s="150"/>
      <c r="J103" s="150"/>
      <c r="K103" s="150"/>
      <c r="L103" s="150"/>
    </row>
    <row r="104" spans="1:12">
      <c r="A104" s="149" t="s">
        <v>148</v>
      </c>
      <c r="B104" s="138">
        <f t="shared" si="10"/>
        <v>0</v>
      </c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</row>
    <row r="105" spans="1:12">
      <c r="A105" s="149" t="s">
        <v>149</v>
      </c>
      <c r="B105" s="138">
        <f t="shared" si="10"/>
        <v>0</v>
      </c>
      <c r="C105" s="150"/>
      <c r="D105" s="150"/>
      <c r="E105" s="154"/>
      <c r="F105" s="150"/>
      <c r="G105" s="150"/>
      <c r="H105" s="150"/>
      <c r="I105" s="150"/>
      <c r="J105" s="150"/>
      <c r="K105" s="150"/>
      <c r="L105" s="150"/>
    </row>
    <row r="106" spans="1:12">
      <c r="A106" s="149" t="s">
        <v>150</v>
      </c>
      <c r="B106" s="138">
        <f t="shared" si="10"/>
        <v>0</v>
      </c>
      <c r="C106" s="150"/>
      <c r="D106" s="150"/>
      <c r="E106" s="154"/>
      <c r="F106" s="150"/>
      <c r="G106" s="150"/>
      <c r="H106" s="150"/>
      <c r="I106" s="150"/>
      <c r="J106" s="150"/>
      <c r="K106" s="150"/>
      <c r="L106" s="150"/>
    </row>
    <row r="107" spans="1:12">
      <c r="A107" s="147" t="s">
        <v>151</v>
      </c>
      <c r="B107" s="138">
        <v>17.66</v>
      </c>
      <c r="C107" s="148">
        <f>SUM(C108:C113)</f>
        <v>0</v>
      </c>
      <c r="D107" s="148">
        <f t="shared" ref="D107:L107" si="12">SUM(D108:D113)</f>
        <v>17.66</v>
      </c>
      <c r="E107" s="148">
        <f t="shared" si="12"/>
        <v>0</v>
      </c>
      <c r="F107" s="148">
        <f t="shared" si="12"/>
        <v>0</v>
      </c>
      <c r="G107" s="148">
        <f t="shared" si="12"/>
        <v>0</v>
      </c>
      <c r="H107" s="148">
        <f t="shared" si="12"/>
        <v>0</v>
      </c>
      <c r="I107" s="148">
        <f t="shared" si="12"/>
        <v>0</v>
      </c>
      <c r="J107" s="148">
        <f t="shared" si="12"/>
        <v>0</v>
      </c>
      <c r="K107" s="148">
        <f t="shared" si="12"/>
        <v>0</v>
      </c>
      <c r="L107" s="148">
        <f t="shared" si="12"/>
        <v>0</v>
      </c>
    </row>
    <row r="108" spans="1:12">
      <c r="A108" s="149" t="s">
        <v>152</v>
      </c>
      <c r="B108" s="138">
        <v>17.66</v>
      </c>
      <c r="C108" s="150"/>
      <c r="D108" s="150">
        <v>17.66</v>
      </c>
      <c r="E108" s="154"/>
      <c r="F108" s="150"/>
      <c r="G108" s="150"/>
      <c r="H108" s="150"/>
      <c r="I108" s="150"/>
      <c r="J108" s="150"/>
      <c r="K108" s="150"/>
      <c r="L108" s="150"/>
    </row>
    <row r="109" spans="1:12">
      <c r="A109" s="149" t="s">
        <v>153</v>
      </c>
      <c r="B109" s="138">
        <f t="shared" ref="B107:B114" si="13">SUM(C109:L109)</f>
        <v>0</v>
      </c>
      <c r="C109" s="150"/>
      <c r="D109" s="150"/>
      <c r="E109" s="154"/>
      <c r="F109" s="150"/>
      <c r="G109" s="150"/>
      <c r="H109" s="150"/>
      <c r="I109" s="150"/>
      <c r="J109" s="150"/>
      <c r="K109" s="150"/>
      <c r="L109" s="150"/>
    </row>
    <row r="110" spans="1:12">
      <c r="A110" s="149" t="s">
        <v>154</v>
      </c>
      <c r="B110" s="138">
        <f t="shared" si="13"/>
        <v>0</v>
      </c>
      <c r="C110" s="150"/>
      <c r="D110" s="150"/>
      <c r="E110" s="154"/>
      <c r="F110" s="150"/>
      <c r="G110" s="150"/>
      <c r="H110" s="150"/>
      <c r="I110" s="150"/>
      <c r="J110" s="150"/>
      <c r="K110" s="150"/>
      <c r="L110" s="150"/>
    </row>
    <row r="111" spans="1:12">
      <c r="A111" s="149" t="s">
        <v>155</v>
      </c>
      <c r="B111" s="138">
        <f t="shared" si="13"/>
        <v>0</v>
      </c>
      <c r="C111" s="150"/>
      <c r="D111" s="150"/>
      <c r="E111" s="154"/>
      <c r="F111" s="150"/>
      <c r="G111" s="150"/>
      <c r="H111" s="150"/>
      <c r="I111" s="150"/>
      <c r="J111" s="150"/>
      <c r="K111" s="150"/>
      <c r="L111" s="150"/>
    </row>
    <row r="112" spans="1:12">
      <c r="A112" s="149" t="s">
        <v>156</v>
      </c>
      <c r="B112" s="138">
        <f t="shared" si="13"/>
        <v>0</v>
      </c>
      <c r="C112" s="150"/>
      <c r="D112" s="150"/>
      <c r="E112" s="154"/>
      <c r="F112" s="150"/>
      <c r="G112" s="150"/>
      <c r="H112" s="150"/>
      <c r="I112" s="150"/>
      <c r="J112" s="150"/>
      <c r="K112" s="150"/>
      <c r="L112" s="150"/>
    </row>
    <row r="113" spans="1:12">
      <c r="A113" s="149" t="s">
        <v>157</v>
      </c>
      <c r="B113" s="138">
        <f t="shared" si="13"/>
        <v>0</v>
      </c>
      <c r="C113" s="150"/>
      <c r="D113" s="150"/>
      <c r="E113" s="154"/>
      <c r="F113" s="150"/>
      <c r="G113" s="150"/>
      <c r="H113" s="150"/>
      <c r="I113" s="150"/>
      <c r="J113" s="150"/>
      <c r="K113" s="150"/>
      <c r="L113" s="150"/>
    </row>
    <row r="114" spans="1:12">
      <c r="A114" s="147" t="s">
        <v>158</v>
      </c>
      <c r="B114" s="138">
        <v>43.46</v>
      </c>
      <c r="C114" s="152">
        <f>SUM(C115:C117)</f>
        <v>43.46</v>
      </c>
      <c r="D114" s="152">
        <f t="shared" ref="D114:L114" si="14">SUM(D115:D117)</f>
        <v>0</v>
      </c>
      <c r="E114" s="152">
        <f t="shared" si="14"/>
        <v>0</v>
      </c>
      <c r="F114" s="152">
        <f t="shared" si="14"/>
        <v>0</v>
      </c>
      <c r="G114" s="152">
        <f t="shared" si="14"/>
        <v>0</v>
      </c>
      <c r="H114" s="152">
        <f t="shared" si="14"/>
        <v>0</v>
      </c>
      <c r="I114" s="152">
        <f t="shared" si="14"/>
        <v>0</v>
      </c>
      <c r="J114" s="152">
        <f t="shared" si="14"/>
        <v>0</v>
      </c>
      <c r="K114" s="152">
        <f t="shared" si="14"/>
        <v>0</v>
      </c>
      <c r="L114" s="152">
        <f t="shared" si="14"/>
        <v>0</v>
      </c>
    </row>
    <row r="115" spans="1:12">
      <c r="A115" s="149" t="s">
        <v>159</v>
      </c>
      <c r="B115" s="138">
        <f t="shared" ref="B114:B126" si="15">SUM(C115:L115)</f>
        <v>0</v>
      </c>
      <c r="C115" s="150"/>
      <c r="D115" s="150"/>
      <c r="E115" s="154"/>
      <c r="F115" s="150"/>
      <c r="G115" s="150"/>
      <c r="H115" s="150"/>
      <c r="I115" s="150"/>
      <c r="J115" s="150"/>
      <c r="K115" s="150"/>
      <c r="L115" s="150"/>
    </row>
    <row r="116" spans="1:12">
      <c r="A116" s="149" t="s">
        <v>160</v>
      </c>
      <c r="B116" s="138">
        <v>43.46</v>
      </c>
      <c r="C116" s="150">
        <v>43.46</v>
      </c>
      <c r="D116" s="150"/>
      <c r="E116" s="154"/>
      <c r="F116" s="150"/>
      <c r="G116" s="150"/>
      <c r="H116" s="150"/>
      <c r="I116" s="150"/>
      <c r="J116" s="150"/>
      <c r="K116" s="150"/>
      <c r="L116" s="150"/>
    </row>
    <row r="117" spans="1:12">
      <c r="A117" s="151" t="s">
        <v>161</v>
      </c>
      <c r="B117" s="138">
        <f t="shared" si="15"/>
        <v>0</v>
      </c>
      <c r="C117" s="150"/>
      <c r="D117" s="150"/>
      <c r="E117" s="154"/>
      <c r="F117" s="150"/>
      <c r="G117" s="150"/>
      <c r="H117" s="150"/>
      <c r="I117" s="150"/>
      <c r="J117" s="150"/>
      <c r="K117" s="150"/>
      <c r="L117" s="150"/>
    </row>
    <row r="118" spans="1:12">
      <c r="A118" s="156" t="s">
        <v>162</v>
      </c>
      <c r="B118" s="138">
        <f t="shared" si="15"/>
        <v>0</v>
      </c>
      <c r="C118" s="152">
        <f>SUM(C119:C126)</f>
        <v>0</v>
      </c>
      <c r="D118" s="152">
        <f t="shared" ref="D118:L118" si="16">SUM(D119:D126)</f>
        <v>0</v>
      </c>
      <c r="E118" s="152">
        <f t="shared" si="16"/>
        <v>0</v>
      </c>
      <c r="F118" s="152">
        <f t="shared" si="16"/>
        <v>0</v>
      </c>
      <c r="G118" s="152">
        <f t="shared" si="16"/>
        <v>0</v>
      </c>
      <c r="H118" s="152">
        <f t="shared" si="16"/>
        <v>0</v>
      </c>
      <c r="I118" s="152">
        <f t="shared" si="16"/>
        <v>0</v>
      </c>
      <c r="J118" s="152">
        <f t="shared" si="16"/>
        <v>0</v>
      </c>
      <c r="K118" s="152">
        <f t="shared" si="16"/>
        <v>0</v>
      </c>
      <c r="L118" s="152">
        <f t="shared" si="16"/>
        <v>0</v>
      </c>
    </row>
    <row r="119" spans="1:12">
      <c r="A119" s="151" t="s">
        <v>163</v>
      </c>
      <c r="B119" s="138">
        <f t="shared" si="15"/>
        <v>0</v>
      </c>
      <c r="C119" s="150"/>
      <c r="D119" s="150"/>
      <c r="E119" s="154"/>
      <c r="F119" s="150"/>
      <c r="G119" s="150"/>
      <c r="H119" s="150"/>
      <c r="I119" s="150"/>
      <c r="J119" s="150"/>
      <c r="K119" s="150"/>
      <c r="L119" s="150"/>
    </row>
    <row r="120" spans="1:12">
      <c r="A120" s="151" t="s">
        <v>164</v>
      </c>
      <c r="B120" s="138">
        <f t="shared" si="15"/>
        <v>0</v>
      </c>
      <c r="C120" s="150"/>
      <c r="D120" s="150"/>
      <c r="E120" s="154"/>
      <c r="F120" s="150"/>
      <c r="G120" s="150"/>
      <c r="H120" s="150"/>
      <c r="I120" s="150"/>
      <c r="J120" s="150"/>
      <c r="K120" s="150"/>
      <c r="L120" s="150"/>
    </row>
    <row r="121" spans="1:12">
      <c r="A121" s="151" t="s">
        <v>165</v>
      </c>
      <c r="B121" s="138">
        <f t="shared" si="15"/>
        <v>0</v>
      </c>
      <c r="C121" s="150"/>
      <c r="D121" s="150"/>
      <c r="E121" s="154"/>
      <c r="F121" s="150"/>
      <c r="G121" s="150"/>
      <c r="H121" s="150"/>
      <c r="I121" s="150"/>
      <c r="J121" s="150"/>
      <c r="K121" s="150"/>
      <c r="L121" s="150"/>
    </row>
    <row r="122" spans="1:12">
      <c r="A122" s="151" t="s">
        <v>166</v>
      </c>
      <c r="B122" s="138">
        <f t="shared" si="15"/>
        <v>0</v>
      </c>
      <c r="C122" s="150"/>
      <c r="D122" s="150"/>
      <c r="E122" s="154"/>
      <c r="F122" s="150"/>
      <c r="G122" s="150"/>
      <c r="H122" s="150"/>
      <c r="I122" s="150"/>
      <c r="J122" s="150"/>
      <c r="K122" s="150"/>
      <c r="L122" s="150"/>
    </row>
    <row r="123" spans="1:12">
      <c r="A123" s="151" t="s">
        <v>167</v>
      </c>
      <c r="B123" s="138">
        <f t="shared" si="15"/>
        <v>0</v>
      </c>
      <c r="C123" s="150"/>
      <c r="D123" s="150"/>
      <c r="E123" s="154"/>
      <c r="F123" s="150"/>
      <c r="G123" s="150"/>
      <c r="H123" s="150"/>
      <c r="I123" s="150"/>
      <c r="J123" s="150"/>
      <c r="K123" s="150"/>
      <c r="L123" s="150"/>
    </row>
    <row r="124" spans="1:12">
      <c r="A124" s="151" t="s">
        <v>168</v>
      </c>
      <c r="B124" s="138">
        <f t="shared" si="15"/>
        <v>0</v>
      </c>
      <c r="C124" s="150"/>
      <c r="D124" s="150"/>
      <c r="E124" s="154"/>
      <c r="F124" s="150"/>
      <c r="G124" s="150"/>
      <c r="H124" s="150"/>
      <c r="I124" s="150"/>
      <c r="J124" s="150"/>
      <c r="K124" s="150"/>
      <c r="L124" s="150"/>
    </row>
    <row r="125" spans="1:12">
      <c r="A125" s="151" t="s">
        <v>169</v>
      </c>
      <c r="B125" s="138">
        <f t="shared" si="15"/>
        <v>0</v>
      </c>
      <c r="C125" s="150"/>
      <c r="D125" s="150"/>
      <c r="E125" s="154"/>
      <c r="F125" s="150"/>
      <c r="G125" s="150"/>
      <c r="H125" s="150"/>
      <c r="I125" s="150"/>
      <c r="J125" s="150"/>
      <c r="K125" s="150"/>
      <c r="L125" s="150"/>
    </row>
    <row r="126" spans="1:12">
      <c r="A126" s="151" t="s">
        <v>170</v>
      </c>
      <c r="B126" s="138">
        <f t="shared" si="15"/>
        <v>0</v>
      </c>
      <c r="C126" s="150"/>
      <c r="D126" s="150"/>
      <c r="E126" s="154"/>
      <c r="F126" s="150"/>
      <c r="G126" s="150"/>
      <c r="H126" s="150"/>
      <c r="I126" s="150"/>
      <c r="J126" s="150"/>
      <c r="K126" s="150"/>
      <c r="L126" s="150"/>
    </row>
  </sheetData>
  <mergeCells count="5">
    <mergeCell ref="A2:L2"/>
    <mergeCell ref="B3:L3"/>
    <mergeCell ref="C4:L4"/>
    <mergeCell ref="A4:A5"/>
    <mergeCell ref="B4:B5"/>
  </mergeCells>
  <conditionalFormatting sqref="A13">
    <cfRule type="expression" dxfId="0" priority="1" stopIfTrue="1">
      <formula>"len($A:$A)=3"</formula>
    </cfRule>
  </conditionalFormatting>
  <pageMargins left="0.751388888888889" right="0.751388888888889" top="0.979166666666667" bottom="0.786805555555556" header="0.507638888888889" footer="0.507638888888889"/>
  <pageSetup paperSize="9" scale="93" fitToHeight="0" orientation="landscape" horizont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6"/>
  <sheetViews>
    <sheetView workbookViewId="0">
      <pane ySplit="5" topLeftCell="A39" activePane="bottomLeft" state="frozen"/>
      <selection/>
      <selection pane="bottomLeft" activeCell="G16" sqref="G16"/>
    </sheetView>
  </sheetViews>
  <sheetFormatPr defaultColWidth="9" defaultRowHeight="14.25"/>
  <cols>
    <col min="1" max="1" width="9.375" customWidth="1"/>
    <col min="2" max="2" width="31.875" style="101" customWidth="1"/>
    <col min="3" max="3" width="13.25" customWidth="1"/>
    <col min="4" max="4" width="12.625" customWidth="1"/>
    <col min="5" max="5" width="14.625" customWidth="1"/>
    <col min="6" max="6" width="18.625" customWidth="1"/>
    <col min="7" max="8" width="10.25" customWidth="1"/>
    <col min="9" max="9" width="10.25" style="102" customWidth="1"/>
    <col min="10" max="13" width="10.25" customWidth="1"/>
  </cols>
  <sheetData>
    <row r="1" ht="18" customHeight="1" spans="1:13">
      <c r="A1" s="2" t="s">
        <v>274</v>
      </c>
      <c r="B1" s="103"/>
      <c r="C1" s="2"/>
      <c r="D1" s="2"/>
      <c r="E1" s="2"/>
      <c r="F1" s="2"/>
      <c r="G1" s="2"/>
      <c r="H1" s="2"/>
      <c r="I1" s="127"/>
      <c r="J1" s="2"/>
      <c r="K1" s="2"/>
      <c r="L1" s="2"/>
      <c r="M1" s="2"/>
    </row>
    <row r="2" ht="17.25" customHeight="1" spans="1:13">
      <c r="A2" s="4" t="s">
        <v>275</v>
      </c>
      <c r="B2" s="104"/>
      <c r="C2" s="4"/>
      <c r="D2" s="4"/>
      <c r="E2" s="4"/>
      <c r="F2" s="4"/>
      <c r="G2" s="4"/>
      <c r="H2" s="4"/>
      <c r="I2" s="128"/>
      <c r="J2" s="4"/>
      <c r="K2" s="4"/>
      <c r="L2" s="4"/>
      <c r="M2" s="4"/>
    </row>
    <row r="3" ht="16.5" customHeight="1" spans="1:12">
      <c r="A3" s="105" t="s">
        <v>276</v>
      </c>
      <c r="B3" s="106"/>
      <c r="C3" s="107"/>
      <c r="D3" s="107"/>
      <c r="E3" s="107"/>
      <c r="F3" s="107"/>
      <c r="L3" t="s">
        <v>277</v>
      </c>
    </row>
    <row r="4" ht="21.75" customHeight="1" spans="1:13">
      <c r="A4" s="108" t="s">
        <v>278</v>
      </c>
      <c r="B4" s="109" t="s">
        <v>279</v>
      </c>
      <c r="C4" s="108" t="s">
        <v>280</v>
      </c>
      <c r="D4" s="108"/>
      <c r="E4" s="108"/>
      <c r="F4" s="108"/>
      <c r="G4" s="108"/>
      <c r="H4" s="108"/>
      <c r="I4" s="113"/>
      <c r="J4" s="108"/>
      <c r="K4" s="108"/>
      <c r="L4" s="108"/>
      <c r="M4" s="108"/>
    </row>
    <row r="5" ht="36" spans="1:13">
      <c r="A5" s="108"/>
      <c r="B5" s="109"/>
      <c r="C5" s="110" t="s">
        <v>281</v>
      </c>
      <c r="D5" s="111" t="s">
        <v>252</v>
      </c>
      <c r="E5" s="111" t="s">
        <v>253</v>
      </c>
      <c r="F5" s="111" t="s">
        <v>254</v>
      </c>
      <c r="G5" s="111" t="s">
        <v>255</v>
      </c>
      <c r="H5" s="111" t="s">
        <v>256</v>
      </c>
      <c r="I5" s="111" t="s">
        <v>257</v>
      </c>
      <c r="J5" s="111" t="s">
        <v>258</v>
      </c>
      <c r="K5" s="111" t="s">
        <v>259</v>
      </c>
      <c r="L5" s="111" t="s">
        <v>260</v>
      </c>
      <c r="M5" s="111" t="s">
        <v>261</v>
      </c>
    </row>
    <row r="6" ht="24.95" customHeight="1" spans="1:13">
      <c r="A6" s="108" t="s">
        <v>262</v>
      </c>
      <c r="B6" s="109"/>
      <c r="C6" s="112">
        <f>C7+C24</f>
        <v>1504.5539</v>
      </c>
      <c r="D6" s="113">
        <f>D7+D24</f>
        <v>1251.7729</v>
      </c>
      <c r="E6" s="113">
        <f>E7+E24</f>
        <v>80.58</v>
      </c>
      <c r="F6" s="113">
        <f>F7+F24</f>
        <v>29.83</v>
      </c>
      <c r="G6" s="113">
        <f t="shared" ref="G6:M6" si="0">G7+G24</f>
        <v>0</v>
      </c>
      <c r="H6" s="113">
        <f t="shared" si="0"/>
        <v>0</v>
      </c>
      <c r="I6" s="113">
        <f t="shared" si="0"/>
        <v>0</v>
      </c>
      <c r="J6" s="113">
        <f t="shared" si="0"/>
        <v>0</v>
      </c>
      <c r="K6" s="113">
        <f t="shared" si="0"/>
        <v>0</v>
      </c>
      <c r="L6" s="113">
        <f t="shared" si="0"/>
        <v>0</v>
      </c>
      <c r="M6" s="113">
        <f t="shared" si="0"/>
        <v>0</v>
      </c>
    </row>
    <row r="7" ht="24.95" customHeight="1" spans="1:13">
      <c r="A7" s="114"/>
      <c r="B7" s="115" t="s">
        <v>282</v>
      </c>
      <c r="C7" s="112">
        <f>SUM(D7:M7)</f>
        <v>1362.1829</v>
      </c>
      <c r="D7" s="113">
        <f>SUM(D8:D23)</f>
        <v>1251.7729</v>
      </c>
      <c r="E7" s="113">
        <f t="shared" ref="E7:M7" si="1">SUM(E8:E23)</f>
        <v>80.58</v>
      </c>
      <c r="F7" s="113">
        <f t="shared" si="1"/>
        <v>29.83</v>
      </c>
      <c r="G7" s="113">
        <f t="shared" si="1"/>
        <v>0</v>
      </c>
      <c r="H7" s="113">
        <f t="shared" si="1"/>
        <v>0</v>
      </c>
      <c r="I7" s="113">
        <f t="shared" si="1"/>
        <v>0</v>
      </c>
      <c r="J7" s="113">
        <f t="shared" si="1"/>
        <v>0</v>
      </c>
      <c r="K7" s="113">
        <f t="shared" si="1"/>
        <v>0</v>
      </c>
      <c r="L7" s="113">
        <f t="shared" si="1"/>
        <v>0</v>
      </c>
      <c r="M7" s="113">
        <f t="shared" si="1"/>
        <v>0</v>
      </c>
    </row>
    <row r="8" ht="24.95" customHeight="1" spans="1:13">
      <c r="A8" s="114"/>
      <c r="B8" s="116" t="s">
        <v>283</v>
      </c>
      <c r="C8" s="113">
        <f t="shared" ref="C7:C24" si="2">SUM(D8:M8)</f>
        <v>626.1029</v>
      </c>
      <c r="D8" s="117">
        <v>626.1029</v>
      </c>
      <c r="E8" s="117"/>
      <c r="F8" s="117"/>
      <c r="G8" s="118"/>
      <c r="H8" s="118"/>
      <c r="I8" s="126"/>
      <c r="J8" s="118"/>
      <c r="K8" s="118"/>
      <c r="L8" s="118"/>
      <c r="M8" s="118"/>
    </row>
    <row r="9" s="100" customFormat="1" ht="24.95" customHeight="1" spans="1:15">
      <c r="A9" s="119"/>
      <c r="B9" s="116" t="s">
        <v>284</v>
      </c>
      <c r="C9" s="113">
        <f t="shared" si="2"/>
        <v>0</v>
      </c>
      <c r="D9" s="117"/>
      <c r="E9" s="117"/>
      <c r="F9" s="117"/>
      <c r="G9" s="120"/>
      <c r="H9" s="120"/>
      <c r="I9" s="126"/>
      <c r="J9" s="120"/>
      <c r="K9" s="120"/>
      <c r="L9" s="120"/>
      <c r="M9" s="120"/>
      <c r="N9" s="129" t="s">
        <v>285</v>
      </c>
      <c r="O9" s="129"/>
    </row>
    <row r="10" s="100" customFormat="1" ht="24.95" customHeight="1" spans="1:15">
      <c r="A10" s="119"/>
      <c r="B10" s="116" t="s">
        <v>286</v>
      </c>
      <c r="C10" s="113">
        <f t="shared" si="2"/>
        <v>0</v>
      </c>
      <c r="E10" s="117"/>
      <c r="F10" s="117"/>
      <c r="G10" s="120"/>
      <c r="H10" s="120"/>
      <c r="I10" s="126"/>
      <c r="J10" s="120"/>
      <c r="K10" s="120"/>
      <c r="L10" s="120"/>
      <c r="M10" s="120"/>
      <c r="N10" s="129"/>
      <c r="O10" s="129"/>
    </row>
    <row r="11" s="100" customFormat="1" ht="24.95" customHeight="1" spans="1:15">
      <c r="A11" s="119"/>
      <c r="B11" s="116" t="s">
        <v>287</v>
      </c>
      <c r="C11" s="113">
        <f t="shared" si="2"/>
        <v>1.14</v>
      </c>
      <c r="D11" s="117"/>
      <c r="E11" s="117">
        <v>1.14</v>
      </c>
      <c r="F11" s="117"/>
      <c r="G11" s="120"/>
      <c r="H11" s="120"/>
      <c r="I11" s="126"/>
      <c r="J11" s="120"/>
      <c r="K11" s="120"/>
      <c r="L11" s="120"/>
      <c r="M11" s="120"/>
      <c r="N11" s="129"/>
      <c r="O11" s="129"/>
    </row>
    <row r="12" s="100" customFormat="1" ht="24.95" customHeight="1" spans="1:13">
      <c r="A12" s="119"/>
      <c r="B12" s="116" t="s">
        <v>288</v>
      </c>
      <c r="C12" s="113">
        <f t="shared" si="2"/>
        <v>625.67</v>
      </c>
      <c r="D12" s="117">
        <v>625.67</v>
      </c>
      <c r="E12" s="117"/>
      <c r="F12" s="117"/>
      <c r="G12" s="120"/>
      <c r="H12" s="120"/>
      <c r="I12" s="126"/>
      <c r="J12" s="120"/>
      <c r="K12" s="120"/>
      <c r="L12" s="120"/>
      <c r="M12" s="120"/>
    </row>
    <row r="13" s="100" customFormat="1" ht="24.95" customHeight="1" spans="1:13">
      <c r="A13" s="119"/>
      <c r="B13" s="116" t="s">
        <v>289</v>
      </c>
      <c r="C13" s="113">
        <f t="shared" si="2"/>
        <v>10.37</v>
      </c>
      <c r="D13" s="117"/>
      <c r="E13" s="117">
        <v>10.37</v>
      </c>
      <c r="F13" s="117"/>
      <c r="G13" s="120"/>
      <c r="H13" s="120"/>
      <c r="I13" s="126"/>
      <c r="J13" s="120"/>
      <c r="K13" s="120"/>
      <c r="L13" s="120"/>
      <c r="M13" s="120"/>
    </row>
    <row r="14" s="100" customFormat="1" ht="24.95" customHeight="1" spans="1:13">
      <c r="A14" s="119"/>
      <c r="B14" s="116" t="s">
        <v>290</v>
      </c>
      <c r="C14" s="113">
        <f t="shared" si="2"/>
        <v>15</v>
      </c>
      <c r="D14" s="117"/>
      <c r="E14" s="117">
        <v>15</v>
      </c>
      <c r="F14" s="117"/>
      <c r="G14" s="120"/>
      <c r="H14" s="120"/>
      <c r="I14" s="126"/>
      <c r="J14" s="120"/>
      <c r="K14" s="120"/>
      <c r="L14" s="120"/>
      <c r="M14" s="120"/>
    </row>
    <row r="15" s="100" customFormat="1" ht="24.95" customHeight="1" spans="1:13">
      <c r="A15" s="119"/>
      <c r="B15" s="116" t="s">
        <v>291</v>
      </c>
      <c r="C15" s="113">
        <f t="shared" si="2"/>
        <v>42.1</v>
      </c>
      <c r="D15" s="117"/>
      <c r="E15" s="117">
        <v>42.1</v>
      </c>
      <c r="F15" s="117"/>
      <c r="G15" s="120"/>
      <c r="H15" s="120"/>
      <c r="I15" s="126"/>
      <c r="J15" s="120"/>
      <c r="K15" s="120"/>
      <c r="L15" s="120"/>
      <c r="M15" s="120"/>
    </row>
    <row r="16" s="100" customFormat="1" ht="24.95" customHeight="1" spans="1:13">
      <c r="A16" s="119"/>
      <c r="B16" s="116" t="s">
        <v>292</v>
      </c>
      <c r="C16" s="113">
        <f t="shared" si="2"/>
        <v>2.1</v>
      </c>
      <c r="D16" s="117"/>
      <c r="E16" s="117">
        <v>2.1</v>
      </c>
      <c r="F16" s="117"/>
      <c r="G16" s="120"/>
      <c r="H16" s="120"/>
      <c r="I16" s="126"/>
      <c r="J16" s="120"/>
      <c r="K16" s="120"/>
      <c r="L16" s="120"/>
      <c r="M16" s="120"/>
    </row>
    <row r="17" s="100" customFormat="1" ht="24.95" customHeight="1" spans="1:13">
      <c r="A17" s="119"/>
      <c r="B17" s="116" t="s">
        <v>293</v>
      </c>
      <c r="C17" s="113">
        <f t="shared" si="2"/>
        <v>0.23</v>
      </c>
      <c r="D17" s="117"/>
      <c r="E17" s="117">
        <v>0.23</v>
      </c>
      <c r="F17" s="117"/>
      <c r="G17" s="120"/>
      <c r="H17" s="120"/>
      <c r="I17" s="126"/>
      <c r="J17" s="120"/>
      <c r="K17" s="120"/>
      <c r="L17" s="120"/>
      <c r="M17" s="120"/>
    </row>
    <row r="18" s="100" customFormat="1" ht="24.95" customHeight="1" spans="1:13">
      <c r="A18" s="119"/>
      <c r="B18" s="116" t="s">
        <v>294</v>
      </c>
      <c r="C18" s="113">
        <f t="shared" si="2"/>
        <v>0.5</v>
      </c>
      <c r="D18" s="117"/>
      <c r="E18" s="117">
        <v>0.5</v>
      </c>
      <c r="F18" s="117"/>
      <c r="G18" s="120"/>
      <c r="H18" s="120"/>
      <c r="I18" s="126"/>
      <c r="J18" s="120"/>
      <c r="K18" s="120"/>
      <c r="L18" s="120"/>
      <c r="M18" s="120"/>
    </row>
    <row r="19" s="100" customFormat="1" ht="24.95" customHeight="1" spans="1:13">
      <c r="A19" s="119"/>
      <c r="B19" s="116" t="s">
        <v>295</v>
      </c>
      <c r="C19" s="113">
        <f t="shared" si="2"/>
        <v>2.64</v>
      </c>
      <c r="D19" s="117"/>
      <c r="E19" s="117">
        <v>2.64</v>
      </c>
      <c r="F19" s="117"/>
      <c r="G19" s="120"/>
      <c r="H19" s="120"/>
      <c r="I19" s="126"/>
      <c r="J19" s="120"/>
      <c r="K19" s="120"/>
      <c r="L19" s="120"/>
      <c r="M19" s="120"/>
    </row>
    <row r="20" s="100" customFormat="1" ht="24.95" customHeight="1" spans="1:13">
      <c r="A20" s="119"/>
      <c r="B20" s="116" t="s">
        <v>296</v>
      </c>
      <c r="C20" s="113">
        <f t="shared" si="2"/>
        <v>0.5</v>
      </c>
      <c r="D20" s="117"/>
      <c r="E20" s="117">
        <v>0.5</v>
      </c>
      <c r="F20" s="117"/>
      <c r="G20" s="120"/>
      <c r="H20" s="120"/>
      <c r="I20" s="126"/>
      <c r="J20" s="120"/>
      <c r="K20" s="120"/>
      <c r="L20" s="120"/>
      <c r="M20" s="120"/>
    </row>
    <row r="21" s="100" customFormat="1" ht="24.95" customHeight="1" spans="1:13">
      <c r="A21" s="119"/>
      <c r="B21" s="116" t="s">
        <v>297</v>
      </c>
      <c r="C21" s="113">
        <f t="shared" si="2"/>
        <v>16.15</v>
      </c>
      <c r="D21" s="117"/>
      <c r="E21" s="117"/>
      <c r="F21" s="117">
        <v>16.15</v>
      </c>
      <c r="G21" s="120"/>
      <c r="H21" s="120"/>
      <c r="I21" s="126"/>
      <c r="J21" s="120"/>
      <c r="K21" s="120"/>
      <c r="L21" s="120"/>
      <c r="M21" s="120"/>
    </row>
    <row r="22" s="100" customFormat="1" ht="24.95" customHeight="1" spans="1:13">
      <c r="A22" s="119"/>
      <c r="B22" s="116" t="s">
        <v>298</v>
      </c>
      <c r="C22" s="113">
        <f t="shared" si="2"/>
        <v>13.68</v>
      </c>
      <c r="D22" s="117"/>
      <c r="E22" s="117"/>
      <c r="F22" s="117">
        <v>13.68</v>
      </c>
      <c r="G22" s="120"/>
      <c r="H22" s="120"/>
      <c r="I22" s="126"/>
      <c r="J22" s="120"/>
      <c r="K22" s="120"/>
      <c r="L22" s="120"/>
      <c r="M22" s="120"/>
    </row>
    <row r="23" s="100" customFormat="1" ht="24.95" customHeight="1" spans="1:13">
      <c r="A23" s="119"/>
      <c r="B23" s="116" t="s">
        <v>299</v>
      </c>
      <c r="C23" s="113">
        <f t="shared" si="2"/>
        <v>6</v>
      </c>
      <c r="D23" s="117"/>
      <c r="E23" s="117">
        <v>6</v>
      </c>
      <c r="F23" s="117"/>
      <c r="G23" s="120"/>
      <c r="H23" s="120"/>
      <c r="I23" s="126"/>
      <c r="J23" s="120"/>
      <c r="K23" s="120"/>
      <c r="L23" s="120"/>
      <c r="M23" s="120"/>
    </row>
    <row r="24" ht="24.95" customHeight="1" spans="1:13">
      <c r="A24" s="114"/>
      <c r="B24" s="115" t="s">
        <v>300</v>
      </c>
      <c r="C24" s="113">
        <f>SUM(C25:C56)</f>
        <v>142.371</v>
      </c>
      <c r="D24" s="113">
        <f>SUM(D25:D38)</f>
        <v>0</v>
      </c>
      <c r="E24" s="113">
        <f>SUM(E25:E52)</f>
        <v>0</v>
      </c>
      <c r="F24" s="113">
        <f t="shared" ref="F24:M24" si="3">SUM(F25:F52)</f>
        <v>0</v>
      </c>
      <c r="G24" s="113">
        <f t="shared" si="3"/>
        <v>0</v>
      </c>
      <c r="H24" s="113">
        <f t="shared" si="3"/>
        <v>0</v>
      </c>
      <c r="I24" s="113">
        <f t="shared" si="3"/>
        <v>0</v>
      </c>
      <c r="J24" s="113">
        <f t="shared" si="3"/>
        <v>0</v>
      </c>
      <c r="K24" s="113">
        <f t="shared" si="3"/>
        <v>0</v>
      </c>
      <c r="L24" s="113">
        <f t="shared" si="3"/>
        <v>0</v>
      </c>
      <c r="M24" s="113">
        <f t="shared" si="3"/>
        <v>0</v>
      </c>
    </row>
    <row r="25" s="100" customFormat="1" ht="24.95" customHeight="1" spans="1:13">
      <c r="A25" s="119"/>
      <c r="B25" s="121" t="s">
        <v>301</v>
      </c>
      <c r="C25" s="122">
        <v>20</v>
      </c>
      <c r="D25" s="123"/>
      <c r="E25" s="123"/>
      <c r="F25" s="123"/>
      <c r="G25" s="124"/>
      <c r="H25" s="124"/>
      <c r="I25" s="126"/>
      <c r="J25" s="124"/>
      <c r="K25" s="124"/>
      <c r="L25" s="124"/>
      <c r="M25" s="124"/>
    </row>
    <row r="26" s="100" customFormat="1" ht="24.95" customHeight="1" spans="1:13">
      <c r="A26" s="119"/>
      <c r="B26" s="121" t="s">
        <v>302</v>
      </c>
      <c r="C26" s="125">
        <v>5</v>
      </c>
      <c r="D26" s="123"/>
      <c r="E26" s="123"/>
      <c r="F26" s="123"/>
      <c r="G26" s="124"/>
      <c r="H26" s="124"/>
      <c r="I26" s="126"/>
      <c r="J26" s="124"/>
      <c r="K26" s="124"/>
      <c r="L26" s="124"/>
      <c r="M26" s="124"/>
    </row>
    <row r="27" s="100" customFormat="1" ht="24.95" customHeight="1" spans="1:13">
      <c r="A27" s="119"/>
      <c r="B27" s="121" t="s">
        <v>303</v>
      </c>
      <c r="C27" s="125">
        <v>9.03</v>
      </c>
      <c r="D27" s="123"/>
      <c r="E27" s="123"/>
      <c r="F27" s="123"/>
      <c r="G27" s="124"/>
      <c r="H27" s="124"/>
      <c r="I27" s="126"/>
      <c r="J27" s="124"/>
      <c r="K27" s="124"/>
      <c r="L27" s="124"/>
      <c r="M27" s="124"/>
    </row>
    <row r="28" s="100" customFormat="1" ht="24.95" customHeight="1" spans="1:13">
      <c r="A28" s="119"/>
      <c r="B28" s="121" t="s">
        <v>304</v>
      </c>
      <c r="C28" s="125">
        <v>1</v>
      </c>
      <c r="D28" s="123"/>
      <c r="E28" s="123"/>
      <c r="F28" s="123"/>
      <c r="G28" s="124"/>
      <c r="H28" s="124"/>
      <c r="I28" s="126"/>
      <c r="J28" s="124"/>
      <c r="K28" s="124"/>
      <c r="L28" s="124"/>
      <c r="M28" s="124"/>
    </row>
    <row r="29" s="100" customFormat="1" ht="24.95" customHeight="1" spans="1:13">
      <c r="A29" s="119"/>
      <c r="B29" s="121" t="s">
        <v>305</v>
      </c>
      <c r="C29" s="125">
        <v>1</v>
      </c>
      <c r="D29" s="123"/>
      <c r="E29" s="123"/>
      <c r="F29" s="123"/>
      <c r="G29" s="124"/>
      <c r="H29" s="124"/>
      <c r="I29" s="126"/>
      <c r="J29" s="124"/>
      <c r="K29" s="124"/>
      <c r="L29" s="124"/>
      <c r="M29" s="124"/>
    </row>
    <row r="30" s="100" customFormat="1" ht="24.95" customHeight="1" spans="1:13">
      <c r="A30" s="119"/>
      <c r="B30" s="121" t="s">
        <v>306</v>
      </c>
      <c r="C30" s="125">
        <v>5</v>
      </c>
      <c r="D30" s="123"/>
      <c r="E30" s="123"/>
      <c r="F30" s="123"/>
      <c r="G30" s="124"/>
      <c r="H30" s="124"/>
      <c r="I30" s="126"/>
      <c r="J30" s="124"/>
      <c r="K30" s="124"/>
      <c r="L30" s="124"/>
      <c r="M30" s="124"/>
    </row>
    <row r="31" s="100" customFormat="1" ht="24.95" customHeight="1" spans="1:13">
      <c r="A31" s="119"/>
      <c r="B31" s="121" t="s">
        <v>307</v>
      </c>
      <c r="C31" s="125">
        <v>5.9</v>
      </c>
      <c r="D31" s="123"/>
      <c r="E31" s="123"/>
      <c r="F31" s="123"/>
      <c r="G31" s="124"/>
      <c r="H31" s="124"/>
      <c r="I31" s="126"/>
      <c r="J31" s="124"/>
      <c r="K31" s="124"/>
      <c r="L31" s="124"/>
      <c r="M31" s="124"/>
    </row>
    <row r="32" s="100" customFormat="1" ht="24.95" customHeight="1" spans="1:13">
      <c r="A32" s="119"/>
      <c r="B32" s="121" t="s">
        <v>308</v>
      </c>
      <c r="C32" s="125">
        <v>1</v>
      </c>
      <c r="D32" s="123"/>
      <c r="E32" s="123"/>
      <c r="F32" s="123"/>
      <c r="G32" s="124"/>
      <c r="H32" s="124"/>
      <c r="I32" s="126"/>
      <c r="J32" s="124"/>
      <c r="K32" s="124"/>
      <c r="L32" s="124"/>
      <c r="M32" s="124"/>
    </row>
    <row r="33" s="100" customFormat="1" ht="24.95" customHeight="1" spans="1:13">
      <c r="A33" s="120"/>
      <c r="B33" s="121" t="s">
        <v>309</v>
      </c>
      <c r="C33" s="125">
        <v>1</v>
      </c>
      <c r="D33" s="124"/>
      <c r="E33" s="126"/>
      <c r="F33" s="124"/>
      <c r="G33" s="124"/>
      <c r="H33" s="124"/>
      <c r="I33" s="126"/>
      <c r="J33" s="124"/>
      <c r="K33" s="124"/>
      <c r="L33" s="124"/>
      <c r="M33" s="124"/>
    </row>
    <row r="34" s="100" customFormat="1" ht="24.95" customHeight="1" spans="1:13">
      <c r="A34" s="120"/>
      <c r="B34" s="121" t="s">
        <v>310</v>
      </c>
      <c r="C34" s="122">
        <v>10</v>
      </c>
      <c r="D34" s="124"/>
      <c r="E34" s="126"/>
      <c r="F34" s="124"/>
      <c r="G34" s="124"/>
      <c r="H34" s="124"/>
      <c r="I34" s="126"/>
      <c r="J34" s="124"/>
      <c r="K34" s="124"/>
      <c r="L34" s="124"/>
      <c r="M34" s="124"/>
    </row>
    <row r="35" s="100" customFormat="1" ht="24.95" customHeight="1" spans="1:13">
      <c r="A35" s="120"/>
      <c r="B35" s="121" t="s">
        <v>311</v>
      </c>
      <c r="C35" s="125">
        <v>2</v>
      </c>
      <c r="D35" s="124"/>
      <c r="E35" s="126"/>
      <c r="F35" s="124"/>
      <c r="G35" s="124"/>
      <c r="H35" s="124"/>
      <c r="I35" s="126"/>
      <c r="J35" s="124"/>
      <c r="K35" s="124"/>
      <c r="L35" s="124"/>
      <c r="M35" s="124"/>
    </row>
    <row r="36" s="100" customFormat="1" ht="24.95" customHeight="1" spans="1:13">
      <c r="A36" s="120"/>
      <c r="B36" s="121" t="s">
        <v>312</v>
      </c>
      <c r="C36" s="125">
        <v>3</v>
      </c>
      <c r="D36" s="124"/>
      <c r="E36" s="126"/>
      <c r="F36" s="124"/>
      <c r="G36" s="124"/>
      <c r="H36" s="124"/>
      <c r="I36" s="126"/>
      <c r="J36" s="124"/>
      <c r="K36" s="124"/>
      <c r="L36" s="124"/>
      <c r="M36" s="124"/>
    </row>
    <row r="37" s="100" customFormat="1" ht="24.95" customHeight="1" spans="1:13">
      <c r="A37" s="120"/>
      <c r="B37" s="121" t="s">
        <v>313</v>
      </c>
      <c r="C37" s="122">
        <v>6</v>
      </c>
      <c r="D37" s="124"/>
      <c r="E37" s="126"/>
      <c r="F37" s="124"/>
      <c r="G37" s="124"/>
      <c r="H37" s="124"/>
      <c r="I37" s="126"/>
      <c r="J37" s="124"/>
      <c r="K37" s="124"/>
      <c r="L37" s="124"/>
      <c r="M37" s="124"/>
    </row>
    <row r="38" s="100" customFormat="1" ht="24.95" customHeight="1" spans="1:13">
      <c r="A38" s="120"/>
      <c r="B38" s="121" t="s">
        <v>314</v>
      </c>
      <c r="C38" s="125">
        <v>8.68</v>
      </c>
      <c r="D38" s="124"/>
      <c r="E38" s="126"/>
      <c r="F38" s="124"/>
      <c r="G38" s="124"/>
      <c r="H38" s="124"/>
      <c r="I38" s="126"/>
      <c r="J38" s="124"/>
      <c r="K38" s="124"/>
      <c r="L38" s="124"/>
      <c r="M38" s="124"/>
    </row>
    <row r="39" s="100" customFormat="1" ht="25" customHeight="1" spans="1:13">
      <c r="A39" s="120"/>
      <c r="B39" s="121" t="s">
        <v>315</v>
      </c>
      <c r="C39" s="125">
        <v>1.3</v>
      </c>
      <c r="D39" s="124"/>
      <c r="E39" s="124"/>
      <c r="F39" s="124"/>
      <c r="G39" s="124"/>
      <c r="H39" s="124"/>
      <c r="I39" s="126"/>
      <c r="J39" s="124"/>
      <c r="K39" s="124"/>
      <c r="L39" s="124"/>
      <c r="M39" s="124"/>
    </row>
    <row r="40" s="100" customFormat="1" ht="25" customHeight="1" spans="1:13">
      <c r="A40" s="120"/>
      <c r="B40" s="121" t="s">
        <v>316</v>
      </c>
      <c r="C40" s="122">
        <v>2</v>
      </c>
      <c r="D40" s="124"/>
      <c r="E40" s="124"/>
      <c r="F40" s="124"/>
      <c r="G40" s="124"/>
      <c r="H40" s="124"/>
      <c r="I40" s="126"/>
      <c r="J40" s="124"/>
      <c r="K40" s="124"/>
      <c r="L40" s="124"/>
      <c r="M40" s="124"/>
    </row>
    <row r="41" s="100" customFormat="1" ht="25" customHeight="1" spans="1:13">
      <c r="A41" s="120"/>
      <c r="B41" s="121" t="s">
        <v>317</v>
      </c>
      <c r="C41" s="125">
        <v>1</v>
      </c>
      <c r="D41" s="124"/>
      <c r="E41" s="124"/>
      <c r="F41" s="124"/>
      <c r="G41" s="124"/>
      <c r="H41" s="124"/>
      <c r="I41" s="126"/>
      <c r="J41" s="124"/>
      <c r="K41" s="124"/>
      <c r="L41" s="124"/>
      <c r="M41" s="124"/>
    </row>
    <row r="42" s="100" customFormat="1" ht="25" customHeight="1" spans="1:13">
      <c r="A42" s="120"/>
      <c r="B42" s="121" t="s">
        <v>318</v>
      </c>
      <c r="C42" s="125">
        <v>0.5</v>
      </c>
      <c r="D42" s="124"/>
      <c r="E42" s="124"/>
      <c r="F42" s="124"/>
      <c r="G42" s="124"/>
      <c r="H42" s="124"/>
      <c r="I42" s="126"/>
      <c r="J42" s="124"/>
      <c r="K42" s="124"/>
      <c r="L42" s="124"/>
      <c r="M42" s="124"/>
    </row>
    <row r="43" s="100" customFormat="1" ht="25" customHeight="1" spans="1:13">
      <c r="A43" s="120"/>
      <c r="B43" s="121" t="s">
        <v>319</v>
      </c>
      <c r="C43" s="122">
        <v>1</v>
      </c>
      <c r="D43" s="124"/>
      <c r="E43" s="124"/>
      <c r="F43" s="124"/>
      <c r="G43" s="124"/>
      <c r="H43" s="124"/>
      <c r="I43" s="126"/>
      <c r="J43" s="124"/>
      <c r="K43" s="124"/>
      <c r="L43" s="124"/>
      <c r="M43" s="124"/>
    </row>
    <row r="44" s="100" customFormat="1" ht="25" customHeight="1" spans="1:13">
      <c r="A44" s="120"/>
      <c r="B44" s="121" t="s">
        <v>320</v>
      </c>
      <c r="C44" s="125">
        <v>3</v>
      </c>
      <c r="D44" s="124"/>
      <c r="E44" s="124"/>
      <c r="F44" s="124"/>
      <c r="G44" s="124"/>
      <c r="H44" s="124"/>
      <c r="I44" s="126"/>
      <c r="J44" s="124"/>
      <c r="K44" s="124"/>
      <c r="L44" s="124"/>
      <c r="M44" s="124"/>
    </row>
    <row r="45" s="100" customFormat="1" ht="25" customHeight="1" spans="1:13">
      <c r="A45" s="120"/>
      <c r="B45" s="121" t="s">
        <v>321</v>
      </c>
      <c r="C45" s="125">
        <v>2</v>
      </c>
      <c r="D45" s="124"/>
      <c r="E45" s="124"/>
      <c r="F45" s="124"/>
      <c r="G45" s="124"/>
      <c r="H45" s="124"/>
      <c r="I45" s="126"/>
      <c r="J45" s="124"/>
      <c r="K45" s="124"/>
      <c r="L45" s="124"/>
      <c r="M45" s="124"/>
    </row>
    <row r="46" s="100" customFormat="1" ht="25" customHeight="1" spans="1:13">
      <c r="A46" s="120"/>
      <c r="B46" s="121" t="s">
        <v>322</v>
      </c>
      <c r="C46" s="122">
        <v>10.8</v>
      </c>
      <c r="D46" s="124"/>
      <c r="E46" s="124"/>
      <c r="F46" s="124"/>
      <c r="G46" s="124"/>
      <c r="H46" s="124"/>
      <c r="I46" s="126"/>
      <c r="J46" s="124"/>
      <c r="K46" s="124"/>
      <c r="L46" s="124"/>
      <c r="M46" s="124"/>
    </row>
    <row r="47" s="100" customFormat="1" ht="25" customHeight="1" spans="1:13">
      <c r="A47" s="120"/>
      <c r="B47" s="121" t="s">
        <v>323</v>
      </c>
      <c r="C47" s="125">
        <v>17.661</v>
      </c>
      <c r="D47" s="124"/>
      <c r="E47" s="124"/>
      <c r="F47" s="124"/>
      <c r="G47" s="124"/>
      <c r="H47" s="124"/>
      <c r="I47" s="126"/>
      <c r="J47" s="124"/>
      <c r="K47" s="124"/>
      <c r="L47" s="124"/>
      <c r="M47" s="124"/>
    </row>
    <row r="48" s="100" customFormat="1" ht="25" customHeight="1" spans="1:13">
      <c r="A48" s="120"/>
      <c r="B48" s="121" t="s">
        <v>324</v>
      </c>
      <c r="C48" s="125">
        <v>2</v>
      </c>
      <c r="D48" s="124"/>
      <c r="E48" s="124"/>
      <c r="F48" s="124"/>
      <c r="G48" s="124"/>
      <c r="H48" s="124"/>
      <c r="I48" s="126"/>
      <c r="J48" s="124"/>
      <c r="K48" s="124"/>
      <c r="L48" s="124"/>
      <c r="M48" s="124"/>
    </row>
    <row r="49" s="100" customFormat="1" ht="25" customHeight="1" spans="1:13">
      <c r="A49" s="120"/>
      <c r="B49" s="121" t="s">
        <v>325</v>
      </c>
      <c r="C49" s="122">
        <v>2</v>
      </c>
      <c r="D49" s="124"/>
      <c r="E49" s="124"/>
      <c r="F49" s="124"/>
      <c r="G49" s="124"/>
      <c r="H49" s="124"/>
      <c r="I49" s="126"/>
      <c r="J49" s="124"/>
      <c r="K49" s="124"/>
      <c r="L49" s="124"/>
      <c r="M49" s="124"/>
    </row>
    <row r="50" s="100" customFormat="1" ht="25" customHeight="1" spans="1:13">
      <c r="A50" s="120"/>
      <c r="B50" s="121" t="s">
        <v>326</v>
      </c>
      <c r="C50" s="125">
        <v>5.4</v>
      </c>
      <c r="D50" s="124"/>
      <c r="E50" s="124"/>
      <c r="F50" s="124"/>
      <c r="G50" s="124"/>
      <c r="H50" s="124"/>
      <c r="I50" s="126"/>
      <c r="J50" s="124"/>
      <c r="K50" s="124"/>
      <c r="L50" s="124"/>
      <c r="M50" s="124"/>
    </row>
    <row r="51" s="100" customFormat="1" ht="25" customHeight="1" spans="1:13">
      <c r="A51" s="120"/>
      <c r="B51" s="121" t="s">
        <v>327</v>
      </c>
      <c r="C51" s="125">
        <v>3.6</v>
      </c>
      <c r="D51" s="124"/>
      <c r="E51" s="124"/>
      <c r="F51" s="124"/>
      <c r="G51" s="124"/>
      <c r="H51" s="124"/>
      <c r="I51" s="126"/>
      <c r="J51" s="124"/>
      <c r="K51" s="124"/>
      <c r="L51" s="124"/>
      <c r="M51" s="124"/>
    </row>
    <row r="52" s="100" customFormat="1" ht="25" customHeight="1" spans="1:13">
      <c r="A52" s="120"/>
      <c r="B52" s="121" t="s">
        <v>328</v>
      </c>
      <c r="C52" s="122">
        <v>5.45</v>
      </c>
      <c r="D52" s="124"/>
      <c r="E52" s="124"/>
      <c r="F52" s="124"/>
      <c r="G52" s="124"/>
      <c r="H52" s="124"/>
      <c r="I52" s="126"/>
      <c r="J52" s="124"/>
      <c r="K52" s="124"/>
      <c r="L52" s="124"/>
      <c r="M52" s="124"/>
    </row>
    <row r="53" ht="25" customHeight="1" spans="1:13">
      <c r="A53" s="120"/>
      <c r="B53" s="121" t="s">
        <v>329</v>
      </c>
      <c r="C53" s="125">
        <v>2</v>
      </c>
      <c r="D53" s="124"/>
      <c r="E53" s="124"/>
      <c r="F53" s="124"/>
      <c r="G53" s="124"/>
      <c r="H53" s="124"/>
      <c r="I53" s="126"/>
      <c r="J53" s="124"/>
      <c r="K53" s="124"/>
      <c r="L53" s="124"/>
      <c r="M53" s="124"/>
    </row>
    <row r="54" ht="25" customHeight="1" spans="1:13">
      <c r="A54" s="120"/>
      <c r="B54" s="121" t="s">
        <v>330</v>
      </c>
      <c r="C54" s="125">
        <v>1</v>
      </c>
      <c r="D54" s="124"/>
      <c r="E54" s="124"/>
      <c r="F54" s="124"/>
      <c r="G54" s="124"/>
      <c r="H54" s="124"/>
      <c r="I54" s="126"/>
      <c r="J54" s="124"/>
      <c r="K54" s="124"/>
      <c r="L54" s="124"/>
      <c r="M54" s="124"/>
    </row>
    <row r="55" ht="25" customHeight="1" spans="1:13">
      <c r="A55" s="120"/>
      <c r="B55" s="121" t="s">
        <v>331</v>
      </c>
      <c r="C55" s="122">
        <v>2</v>
      </c>
      <c r="D55" s="124"/>
      <c r="E55" s="124"/>
      <c r="F55" s="124"/>
      <c r="G55" s="124"/>
      <c r="H55" s="124"/>
      <c r="I55" s="126"/>
      <c r="J55" s="124"/>
      <c r="K55" s="124"/>
      <c r="L55" s="124"/>
      <c r="M55" s="124"/>
    </row>
    <row r="56" ht="25" customHeight="1" spans="1:13">
      <c r="A56" s="120"/>
      <c r="B56" s="121" t="s">
        <v>332</v>
      </c>
      <c r="C56" s="125">
        <v>1.05</v>
      </c>
      <c r="D56" s="124"/>
      <c r="E56" s="124"/>
      <c r="F56" s="124"/>
      <c r="G56" s="124"/>
      <c r="H56" s="124"/>
      <c r="I56" s="126"/>
      <c r="J56" s="124"/>
      <c r="K56" s="124"/>
      <c r="L56" s="124"/>
      <c r="M56" s="124"/>
    </row>
  </sheetData>
  <mergeCells count="7">
    <mergeCell ref="A2:M2"/>
    <mergeCell ref="A3:F3"/>
    <mergeCell ref="C4:M4"/>
    <mergeCell ref="A6:B6"/>
    <mergeCell ref="A4:A5"/>
    <mergeCell ref="B4:B5"/>
    <mergeCell ref="N9:O11"/>
  </mergeCells>
  <pageMargins left="0.75" right="0.75" top="0.788888888888889" bottom="0.588888888888889" header="0.509027777777778" footer="0.509027777777778"/>
  <pageSetup paperSize="9" scale="54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showZeros="0" zoomScale="75" zoomScaleNormal="75" workbookViewId="0">
      <pane ySplit="5" topLeftCell="A6" activePane="bottomLeft" state="frozen"/>
      <selection/>
      <selection pane="bottomLeft" activeCell="F39" sqref="F39"/>
    </sheetView>
  </sheetViews>
  <sheetFormatPr defaultColWidth="9" defaultRowHeight="14.25" outlineLevelCol="7"/>
  <cols>
    <col min="1" max="1" width="40.625" style="68" customWidth="1"/>
    <col min="2" max="2" width="15.25" style="69"/>
    <col min="3" max="3" width="13.25" style="69"/>
    <col min="4" max="4" width="12.625" style="69" customWidth="1"/>
    <col min="5" max="5" width="37.5" style="69" customWidth="1"/>
    <col min="6" max="6" width="15.25" style="69"/>
    <col min="7" max="7" width="13.25" style="69"/>
    <col min="8" max="8" width="12.75" style="69" customWidth="1"/>
    <col min="9" max="16384" width="9" style="69"/>
  </cols>
  <sheetData>
    <row r="1" ht="17" customHeight="1" spans="1:1">
      <c r="A1" s="2" t="s">
        <v>333</v>
      </c>
    </row>
    <row r="2" ht="59.25" customHeight="1" spans="1:8">
      <c r="A2" s="4" t="s">
        <v>334</v>
      </c>
      <c r="B2" s="4"/>
      <c r="C2" s="4"/>
      <c r="D2" s="4"/>
      <c r="E2" s="4"/>
      <c r="F2" s="4"/>
      <c r="G2" s="4"/>
      <c r="H2" s="4"/>
    </row>
    <row r="3" ht="15.95" customHeight="1" spans="1:8">
      <c r="A3" s="70"/>
      <c r="B3" s="71"/>
      <c r="C3" s="71"/>
      <c r="D3" s="71"/>
      <c r="E3" s="71"/>
      <c r="F3" s="71"/>
      <c r="G3" s="72"/>
      <c r="H3" s="73" t="s">
        <v>17</v>
      </c>
    </row>
    <row r="4" s="65" customFormat="1" ht="24.95" customHeight="1" spans="1:8">
      <c r="A4" s="74" t="s">
        <v>221</v>
      </c>
      <c r="B4" s="45" t="s">
        <v>335</v>
      </c>
      <c r="C4" s="75" t="s">
        <v>20</v>
      </c>
      <c r="D4" s="75"/>
      <c r="E4" s="76" t="s">
        <v>222</v>
      </c>
      <c r="F4" s="45" t="s">
        <v>19</v>
      </c>
      <c r="G4" s="75" t="s">
        <v>20</v>
      </c>
      <c r="H4" s="75"/>
    </row>
    <row r="5" ht="24.95" customHeight="1" spans="1:8">
      <c r="A5" s="77"/>
      <c r="B5" s="45"/>
      <c r="C5" s="45" t="s">
        <v>22</v>
      </c>
      <c r="D5" s="45" t="s">
        <v>23</v>
      </c>
      <c r="E5" s="78"/>
      <c r="F5" s="45"/>
      <c r="G5" s="45" t="s">
        <v>22</v>
      </c>
      <c r="H5" s="45" t="s">
        <v>23</v>
      </c>
    </row>
    <row r="6" s="66" customFormat="1" ht="21" customHeight="1" spans="1:8">
      <c r="A6" s="79" t="s">
        <v>336</v>
      </c>
      <c r="B6" s="80"/>
      <c r="C6" s="80"/>
      <c r="D6" s="47" t="str">
        <f t="shared" ref="D6:D9" si="0">IF(OR(VALUE(C6)=0,ISERROR(C6/B6-1)),"",C6/B6-1)</f>
        <v/>
      </c>
      <c r="E6" s="81" t="s">
        <v>337</v>
      </c>
      <c r="F6" s="80"/>
      <c r="G6" s="80"/>
      <c r="H6" s="47" t="str">
        <f t="shared" ref="H6:H15" si="1">IF(OR(VALUE(G6)=0,ISERROR(G6/F6-1)),"",G6/F6-1)</f>
        <v/>
      </c>
    </row>
    <row r="7" s="66" customFormat="1" ht="21" customHeight="1" spans="1:8">
      <c r="A7" s="79" t="s">
        <v>338</v>
      </c>
      <c r="B7" s="80"/>
      <c r="C7" s="80"/>
      <c r="D7" s="47" t="str">
        <f t="shared" si="0"/>
        <v/>
      </c>
      <c r="E7" s="81" t="s">
        <v>339</v>
      </c>
      <c r="F7" s="80"/>
      <c r="G7" s="80"/>
      <c r="H7" s="47" t="str">
        <f t="shared" si="1"/>
        <v/>
      </c>
    </row>
    <row r="8" s="66" customFormat="1" ht="21" customHeight="1" spans="1:8">
      <c r="A8" s="79" t="s">
        <v>340</v>
      </c>
      <c r="B8" s="80"/>
      <c r="C8" s="80"/>
      <c r="D8" s="47" t="str">
        <f t="shared" si="0"/>
        <v/>
      </c>
      <c r="E8" s="81" t="s">
        <v>341</v>
      </c>
      <c r="F8" s="80"/>
      <c r="G8" s="80"/>
      <c r="H8" s="47" t="str">
        <f t="shared" si="1"/>
        <v/>
      </c>
    </row>
    <row r="9" s="66" customFormat="1" ht="21" customHeight="1" spans="1:8">
      <c r="A9" s="79" t="s">
        <v>342</v>
      </c>
      <c r="B9" s="80"/>
      <c r="C9" s="80"/>
      <c r="D9" s="47" t="str">
        <f t="shared" si="0"/>
        <v/>
      </c>
      <c r="E9" s="82" t="s">
        <v>343</v>
      </c>
      <c r="F9" s="80"/>
      <c r="G9" s="80"/>
      <c r="H9" s="47" t="str">
        <f t="shared" si="1"/>
        <v/>
      </c>
    </row>
    <row r="10" s="66" customFormat="1" ht="21" customHeight="1" spans="1:8">
      <c r="A10" s="79" t="s">
        <v>344</v>
      </c>
      <c r="B10" s="80"/>
      <c r="C10" s="80"/>
      <c r="D10" s="47"/>
      <c r="E10" s="82" t="s">
        <v>345</v>
      </c>
      <c r="F10" s="80"/>
      <c r="G10" s="80"/>
      <c r="H10" s="47" t="str">
        <f t="shared" si="1"/>
        <v/>
      </c>
    </row>
    <row r="11" s="66" customFormat="1" ht="21" customHeight="1" spans="1:8">
      <c r="A11" s="79" t="s">
        <v>346</v>
      </c>
      <c r="B11" s="80"/>
      <c r="C11" s="80"/>
      <c r="D11" s="47" t="str">
        <f t="shared" ref="D11:D15" si="2">IF(OR(VALUE(C11)=0,ISERROR(C11/B11-1)),"",C11/B11-1)</f>
        <v/>
      </c>
      <c r="E11" s="83" t="s">
        <v>347</v>
      </c>
      <c r="F11" s="80"/>
      <c r="G11" s="80"/>
      <c r="H11" s="47" t="str">
        <f t="shared" si="1"/>
        <v/>
      </c>
    </row>
    <row r="12" s="66" customFormat="1" ht="21" customHeight="1" spans="1:8">
      <c r="A12" s="84" t="s">
        <v>348</v>
      </c>
      <c r="B12" s="80"/>
      <c r="C12" s="80"/>
      <c r="D12" s="47" t="str">
        <f t="shared" si="2"/>
        <v/>
      </c>
      <c r="E12" s="82" t="s">
        <v>349</v>
      </c>
      <c r="F12" s="85"/>
      <c r="G12" s="85"/>
      <c r="H12" s="47" t="str">
        <f t="shared" si="1"/>
        <v/>
      </c>
    </row>
    <row r="13" s="66" customFormat="1" ht="28.5" spans="1:8">
      <c r="A13" s="79" t="s">
        <v>350</v>
      </c>
      <c r="B13" s="80"/>
      <c r="C13" s="80"/>
      <c r="D13" s="47" t="str">
        <f t="shared" si="2"/>
        <v/>
      </c>
      <c r="E13" s="82" t="s">
        <v>351</v>
      </c>
      <c r="F13" s="80"/>
      <c r="G13" s="80"/>
      <c r="H13" s="47" t="str">
        <f t="shared" si="1"/>
        <v/>
      </c>
    </row>
    <row r="14" s="66" customFormat="1" ht="21" customHeight="1" spans="1:8">
      <c r="A14" s="79" t="s">
        <v>352</v>
      </c>
      <c r="B14" s="80"/>
      <c r="C14" s="80"/>
      <c r="D14" s="47" t="str">
        <f t="shared" si="2"/>
        <v/>
      </c>
      <c r="E14" s="82" t="s">
        <v>353</v>
      </c>
      <c r="F14" s="80"/>
      <c r="G14" s="80"/>
      <c r="H14" s="47" t="str">
        <f t="shared" si="1"/>
        <v/>
      </c>
    </row>
    <row r="15" s="66" customFormat="1" ht="21" customHeight="1" spans="1:8">
      <c r="A15" s="79"/>
      <c r="B15" s="80"/>
      <c r="C15" s="80"/>
      <c r="D15" s="47" t="str">
        <f t="shared" si="2"/>
        <v/>
      </c>
      <c r="E15" s="82" t="s">
        <v>354</v>
      </c>
      <c r="F15" s="80"/>
      <c r="G15" s="80"/>
      <c r="H15" s="47" t="str">
        <f t="shared" si="1"/>
        <v/>
      </c>
    </row>
    <row r="16" s="66" customFormat="1" ht="21" customHeight="1" spans="1:8">
      <c r="A16" s="86"/>
      <c r="B16" s="80"/>
      <c r="C16" s="80"/>
      <c r="D16" s="47"/>
      <c r="E16" s="82" t="s">
        <v>355</v>
      </c>
      <c r="F16" s="80"/>
      <c r="G16" s="80"/>
      <c r="H16" s="47"/>
    </row>
    <row r="17" s="66" customFormat="1" ht="21" customHeight="1" spans="1:8">
      <c r="A17" s="87" t="s">
        <v>171</v>
      </c>
      <c r="B17" s="88">
        <f t="shared" ref="B17:G17" si="3">SUM(B6:B16)</f>
        <v>0</v>
      </c>
      <c r="C17" s="88">
        <f t="shared" si="3"/>
        <v>0</v>
      </c>
      <c r="D17" s="60" t="str">
        <f t="shared" ref="D17:D25" si="4">IF(OR(VALUE(C17)=0,ISERROR(C17/B17-1)),"",C17/B17-1)</f>
        <v/>
      </c>
      <c r="E17" s="89" t="s">
        <v>172</v>
      </c>
      <c r="F17" s="88">
        <f t="shared" si="3"/>
        <v>0</v>
      </c>
      <c r="G17" s="88">
        <f t="shared" si="3"/>
        <v>0</v>
      </c>
      <c r="H17" s="47" t="str">
        <f t="shared" ref="H17:H25" si="5">IF(OR(VALUE(G17)=0,ISERROR(G17/F17-1)),"",G17/F17-1)</f>
        <v/>
      </c>
    </row>
    <row r="18" s="66" customFormat="1" ht="21" customHeight="1" spans="1:8">
      <c r="A18" s="87"/>
      <c r="B18" s="90"/>
      <c r="C18" s="90"/>
      <c r="D18" s="60"/>
      <c r="E18" s="89"/>
      <c r="F18" s="90"/>
      <c r="G18" s="90"/>
      <c r="H18" s="47"/>
    </row>
    <row r="19" s="66" customFormat="1" ht="21" customHeight="1" spans="1:8">
      <c r="A19" s="91" t="s">
        <v>356</v>
      </c>
      <c r="B19" s="90">
        <f t="shared" ref="B19:G19" si="6">SUM(B20:B24)</f>
        <v>0</v>
      </c>
      <c r="C19" s="90">
        <f t="shared" si="6"/>
        <v>0</v>
      </c>
      <c r="D19" s="60" t="str">
        <f t="shared" si="4"/>
        <v/>
      </c>
      <c r="E19" s="92" t="s">
        <v>357</v>
      </c>
      <c r="F19" s="90">
        <f t="shared" si="6"/>
        <v>0</v>
      </c>
      <c r="G19" s="90">
        <f t="shared" si="6"/>
        <v>0</v>
      </c>
      <c r="H19" s="47" t="str">
        <f t="shared" si="5"/>
        <v/>
      </c>
    </row>
    <row r="20" s="67" customFormat="1" ht="21" customHeight="1" spans="1:8">
      <c r="A20" s="86" t="s">
        <v>358</v>
      </c>
      <c r="B20" s="93"/>
      <c r="C20" s="93"/>
      <c r="D20" s="60" t="str">
        <f t="shared" si="4"/>
        <v/>
      </c>
      <c r="E20" s="94" t="s">
        <v>359</v>
      </c>
      <c r="F20" s="95"/>
      <c r="G20" s="95"/>
      <c r="H20" s="47" t="str">
        <f t="shared" si="5"/>
        <v/>
      </c>
    </row>
    <row r="21" s="66" customFormat="1" ht="21" customHeight="1" spans="1:8">
      <c r="A21" s="86" t="s">
        <v>208</v>
      </c>
      <c r="B21" s="80"/>
      <c r="C21" s="80"/>
      <c r="D21" s="60" t="str">
        <f t="shared" si="4"/>
        <v/>
      </c>
      <c r="E21" s="94" t="s">
        <v>360</v>
      </c>
      <c r="F21" s="93"/>
      <c r="G21" s="93"/>
      <c r="H21" s="47" t="str">
        <f t="shared" si="5"/>
        <v/>
      </c>
    </row>
    <row r="22" s="66" customFormat="1" ht="21" customHeight="1" spans="1:8">
      <c r="A22" s="86" t="s">
        <v>210</v>
      </c>
      <c r="B22" s="80"/>
      <c r="C22" s="80"/>
      <c r="D22" s="60" t="str">
        <f t="shared" si="4"/>
        <v/>
      </c>
      <c r="E22" s="94" t="s">
        <v>207</v>
      </c>
      <c r="F22" s="95"/>
      <c r="G22" s="95"/>
      <c r="H22" s="47" t="str">
        <f t="shared" si="5"/>
        <v/>
      </c>
    </row>
    <row r="23" s="66" customFormat="1" ht="21" customHeight="1" spans="1:8">
      <c r="A23" s="79" t="s">
        <v>361</v>
      </c>
      <c r="B23" s="95"/>
      <c r="C23" s="95"/>
      <c r="D23" s="60" t="str">
        <f t="shared" si="4"/>
        <v/>
      </c>
      <c r="E23" s="96" t="s">
        <v>362</v>
      </c>
      <c r="F23" s="95"/>
      <c r="G23" s="95"/>
      <c r="H23" s="47" t="str">
        <f t="shared" si="5"/>
        <v/>
      </c>
    </row>
    <row r="24" s="66" customFormat="1" ht="21" customHeight="1" spans="1:8">
      <c r="A24" s="86" t="s">
        <v>215</v>
      </c>
      <c r="B24" s="80"/>
      <c r="C24" s="80"/>
      <c r="D24" s="60" t="str">
        <f t="shared" si="4"/>
        <v/>
      </c>
      <c r="E24" s="94" t="s">
        <v>215</v>
      </c>
      <c r="F24" s="95"/>
      <c r="G24" s="95"/>
      <c r="H24" s="47" t="str">
        <f t="shared" si="5"/>
        <v/>
      </c>
    </row>
    <row r="25" s="66" customFormat="1" ht="21" customHeight="1" spans="1:8">
      <c r="A25" s="87" t="s">
        <v>217</v>
      </c>
      <c r="B25" s="90">
        <f t="shared" ref="B25:F25" si="7">SUM(B17,B19)</f>
        <v>0</v>
      </c>
      <c r="C25" s="90">
        <f t="shared" si="7"/>
        <v>0</v>
      </c>
      <c r="D25" s="60" t="str">
        <f t="shared" si="4"/>
        <v/>
      </c>
      <c r="E25" s="89" t="s">
        <v>218</v>
      </c>
      <c r="F25" s="90">
        <f t="shared" si="7"/>
        <v>0</v>
      </c>
      <c r="G25" s="90"/>
      <c r="H25" s="47" t="str">
        <f t="shared" si="5"/>
        <v/>
      </c>
    </row>
    <row r="26" s="66" customFormat="1" ht="21" customHeight="1" spans="1:8">
      <c r="A26" s="68"/>
      <c r="B26" s="69"/>
      <c r="C26" s="69"/>
      <c r="D26" s="69"/>
      <c r="E26" s="69"/>
      <c r="F26" s="69"/>
      <c r="G26" s="69"/>
      <c r="H26" s="69"/>
    </row>
    <row r="27" s="66" customFormat="1" ht="21" customHeight="1" spans="1:8">
      <c r="A27" s="68"/>
      <c r="B27" s="69"/>
      <c r="C27" s="69"/>
      <c r="D27" s="69"/>
      <c r="E27" s="69"/>
      <c r="F27" s="69"/>
      <c r="G27" s="69"/>
      <c r="H27" s="69"/>
    </row>
    <row r="28" s="66" customFormat="1" ht="21" customHeight="1" spans="1:8">
      <c r="A28" s="68"/>
      <c r="B28" s="69"/>
      <c r="C28" s="69"/>
      <c r="D28" s="69"/>
      <c r="E28" s="69"/>
      <c r="F28" s="69"/>
      <c r="G28" s="69"/>
      <c r="H28" s="69"/>
    </row>
    <row r="48" spans="1:8">
      <c r="A48" s="97"/>
      <c r="B48" s="98"/>
      <c r="C48" s="98"/>
      <c r="D48" s="98"/>
      <c r="E48" s="98"/>
      <c r="F48" s="98"/>
      <c r="G48" s="98"/>
      <c r="H48" s="98"/>
    </row>
    <row r="49" spans="1:8">
      <c r="A49" s="87" t="s">
        <v>217</v>
      </c>
      <c r="B49" s="99">
        <f t="shared" ref="B49:G49" si="8">SUM(B17:B19)</f>
        <v>0</v>
      </c>
      <c r="C49" s="99">
        <f t="shared" si="8"/>
        <v>0</v>
      </c>
      <c r="D49" s="60" t="str">
        <f>IF(OR(VALUE(C49)=0,ISERROR(C49/B49-1)),"",C49/B49-1)</f>
        <v/>
      </c>
      <c r="E49" s="89" t="s">
        <v>218</v>
      </c>
      <c r="F49" s="99">
        <f t="shared" si="8"/>
        <v>0</v>
      </c>
      <c r="G49" s="99">
        <f t="shared" si="8"/>
        <v>0</v>
      </c>
      <c r="H49" s="60" t="str">
        <f>IF(OR(VALUE(G49)=0,ISERROR(G49/F49-1)),"",G49/F49-1)</f>
        <v/>
      </c>
    </row>
    <row r="53" hidden="1"/>
    <row r="54" hidden="1"/>
    <row r="56" hidden="1"/>
    <row r="57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16 A19:A26 E23:E25">
    <cfRule type="expression" dxfId="0" priority="2" stopIfTrue="1">
      <formula>"len($A:$A)=3"</formula>
    </cfRule>
    <cfRule type="expression" dxfId="0" priority="4" stopIfTrue="1">
      <formula>"len($A:$A)=3"</formula>
    </cfRule>
  </conditionalFormatting>
  <conditionalFormatting sqref="D6:D26 D49 H49 H6:H26">
    <cfRule type="cellIs" dxfId="1" priority="5" stopIfTrue="1" operator="lessThan">
      <formula>0</formula>
    </cfRule>
  </conditionalFormatting>
  <conditionalFormatting sqref="D6:D26 H6:H26">
    <cfRule type="cellIs" dxfId="1" priority="1" stopIfTrue="1" operator="lessThan">
      <formula>0</formula>
    </cfRule>
  </conditionalFormatting>
  <conditionalFormatting sqref="H7:H18 D22:D26 H22:H26 D7:D18">
    <cfRule type="cellIs" dxfId="1" priority="3" stopIfTrue="1" operator="lessThan">
      <formula>0</formula>
    </cfRule>
  </conditionalFormatting>
  <printOptions horizontalCentered="1"/>
  <pageMargins left="0.588888888888889" right="0.588888888888889" top="0.75" bottom="0.75" header="0.279166666666667" footer="0.429166666666667"/>
  <pageSetup paperSize="9" scale="75" firstPageNumber="55" orientation="landscape" blackAndWhite="1" useFirstPageNumber="1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7"/>
  <sheetViews>
    <sheetView workbookViewId="0">
      <selection activeCell="B4" sqref="B4:B5"/>
    </sheetView>
  </sheetViews>
  <sheetFormatPr defaultColWidth="9" defaultRowHeight="14.25"/>
  <cols>
    <col min="1" max="1" width="41" style="32" customWidth="1"/>
    <col min="2" max="2" width="13.625" style="32" customWidth="1"/>
    <col min="3" max="3" width="7" style="32" customWidth="1"/>
    <col min="4" max="4" width="11.25" style="32" customWidth="1"/>
    <col min="5" max="5" width="35" style="32" customWidth="1"/>
    <col min="6" max="6" width="13.625" style="32" customWidth="1"/>
    <col min="7" max="7" width="7" style="32" customWidth="1"/>
    <col min="8" max="8" width="11.25" style="32" customWidth="1"/>
    <col min="9" max="9" width="26.5" style="32" customWidth="1"/>
    <col min="10" max="10" width="15.625" style="32" customWidth="1"/>
    <col min="11" max="11" width="9.25" style="33" customWidth="1"/>
    <col min="12" max="12" width="7.75" style="33" customWidth="1"/>
    <col min="13" max="13" width="9.875" style="33" customWidth="1"/>
    <col min="14" max="14" width="27.375" style="32" customWidth="1"/>
    <col min="15" max="15" width="4.375" style="32" hidden="1" customWidth="1"/>
    <col min="16" max="16" width="10.25" style="32" hidden="1" customWidth="1"/>
    <col min="17" max="17" width="38" style="32" hidden="1" customWidth="1"/>
    <col min="18" max="18" width="5.625" style="32" hidden="1" customWidth="1"/>
    <col min="19" max="19" width="6.5" style="32" hidden="1" customWidth="1"/>
    <col min="20" max="20" width="4.5" style="32" hidden="1" customWidth="1"/>
    <col min="21" max="23" width="3.875" style="32" hidden="1" customWidth="1"/>
    <col min="24" max="24" width="8.875" style="32" customWidth="1"/>
    <col min="25" max="25" width="9" style="32" hidden="1" customWidth="1"/>
    <col min="26" max="26" width="8.625" style="32" customWidth="1"/>
    <col min="27" max="27" width="8.5" style="32" customWidth="1"/>
    <col min="28" max="16384" width="9" style="32"/>
  </cols>
  <sheetData>
    <row r="1" ht="18" customHeight="1" spans="1:23">
      <c r="A1" s="2" t="s">
        <v>363</v>
      </c>
      <c r="B1" s="34"/>
      <c r="C1" s="34"/>
      <c r="D1" s="34"/>
      <c r="E1" s="34"/>
      <c r="F1" s="34"/>
      <c r="G1" s="34"/>
      <c r="H1" s="34"/>
      <c r="I1" s="34"/>
      <c r="J1" s="34"/>
      <c r="P1" s="34"/>
      <c r="Q1" s="34"/>
      <c r="R1" s="34"/>
      <c r="S1" s="34"/>
      <c r="T1" s="34"/>
      <c r="U1" s="34"/>
      <c r="V1" s="34"/>
      <c r="W1" s="34"/>
    </row>
    <row r="2" ht="20.25" spans="1:23">
      <c r="A2" s="4" t="s">
        <v>364</v>
      </c>
      <c r="B2" s="4"/>
      <c r="C2" s="4"/>
      <c r="D2" s="4"/>
      <c r="E2" s="4"/>
      <c r="F2" s="4"/>
      <c r="G2" s="4"/>
      <c r="H2" s="4"/>
      <c r="I2" s="34"/>
      <c r="J2" s="34"/>
      <c r="P2" s="34"/>
      <c r="Q2" s="34"/>
      <c r="R2" s="34"/>
      <c r="S2" s="34"/>
      <c r="T2" s="34"/>
      <c r="U2" s="34"/>
      <c r="V2" s="34"/>
      <c r="W2" s="34"/>
    </row>
    <row r="3" ht="18" customHeight="1" spans="1:23">
      <c r="A3" s="35"/>
      <c r="B3" s="36"/>
      <c r="C3" s="36"/>
      <c r="D3" s="36"/>
      <c r="E3" s="36"/>
      <c r="F3" s="36"/>
      <c r="G3" s="36"/>
      <c r="H3" s="37" t="s">
        <v>17</v>
      </c>
      <c r="I3" s="34"/>
      <c r="J3" s="34"/>
      <c r="P3" s="34"/>
      <c r="Q3" s="34"/>
      <c r="R3" s="34"/>
      <c r="S3" s="34"/>
      <c r="T3" s="34"/>
      <c r="U3" s="34"/>
      <c r="V3" s="34"/>
      <c r="W3" s="34"/>
    </row>
    <row r="4" ht="18.95" customHeight="1" spans="1:8">
      <c r="A4" s="38" t="s">
        <v>221</v>
      </c>
      <c r="B4" s="39" t="s">
        <v>19</v>
      </c>
      <c r="C4" s="40" t="s">
        <v>20</v>
      </c>
      <c r="D4" s="41"/>
      <c r="E4" s="38" t="s">
        <v>222</v>
      </c>
      <c r="F4" s="39" t="s">
        <v>365</v>
      </c>
      <c r="G4" s="40" t="s">
        <v>20</v>
      </c>
      <c r="H4" s="41"/>
    </row>
    <row r="5" ht="18.95" customHeight="1" spans="1:8">
      <c r="A5" s="42"/>
      <c r="B5" s="43"/>
      <c r="C5" s="44" t="s">
        <v>22</v>
      </c>
      <c r="D5" s="45" t="s">
        <v>23</v>
      </c>
      <c r="E5" s="42"/>
      <c r="F5" s="43"/>
      <c r="G5" s="44" t="s">
        <v>22</v>
      </c>
      <c r="H5" s="45" t="s">
        <v>23</v>
      </c>
    </row>
    <row r="6" ht="18.95" customHeight="1" spans="1:8">
      <c r="A6" s="46" t="s">
        <v>366</v>
      </c>
      <c r="B6" s="44"/>
      <c r="C6" s="44"/>
      <c r="D6" s="47" t="str">
        <f t="shared" ref="D6:D12" si="0">IF(OR(VALUE(C6)=0,ISERROR(C6/B6-1)),"",C6/B6-1)</f>
        <v/>
      </c>
      <c r="E6" s="48" t="s">
        <v>230</v>
      </c>
      <c r="F6" s="39"/>
      <c r="G6" s="49"/>
      <c r="H6" s="47" t="str">
        <f t="shared" ref="H6:H12" si="1">IF(OR(VALUE(G6)=0,ISERROR(G6/F6-1)),"",G6/F6-1)</f>
        <v/>
      </c>
    </row>
    <row r="7" ht="18.95" customHeight="1" spans="1:8">
      <c r="A7" s="50" t="s">
        <v>367</v>
      </c>
      <c r="B7" s="50"/>
      <c r="C7" s="50"/>
      <c r="D7" s="47" t="str">
        <f t="shared" si="0"/>
        <v/>
      </c>
      <c r="E7" s="48" t="s">
        <v>368</v>
      </c>
      <c r="F7" s="51"/>
      <c r="G7" s="52"/>
      <c r="H7" s="47" t="str">
        <f t="shared" si="1"/>
        <v/>
      </c>
    </row>
    <row r="8" ht="18.95" customHeight="1" spans="1:8">
      <c r="A8" s="50" t="s">
        <v>369</v>
      </c>
      <c r="B8" s="50"/>
      <c r="C8" s="50"/>
      <c r="D8" s="47" t="str">
        <f t="shared" si="0"/>
        <v/>
      </c>
      <c r="E8" s="48"/>
      <c r="F8" s="50"/>
      <c r="G8" s="52"/>
      <c r="H8" s="47" t="str">
        <f t="shared" si="1"/>
        <v/>
      </c>
    </row>
    <row r="9" ht="18.95" customHeight="1" spans="1:8">
      <c r="A9" s="50" t="s">
        <v>370</v>
      </c>
      <c r="B9" s="50"/>
      <c r="C9" s="50"/>
      <c r="D9" s="47" t="str">
        <f t="shared" si="0"/>
        <v/>
      </c>
      <c r="E9" s="53"/>
      <c r="F9" s="54"/>
      <c r="G9" s="52"/>
      <c r="H9" s="47" t="str">
        <f t="shared" si="1"/>
        <v/>
      </c>
    </row>
    <row r="10" ht="18.95" customHeight="1" spans="1:8">
      <c r="A10" s="55" t="s">
        <v>371</v>
      </c>
      <c r="B10" s="50"/>
      <c r="C10" s="50"/>
      <c r="D10" s="47" t="str">
        <f t="shared" si="0"/>
        <v/>
      </c>
      <c r="E10" s="56"/>
      <c r="F10" s="50"/>
      <c r="G10" s="52"/>
      <c r="H10" s="47" t="str">
        <f t="shared" si="1"/>
        <v/>
      </c>
    </row>
    <row r="11" ht="18.95" customHeight="1" spans="1:8">
      <c r="A11" s="50"/>
      <c r="B11" s="50"/>
      <c r="C11" s="50"/>
      <c r="D11" s="47" t="str">
        <f t="shared" si="0"/>
        <v/>
      </c>
      <c r="E11" s="48"/>
      <c r="F11" s="57"/>
      <c r="G11" s="52"/>
      <c r="H11" s="47" t="str">
        <f t="shared" si="1"/>
        <v/>
      </c>
    </row>
    <row r="12" ht="18.95" customHeight="1" spans="1:8">
      <c r="A12" s="50"/>
      <c r="B12" s="50"/>
      <c r="C12" s="50"/>
      <c r="D12" s="47" t="str">
        <f t="shared" si="0"/>
        <v/>
      </c>
      <c r="E12" s="48"/>
      <c r="F12" s="50"/>
      <c r="G12" s="52"/>
      <c r="H12" s="47" t="str">
        <f t="shared" si="1"/>
        <v/>
      </c>
    </row>
    <row r="13" ht="18.95" customHeight="1" spans="1:8">
      <c r="A13" s="50"/>
      <c r="B13" s="50"/>
      <c r="C13" s="50"/>
      <c r="D13" s="47"/>
      <c r="E13" s="50"/>
      <c r="F13" s="50"/>
      <c r="G13" s="52"/>
      <c r="H13" s="47"/>
    </row>
    <row r="14" ht="18.95" customHeight="1" spans="1:8">
      <c r="A14" s="58" t="s">
        <v>372</v>
      </c>
      <c r="B14" s="59">
        <f t="shared" ref="B14:G14" si="2">SUM(B6:B12)</f>
        <v>0</v>
      </c>
      <c r="C14" s="59">
        <f t="shared" si="2"/>
        <v>0</v>
      </c>
      <c r="D14" s="60" t="str">
        <f t="shared" ref="D14:D19" si="3">IF(OR(VALUE(C14)=0,ISERROR(C14/B14-1)),"",C14/B14-1)</f>
        <v/>
      </c>
      <c r="E14" s="58" t="s">
        <v>373</v>
      </c>
      <c r="F14" s="59">
        <f t="shared" si="2"/>
        <v>0</v>
      </c>
      <c r="G14" s="59">
        <f t="shared" si="2"/>
        <v>0</v>
      </c>
      <c r="H14" s="60" t="str">
        <f t="shared" ref="H14:H20" si="4">IF(OR(VALUE(G14)=0,ISERROR(G14/F14-1)),"",G14/F14-1)</f>
        <v/>
      </c>
    </row>
    <row r="15" ht="18.95" customHeight="1" spans="1:8">
      <c r="A15" s="50"/>
      <c r="B15" s="52"/>
      <c r="C15" s="52"/>
      <c r="D15" s="61"/>
      <c r="E15" s="50"/>
      <c r="F15" s="52"/>
      <c r="G15" s="52"/>
      <c r="H15" s="62"/>
    </row>
    <row r="16" ht="18.95" customHeight="1" spans="1:8">
      <c r="A16" s="63" t="s">
        <v>374</v>
      </c>
      <c r="B16" s="52"/>
      <c r="C16" s="52">
        <f>SUM(C17)</f>
        <v>0</v>
      </c>
      <c r="D16" s="61"/>
      <c r="E16" s="64" t="s">
        <v>176</v>
      </c>
      <c r="F16" s="52"/>
      <c r="G16" s="52"/>
      <c r="H16" s="62"/>
    </row>
    <row r="17" ht="18.95" customHeight="1" spans="1:8">
      <c r="A17" s="63"/>
      <c r="B17" s="52"/>
      <c r="C17" s="52"/>
      <c r="D17" s="61"/>
      <c r="E17" s="64" t="s">
        <v>375</v>
      </c>
      <c r="F17" s="52"/>
      <c r="G17" s="52"/>
      <c r="H17" s="62"/>
    </row>
    <row r="18" ht="18.95" customHeight="1" spans="1:8">
      <c r="A18" s="63"/>
      <c r="B18" s="52"/>
      <c r="C18" s="52"/>
      <c r="D18" s="47" t="str">
        <f t="shared" si="3"/>
        <v/>
      </c>
      <c r="E18" s="63" t="s">
        <v>376</v>
      </c>
      <c r="F18" s="52"/>
      <c r="G18" s="52"/>
      <c r="H18" s="60" t="str">
        <f t="shared" si="4"/>
        <v/>
      </c>
    </row>
    <row r="19" ht="18.95" customHeight="1" spans="1:8">
      <c r="A19" s="63"/>
      <c r="B19" s="52"/>
      <c r="C19" s="52"/>
      <c r="D19" s="47" t="str">
        <f t="shared" si="3"/>
        <v/>
      </c>
      <c r="E19" s="63"/>
      <c r="F19" s="52"/>
      <c r="G19" s="52"/>
      <c r="H19" s="60" t="str">
        <f t="shared" si="4"/>
        <v/>
      </c>
    </row>
    <row r="20" ht="18.95" customHeight="1" spans="1:8">
      <c r="A20" s="50"/>
      <c r="B20" s="52"/>
      <c r="C20" s="52"/>
      <c r="D20" s="61"/>
      <c r="E20" s="63"/>
      <c r="F20" s="52"/>
      <c r="G20" s="52"/>
      <c r="H20" s="60" t="str">
        <f t="shared" si="4"/>
        <v/>
      </c>
    </row>
    <row r="21" ht="18.95" customHeight="1" spans="1:8">
      <c r="A21" s="50"/>
      <c r="B21" s="52"/>
      <c r="C21" s="52"/>
      <c r="D21" s="61"/>
      <c r="E21" s="50"/>
      <c r="F21" s="52"/>
      <c r="G21" s="52"/>
      <c r="H21" s="62"/>
    </row>
    <row r="22" ht="18.95" customHeight="1" spans="1:8">
      <c r="A22" s="58" t="s">
        <v>377</v>
      </c>
      <c r="B22" s="59">
        <f>SUM(B14,B18,B19)</f>
        <v>0</v>
      </c>
      <c r="C22" s="59">
        <f>SUM(C14,C16,C18)</f>
        <v>0</v>
      </c>
      <c r="D22" s="60" t="str">
        <f>IF(OR(VALUE(C22)=0,ISERROR(C22/B22-1)),"",C22/B22-1)</f>
        <v/>
      </c>
      <c r="E22" s="58" t="s">
        <v>378</v>
      </c>
      <c r="F22" s="59">
        <f>SUM(F14,F18,F19,F20)</f>
        <v>0</v>
      </c>
      <c r="G22" s="59">
        <f>SUM(G14,G16,G17,G18)</f>
        <v>0</v>
      </c>
      <c r="H22" s="60" t="str">
        <f>IF(OR(VALUE(G22)=0,ISERROR(G22/F22-1)),"",G22/F22-1)</f>
        <v/>
      </c>
    </row>
    <row r="23" ht="18.95" customHeight="1"/>
    <row r="24" ht="18.95" customHeight="1"/>
    <row r="25" ht="18.95" customHeight="1"/>
    <row r="26" ht="18.95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hidden="1" customHeight="1"/>
    <row r="44" ht="18.95" hidden="1" customHeight="1"/>
    <row r="45" ht="18.95" hidden="1" customHeight="1"/>
    <row r="46" ht="18.95" hidden="1" customHeight="1"/>
    <row r="47" ht="18.95" hidden="1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hidden="1" customHeight="1"/>
    <row r="57" ht="18.95" hidden="1" customHeight="1"/>
    <row r="58" ht="18.95" hidden="1" customHeight="1"/>
    <row r="59" ht="18.95" hidden="1" customHeight="1"/>
    <row r="60" ht="18.95" hidden="1" customHeight="1"/>
    <row r="61" ht="18.95" hidden="1" customHeight="1"/>
    <row r="62" ht="18.95" hidden="1" customHeight="1"/>
    <row r="63" ht="18.95" hidden="1" customHeight="1"/>
    <row r="64" ht="18.95" hidden="1" customHeight="1"/>
    <row r="65" ht="18.95" hidden="1" customHeight="1"/>
    <row r="66" ht="18.95" customHeight="1"/>
    <row r="67" ht="18.95" customHeight="1"/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A5:A25 E19">
    <cfRule type="expression" dxfId="0" priority="3" stopIfTrue="1">
      <formula>"len($A:$A)=3"</formula>
    </cfRule>
  </conditionalFormatting>
  <conditionalFormatting sqref="D5:D21 H5:H21">
    <cfRule type="cellIs" dxfId="1" priority="2" stopIfTrue="1" operator="lessThan">
      <formula>0</formula>
    </cfRule>
  </conditionalFormatting>
  <conditionalFormatting sqref="H6:H14 D6:D14 D22:D25 H18:H25 D18:D19">
    <cfRule type="cellIs" dxfId="1" priority="1" stopIfTrue="1" operator="lessThan">
      <formula>0</formula>
    </cfRule>
    <cfRule type="cellIs" dxfId="1" priority="4" stopIfTrue="1" operator="lessThan">
      <formula>0</formula>
    </cfRule>
  </conditionalFormatting>
  <pageMargins left="0.751388888888889" right="0.751388888888889" top="1" bottom="1" header="0.5" footer="0.5"/>
  <pageSetup paperSize="9" scale="87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showGridLines="0" showZeros="0" zoomScale="80" zoomScaleNormal="80" workbookViewId="0">
      <pane xSplit="1" ySplit="4" topLeftCell="B5" activePane="bottomRight" state="frozenSplit"/>
      <selection/>
      <selection pane="topRight"/>
      <selection pane="bottomLeft"/>
      <selection pane="bottomRight" activeCell="A2" sqref="A2:K2"/>
    </sheetView>
  </sheetViews>
  <sheetFormatPr defaultColWidth="9" defaultRowHeight="14.25" customHeight="1"/>
  <cols>
    <col min="1" max="1" width="32.25" style="1" customWidth="1"/>
    <col min="2" max="2" width="18.25" style="1" customWidth="1"/>
    <col min="3" max="3" width="17.5" style="1" customWidth="1"/>
    <col min="4" max="6" width="16.25" style="1" customWidth="1"/>
    <col min="7" max="7" width="14.875" style="1" customWidth="1"/>
    <col min="8" max="8" width="15" style="1" customWidth="1"/>
    <col min="9" max="9" width="14.375" style="1" customWidth="1"/>
    <col min="10" max="16384" width="9" style="1"/>
  </cols>
  <sheetData>
    <row r="1" ht="24.75" customHeight="1" spans="1:9">
      <c r="A1" s="2" t="s">
        <v>379</v>
      </c>
      <c r="B1" s="3"/>
      <c r="C1" s="3"/>
      <c r="D1" s="3"/>
      <c r="E1" s="3"/>
      <c r="F1" s="3"/>
      <c r="G1" s="3"/>
      <c r="H1" s="3"/>
      <c r="I1" s="3"/>
    </row>
    <row r="2" ht="20.25" spans="1:11">
      <c r="A2" s="4" t="s">
        <v>380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5" customHeight="1" spans="1:9">
      <c r="A3" s="5"/>
      <c r="B3" s="6"/>
      <c r="C3" s="6"/>
      <c r="D3" s="6"/>
      <c r="E3" s="6"/>
      <c r="F3" s="6"/>
      <c r="G3" s="6"/>
      <c r="H3" s="7"/>
      <c r="I3" s="27" t="s">
        <v>17</v>
      </c>
    </row>
    <row r="4" ht="49.5" customHeight="1" spans="1:11">
      <c r="A4" s="8" t="s">
        <v>381</v>
      </c>
      <c r="B4" s="9" t="s">
        <v>382</v>
      </c>
      <c r="C4" s="10" t="s">
        <v>383</v>
      </c>
      <c r="D4" s="11" t="s">
        <v>384</v>
      </c>
      <c r="E4" s="9" t="s">
        <v>385</v>
      </c>
      <c r="F4" s="9" t="s">
        <v>386</v>
      </c>
      <c r="G4" s="12" t="s">
        <v>387</v>
      </c>
      <c r="H4" s="13" t="s">
        <v>388</v>
      </c>
      <c r="I4" s="13" t="s">
        <v>389</v>
      </c>
      <c r="J4" s="28" t="s">
        <v>390</v>
      </c>
      <c r="K4" s="28" t="s">
        <v>391</v>
      </c>
    </row>
    <row r="5" ht="26.25" customHeight="1" spans="1:11">
      <c r="A5" s="14" t="s">
        <v>392</v>
      </c>
      <c r="B5" s="15">
        <f t="shared" ref="B5:B20" si="0">SUM(C5:J5)</f>
        <v>0</v>
      </c>
      <c r="C5" s="15"/>
      <c r="D5" s="15"/>
      <c r="E5" s="15"/>
      <c r="F5" s="15"/>
      <c r="G5" s="15"/>
      <c r="H5" s="15"/>
      <c r="I5" s="15"/>
      <c r="J5" s="15">
        <f>SUM(J6:J10)</f>
        <v>0</v>
      </c>
      <c r="K5" s="15">
        <f>SUM(K6:K10)</f>
        <v>0</v>
      </c>
    </row>
    <row r="6" ht="26.25" customHeight="1" spans="1:11">
      <c r="A6" s="14" t="s">
        <v>393</v>
      </c>
      <c r="B6" s="15">
        <f t="shared" si="0"/>
        <v>0</v>
      </c>
      <c r="C6" s="15"/>
      <c r="D6" s="15"/>
      <c r="E6" s="15"/>
      <c r="F6" s="15"/>
      <c r="G6" s="16"/>
      <c r="H6" s="17"/>
      <c r="I6" s="29"/>
      <c r="J6" s="30"/>
      <c r="K6" s="30"/>
    </row>
    <row r="7" ht="26.25" customHeight="1" spans="1:11">
      <c r="A7" s="14" t="s">
        <v>394</v>
      </c>
      <c r="B7" s="15">
        <f t="shared" si="0"/>
        <v>0</v>
      </c>
      <c r="C7" s="15"/>
      <c r="D7" s="15"/>
      <c r="E7" s="15"/>
      <c r="F7" s="15"/>
      <c r="G7" s="16"/>
      <c r="H7" s="17"/>
      <c r="I7" s="29"/>
      <c r="J7" s="30"/>
      <c r="K7" s="30"/>
    </row>
    <row r="8" ht="26.25" customHeight="1" spans="1:11">
      <c r="A8" s="18" t="s">
        <v>395</v>
      </c>
      <c r="B8" s="15">
        <f t="shared" si="0"/>
        <v>0</v>
      </c>
      <c r="C8" s="15"/>
      <c r="D8" s="15"/>
      <c r="E8" s="15"/>
      <c r="F8" s="15"/>
      <c r="G8" s="15"/>
      <c r="H8" s="17"/>
      <c r="I8" s="29"/>
      <c r="J8" s="30"/>
      <c r="K8" s="30"/>
    </row>
    <row r="9" ht="26.25" customHeight="1" spans="1:11">
      <c r="A9" s="18" t="s">
        <v>396</v>
      </c>
      <c r="B9" s="15">
        <f t="shared" si="0"/>
        <v>0</v>
      </c>
      <c r="C9" s="15"/>
      <c r="D9" s="15"/>
      <c r="E9" s="15"/>
      <c r="F9" s="15"/>
      <c r="G9" s="15"/>
      <c r="H9" s="19"/>
      <c r="I9" s="29"/>
      <c r="J9" s="30"/>
      <c r="K9" s="30"/>
    </row>
    <row r="10" ht="26.25" customHeight="1" spans="1:11">
      <c r="A10" s="18" t="s">
        <v>397</v>
      </c>
      <c r="B10" s="15">
        <f t="shared" si="0"/>
        <v>0</v>
      </c>
      <c r="C10" s="15"/>
      <c r="D10" s="15"/>
      <c r="E10" s="15"/>
      <c r="F10" s="15"/>
      <c r="G10" s="15"/>
      <c r="H10" s="20"/>
      <c r="I10" s="29"/>
      <c r="J10" s="30"/>
      <c r="K10" s="30"/>
    </row>
    <row r="11" ht="26.25" customHeight="1" spans="1:11">
      <c r="A11" s="18" t="s">
        <v>398</v>
      </c>
      <c r="B11" s="15">
        <f t="shared" si="0"/>
        <v>0</v>
      </c>
      <c r="C11" s="15"/>
      <c r="D11" s="15"/>
      <c r="E11" s="15"/>
      <c r="F11" s="15"/>
      <c r="G11" s="15"/>
      <c r="I11" s="29"/>
      <c r="J11" s="30"/>
      <c r="K11" s="30"/>
    </row>
    <row r="12" ht="26.25" customHeight="1" spans="1:11">
      <c r="A12" s="18" t="s">
        <v>399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15">
        <f>SUM(J13:J15)</f>
        <v>0</v>
      </c>
      <c r="K12" s="15">
        <f>SUM(K13:K15)</f>
        <v>0</v>
      </c>
    </row>
    <row r="13" ht="26.25" customHeight="1" spans="1:11">
      <c r="A13" s="14" t="s">
        <v>400</v>
      </c>
      <c r="B13" s="15">
        <f t="shared" si="0"/>
        <v>0</v>
      </c>
      <c r="C13" s="15"/>
      <c r="D13" s="15"/>
      <c r="E13" s="15"/>
      <c r="F13" s="15"/>
      <c r="G13" s="15"/>
      <c r="H13" s="17"/>
      <c r="I13" s="29"/>
      <c r="J13" s="30"/>
      <c r="K13" s="30"/>
    </row>
    <row r="14" ht="26.25" customHeight="1" spans="1:11">
      <c r="A14" s="14" t="s">
        <v>401</v>
      </c>
      <c r="B14" s="15">
        <f t="shared" si="0"/>
        <v>0</v>
      </c>
      <c r="C14" s="15"/>
      <c r="D14" s="15"/>
      <c r="E14" s="15"/>
      <c r="F14" s="15"/>
      <c r="G14" s="15"/>
      <c r="H14" s="21"/>
      <c r="I14" s="29"/>
      <c r="J14" s="30"/>
      <c r="K14" s="30"/>
    </row>
    <row r="15" ht="26.25" customHeight="1" spans="1:11">
      <c r="A15" s="18" t="s">
        <v>402</v>
      </c>
      <c r="B15" s="15">
        <f t="shared" si="0"/>
        <v>0</v>
      </c>
      <c r="C15" s="15"/>
      <c r="D15" s="15"/>
      <c r="E15" s="15"/>
      <c r="F15" s="15"/>
      <c r="G15" s="15"/>
      <c r="H15" s="17"/>
      <c r="I15" s="29"/>
      <c r="J15" s="30"/>
      <c r="K15" s="30"/>
    </row>
    <row r="16" ht="26.25" customHeight="1" spans="1:11">
      <c r="A16" s="18" t="s">
        <v>403</v>
      </c>
      <c r="B16" s="15">
        <f t="shared" si="0"/>
        <v>0</v>
      </c>
      <c r="C16" s="15"/>
      <c r="D16" s="15"/>
      <c r="E16" s="15"/>
      <c r="F16" s="15"/>
      <c r="G16" s="15"/>
      <c r="H16" s="22"/>
      <c r="I16" s="29"/>
      <c r="J16" s="30"/>
      <c r="K16" s="30"/>
    </row>
    <row r="17" ht="26.25" customHeight="1" spans="1:11">
      <c r="A17" s="23" t="s">
        <v>404</v>
      </c>
      <c r="B17" s="15">
        <f t="shared" si="0"/>
        <v>0</v>
      </c>
      <c r="C17" s="15"/>
      <c r="D17" s="15"/>
      <c r="E17" s="15"/>
      <c r="F17" s="15"/>
      <c r="G17" s="15"/>
      <c r="H17" s="24"/>
      <c r="I17" s="29"/>
      <c r="J17" s="30"/>
      <c r="K17" s="30"/>
    </row>
    <row r="18" ht="26.25" customHeight="1" spans="1:11">
      <c r="A18" s="18" t="s">
        <v>405</v>
      </c>
      <c r="B18" s="15">
        <f t="shared" si="0"/>
        <v>0</v>
      </c>
      <c r="C18" s="15"/>
      <c r="D18" s="15"/>
      <c r="E18" s="15"/>
      <c r="F18" s="15"/>
      <c r="G18" s="15"/>
      <c r="H18" s="25"/>
      <c r="I18" s="25"/>
      <c r="J18" s="31">
        <f>J5+J11-J12-J16-J17</f>
        <v>0</v>
      </c>
      <c r="K18" s="30"/>
    </row>
    <row r="19" ht="26.25" customHeight="1" spans="1:11">
      <c r="A19" s="18" t="s">
        <v>406</v>
      </c>
      <c r="B19" s="15">
        <f t="shared" si="0"/>
        <v>0</v>
      </c>
      <c r="C19" s="15"/>
      <c r="D19" s="15"/>
      <c r="E19" s="15"/>
      <c r="F19" s="15"/>
      <c r="G19" s="15"/>
      <c r="H19" s="17"/>
      <c r="I19" s="29"/>
      <c r="J19" s="30"/>
      <c r="K19" s="30"/>
    </row>
    <row r="20" ht="26.25" customHeight="1" spans="1:11">
      <c r="A20" s="14" t="s">
        <v>407</v>
      </c>
      <c r="B20" s="26">
        <f t="shared" si="0"/>
        <v>0</v>
      </c>
      <c r="C20" s="15"/>
      <c r="D20" s="15"/>
      <c r="E20" s="15"/>
      <c r="F20" s="15"/>
      <c r="G20" s="15"/>
      <c r="H20" s="15"/>
      <c r="I20" s="15"/>
      <c r="J20" s="31">
        <f t="shared" ref="H20:J20" si="1">SUM(J18:J19)</f>
        <v>0</v>
      </c>
      <c r="K20" s="30"/>
    </row>
  </sheetData>
  <sheetProtection selectLockedCells="1" selectUnlockedCells="1"/>
  <mergeCells count="1">
    <mergeCell ref="A2:K2"/>
  </mergeCells>
  <printOptions horizontalCentered="1"/>
  <pageMargins left="0.751388888888889" right="0.468055555555556" top="0.786805555555556" bottom="0.979166666666667" header="0.507638888888889" footer="0.507638888888889"/>
  <pageSetup paperSize="9" scale="70" firstPageNumber="56" orientation="landscape" useFirstPageNumber="1" errors="blank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4" master=""/>
  <rangeList sheetStid="3" master="">
    <arrUserId title="区域1" rangeCreator="" othersAccessPermission="edit"/>
  </rangeList>
  <rangeList sheetStid="5" master=""/>
  <rangeList sheetStid="6" master=""/>
  <rangeList sheetStid="7" master=""/>
  <rangeList sheetStid="8" master=""/>
  <rangeList sheetStid="9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公共预算草案功能分类表  </vt:lpstr>
      <vt:lpstr>一般公共预算收支（草案）</vt:lpstr>
      <vt:lpstr>公共预算按经济分类</vt:lpstr>
      <vt:lpstr>财政预算支出明细表附表</vt:lpstr>
      <vt:lpstr>基金预算（草案）</vt:lpstr>
      <vt:lpstr>国有资本经营预算（草案）</vt:lpstr>
      <vt:lpstr>社保基金（预算）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杨焕冬</cp:lastModifiedBy>
  <cp:revision>1</cp:revision>
  <dcterms:created xsi:type="dcterms:W3CDTF">1996-12-17T01:32:00Z</dcterms:created>
  <cp:lastPrinted>2017-01-10T07:02:00Z</cp:lastPrinted>
  <dcterms:modified xsi:type="dcterms:W3CDTF">2024-02-01T01:19:13Z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96298A4FA5A24C4795319A5B29B2AC3B_12</vt:lpwstr>
  </property>
</Properties>
</file>