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600" windowHeight="11760" tabRatio="859"/>
  </bookViews>
  <sheets>
    <sheet name="封面" sheetId="1" r:id="rId1"/>
    <sheet name="目录" sheetId="2" r:id="rId2"/>
    <sheet name="一般公预算执行情况表" sheetId="3" r:id="rId3"/>
    <sheet name="政府性基金预算执行情况表" sheetId="4" r:id="rId4"/>
    <sheet name="国有资本经营预算执行情况表" sheetId="5" r:id="rId5"/>
    <sheet name="社会保险基金预算执行情况表" sheetId="6" r:id="rId6"/>
  </sheets>
  <definedNames>
    <definedName name="_xlnm._FilterDatabase" localSheetId="2" hidden="1">一般公预算执行情况表!$A$4:$P$68</definedName>
    <definedName name="_xlnm.Database" hidden="1">#REF!</definedName>
    <definedName name="_xlnm.Print_Titles" localSheetId="1">目录!$2:$3</definedName>
    <definedName name="_xlnm.Print_Titles" localSheetId="2">一般公预算执行情况表!$1:$4</definedName>
    <definedName name="_xlnm.Print_Titles" localSheetId="3">政府性基金预算执行情况表!$1:$4</definedName>
    <definedName name="表4">#REF!</definedName>
  </definedNames>
  <calcPr calcId="124519" concurrentCalc="0"/>
</workbook>
</file>

<file path=xl/calcChain.xml><?xml version="1.0" encoding="utf-8"?>
<calcChain xmlns="http://schemas.openxmlformats.org/spreadsheetml/2006/main">
  <c r="G12" i="4"/>
  <c r="H46" i="3"/>
  <c r="B68"/>
  <c r="L21" i="6"/>
  <c r="B21"/>
  <c r="B20"/>
  <c r="L19"/>
  <c r="B19"/>
  <c r="B18"/>
  <c r="B17"/>
  <c r="B16"/>
  <c r="B15"/>
  <c r="B14"/>
  <c r="M13"/>
  <c r="L13"/>
  <c r="B13"/>
  <c r="B12"/>
  <c r="B11"/>
  <c r="B10"/>
  <c r="B9"/>
  <c r="B8"/>
  <c r="B7"/>
  <c r="M6"/>
  <c r="L6"/>
  <c r="B6"/>
  <c r="H24" i="5"/>
  <c r="G24"/>
  <c r="F24"/>
  <c r="D24"/>
  <c r="C24"/>
  <c r="H21"/>
  <c r="H20"/>
  <c r="H19"/>
  <c r="D19"/>
  <c r="H18"/>
  <c r="G18"/>
  <c r="D18"/>
  <c r="C16"/>
  <c r="H14"/>
  <c r="G14"/>
  <c r="F14"/>
  <c r="D14"/>
  <c r="C14"/>
  <c r="B14"/>
  <c r="H12"/>
  <c r="H11"/>
  <c r="D11"/>
  <c r="H10"/>
  <c r="D10"/>
  <c r="H9"/>
  <c r="D9"/>
  <c r="H8"/>
  <c r="D8"/>
  <c r="H7"/>
  <c r="D7"/>
  <c r="H6"/>
  <c r="D6"/>
  <c r="H5"/>
  <c r="D5"/>
  <c r="P52" i="4"/>
  <c r="O52"/>
  <c r="G52"/>
  <c r="F52"/>
  <c r="P51"/>
  <c r="O51"/>
  <c r="G51"/>
  <c r="F51"/>
  <c r="P50"/>
  <c r="O50"/>
  <c r="G50"/>
  <c r="F50"/>
  <c r="P49"/>
  <c r="O49"/>
  <c r="G49"/>
  <c r="F49"/>
  <c r="P48"/>
  <c r="O48"/>
  <c r="G48"/>
  <c r="F48"/>
  <c r="P47"/>
  <c r="O47"/>
  <c r="G47"/>
  <c r="F47"/>
  <c r="P46"/>
  <c r="O46"/>
  <c r="G46"/>
  <c r="F46"/>
  <c r="P45"/>
  <c r="O45"/>
  <c r="G45"/>
  <c r="F45"/>
  <c r="P44"/>
  <c r="O44"/>
  <c r="G44"/>
  <c r="F44"/>
  <c r="P43"/>
  <c r="O43"/>
  <c r="G43"/>
  <c r="F43"/>
  <c r="P42"/>
  <c r="O42"/>
  <c r="G42"/>
  <c r="F42"/>
  <c r="P41"/>
  <c r="O41"/>
  <c r="G41"/>
  <c r="F41"/>
  <c r="P40"/>
  <c r="O40"/>
  <c r="G40"/>
  <c r="F40"/>
  <c r="P39"/>
  <c r="O39"/>
  <c r="G39"/>
  <c r="F39"/>
  <c r="P38"/>
  <c r="O38"/>
  <c r="G38"/>
  <c r="F38"/>
  <c r="P37"/>
  <c r="O37"/>
  <c r="G37"/>
  <c r="F37"/>
  <c r="P36"/>
  <c r="O36"/>
  <c r="G36"/>
  <c r="F36"/>
  <c r="P35"/>
  <c r="O35"/>
  <c r="G35"/>
  <c r="F35"/>
  <c r="P34"/>
  <c r="O34"/>
  <c r="G34"/>
  <c r="F34"/>
  <c r="P33"/>
  <c r="O33"/>
  <c r="G33"/>
  <c r="F33"/>
  <c r="P32"/>
  <c r="O32"/>
  <c r="G32"/>
  <c r="F32"/>
  <c r="P31"/>
  <c r="O31"/>
  <c r="G31"/>
  <c r="F31"/>
  <c r="P30"/>
  <c r="O30"/>
  <c r="G30"/>
  <c r="F30"/>
  <c r="M19"/>
  <c r="M29"/>
  <c r="N19"/>
  <c r="N29"/>
  <c r="Q29"/>
  <c r="R29"/>
  <c r="L29"/>
  <c r="K29"/>
  <c r="D6"/>
  <c r="D5"/>
  <c r="D29"/>
  <c r="E6"/>
  <c r="E5"/>
  <c r="E29"/>
  <c r="H29"/>
  <c r="I29"/>
  <c r="B5"/>
  <c r="B19"/>
  <c r="B29"/>
  <c r="C6"/>
  <c r="C5"/>
  <c r="C19"/>
  <c r="C29"/>
  <c r="R28"/>
  <c r="Q28"/>
  <c r="P28"/>
  <c r="O28"/>
  <c r="I28"/>
  <c r="H28"/>
  <c r="G28"/>
  <c r="F28"/>
  <c r="R27"/>
  <c r="Q27"/>
  <c r="P27"/>
  <c r="O27"/>
  <c r="I27"/>
  <c r="H27"/>
  <c r="G27"/>
  <c r="F27"/>
  <c r="R26"/>
  <c r="Q26"/>
  <c r="P26"/>
  <c r="O26"/>
  <c r="I26"/>
  <c r="H26"/>
  <c r="G26"/>
  <c r="F26"/>
  <c r="R25"/>
  <c r="Q25"/>
  <c r="P25"/>
  <c r="O25"/>
  <c r="I25"/>
  <c r="H25"/>
  <c r="G25"/>
  <c r="F25"/>
  <c r="R24"/>
  <c r="Q24"/>
  <c r="P24"/>
  <c r="O24"/>
  <c r="I24"/>
  <c r="H24"/>
  <c r="G24"/>
  <c r="F24"/>
  <c r="R23"/>
  <c r="Q23"/>
  <c r="P23"/>
  <c r="O23"/>
  <c r="I23"/>
  <c r="H23"/>
  <c r="G23"/>
  <c r="F23"/>
  <c r="R22"/>
  <c r="Q22"/>
  <c r="P22"/>
  <c r="O22"/>
  <c r="I22"/>
  <c r="H22"/>
  <c r="G22"/>
  <c r="F22"/>
  <c r="R21"/>
  <c r="Q21"/>
  <c r="P21"/>
  <c r="O21"/>
  <c r="I21"/>
  <c r="H21"/>
  <c r="G21"/>
  <c r="F21"/>
  <c r="R20"/>
  <c r="Q20"/>
  <c r="P20"/>
  <c r="O20"/>
  <c r="N20"/>
  <c r="M20"/>
  <c r="L20"/>
  <c r="K20"/>
  <c r="I20"/>
  <c r="H20"/>
  <c r="G20"/>
  <c r="F20"/>
  <c r="E20"/>
  <c r="D20"/>
  <c r="C20"/>
  <c r="B20"/>
  <c r="Q19"/>
  <c r="R19"/>
  <c r="L19"/>
  <c r="K19"/>
  <c r="H19"/>
  <c r="I19"/>
  <c r="R18"/>
  <c r="Q18"/>
  <c r="P18"/>
  <c r="O18"/>
  <c r="I18"/>
  <c r="H18"/>
  <c r="G18"/>
  <c r="F18"/>
  <c r="R17"/>
  <c r="Q17"/>
  <c r="P17"/>
  <c r="O17"/>
  <c r="I17"/>
  <c r="H17"/>
  <c r="G17"/>
  <c r="F17"/>
  <c r="R16"/>
  <c r="Q16"/>
  <c r="P16"/>
  <c r="O16"/>
  <c r="I16"/>
  <c r="H16"/>
  <c r="G16"/>
  <c r="F16"/>
  <c r="R15"/>
  <c r="Q15"/>
  <c r="P15"/>
  <c r="O15"/>
  <c r="I15"/>
  <c r="H15"/>
  <c r="G15"/>
  <c r="F15"/>
  <c r="R14"/>
  <c r="Q14"/>
  <c r="P14"/>
  <c r="O14"/>
  <c r="I14"/>
  <c r="H14"/>
  <c r="G14"/>
  <c r="F14"/>
  <c r="R13"/>
  <c r="Q13"/>
  <c r="P13"/>
  <c r="O13"/>
  <c r="I13"/>
  <c r="H13"/>
  <c r="G13"/>
  <c r="F13"/>
  <c r="R12"/>
  <c r="Q12"/>
  <c r="P12"/>
  <c r="O12"/>
  <c r="I12"/>
  <c r="H12"/>
  <c r="F12"/>
  <c r="R11"/>
  <c r="Q11"/>
  <c r="P11"/>
  <c r="O11"/>
  <c r="I11"/>
  <c r="H11"/>
  <c r="G11"/>
  <c r="F11"/>
  <c r="R10"/>
  <c r="Q10"/>
  <c r="P10"/>
  <c r="O10"/>
  <c r="I10"/>
  <c r="H10"/>
  <c r="G10"/>
  <c r="F10"/>
  <c r="Q9"/>
  <c r="R9"/>
  <c r="H9"/>
  <c r="I9"/>
  <c r="R8"/>
  <c r="Q8"/>
  <c r="P8"/>
  <c r="O8"/>
  <c r="I8"/>
  <c r="H8"/>
  <c r="G8"/>
  <c r="F8"/>
  <c r="R7"/>
  <c r="Q7"/>
  <c r="P7"/>
  <c r="O7"/>
  <c r="I7"/>
  <c r="H7"/>
  <c r="G7"/>
  <c r="F7"/>
  <c r="R6"/>
  <c r="Q6"/>
  <c r="P6"/>
  <c r="O6"/>
  <c r="H6"/>
  <c r="I6"/>
  <c r="R5"/>
  <c r="Q5"/>
  <c r="P5"/>
  <c r="O5"/>
  <c r="H5"/>
  <c r="I5"/>
  <c r="N33" i="3"/>
  <c r="N68"/>
  <c r="M33"/>
  <c r="M68"/>
  <c r="Q68"/>
  <c r="R68"/>
  <c r="K33"/>
  <c r="K68"/>
  <c r="P68"/>
  <c r="L33"/>
  <c r="L68"/>
  <c r="O68"/>
  <c r="E33"/>
  <c r="E68"/>
  <c r="D33"/>
  <c r="D68"/>
  <c r="H68"/>
  <c r="I68"/>
  <c r="B33"/>
  <c r="G68"/>
  <c r="C33"/>
  <c r="C68"/>
  <c r="F68"/>
  <c r="R67"/>
  <c r="Q67"/>
  <c r="P67"/>
  <c r="O67"/>
  <c r="I67"/>
  <c r="H67"/>
  <c r="G67"/>
  <c r="F67"/>
  <c r="R66"/>
  <c r="Q66"/>
  <c r="P66"/>
  <c r="O66"/>
  <c r="I66"/>
  <c r="H66"/>
  <c r="G66"/>
  <c r="F66"/>
  <c r="R65"/>
  <c r="Q65"/>
  <c r="P65"/>
  <c r="O65"/>
  <c r="I65"/>
  <c r="H65"/>
  <c r="G65"/>
  <c r="F65"/>
  <c r="R64"/>
  <c r="Q64"/>
  <c r="P64"/>
  <c r="O64"/>
  <c r="I64"/>
  <c r="H64"/>
  <c r="G64"/>
  <c r="F64"/>
  <c r="R63"/>
  <c r="Q63"/>
  <c r="P63"/>
  <c r="O63"/>
  <c r="I63"/>
  <c r="H63"/>
  <c r="G63"/>
  <c r="F63"/>
  <c r="R62"/>
  <c r="Q62"/>
  <c r="P62"/>
  <c r="O62"/>
  <c r="N62"/>
  <c r="M62"/>
  <c r="L62"/>
  <c r="K62"/>
  <c r="I62"/>
  <c r="H62"/>
  <c r="G62"/>
  <c r="F62"/>
  <c r="E62"/>
  <c r="D62"/>
  <c r="C62"/>
  <c r="B62"/>
  <c r="R61"/>
  <c r="Q61"/>
  <c r="P61"/>
  <c r="O61"/>
  <c r="I61"/>
  <c r="H61"/>
  <c r="G61"/>
  <c r="F61"/>
  <c r="R60"/>
  <c r="Q60"/>
  <c r="P60"/>
  <c r="O60"/>
  <c r="I60"/>
  <c r="H60"/>
  <c r="G60"/>
  <c r="F60"/>
  <c r="R59"/>
  <c r="Q59"/>
  <c r="P59"/>
  <c r="O59"/>
  <c r="I59"/>
  <c r="H59"/>
  <c r="G59"/>
  <c r="F59"/>
  <c r="E59"/>
  <c r="D59"/>
  <c r="C59"/>
  <c r="B59"/>
  <c r="R58"/>
  <c r="Q58"/>
  <c r="P58"/>
  <c r="O58"/>
  <c r="I58"/>
  <c r="H58"/>
  <c r="G58"/>
  <c r="F58"/>
  <c r="R57"/>
  <c r="Q57"/>
  <c r="P57"/>
  <c r="O57"/>
  <c r="I57"/>
  <c r="H57"/>
  <c r="G57"/>
  <c r="F57"/>
  <c r="R56"/>
  <c r="Q56"/>
  <c r="P56"/>
  <c r="O56"/>
  <c r="I56"/>
  <c r="H56"/>
  <c r="G56"/>
  <c r="F56"/>
  <c r="R55"/>
  <c r="Q55"/>
  <c r="P55"/>
  <c r="O55"/>
  <c r="I55"/>
  <c r="H55"/>
  <c r="G55"/>
  <c r="F55"/>
  <c r="R54"/>
  <c r="Q54"/>
  <c r="P54"/>
  <c r="O54"/>
  <c r="I54"/>
  <c r="H54"/>
  <c r="G54"/>
  <c r="F54"/>
  <c r="R53"/>
  <c r="Q53"/>
  <c r="P53"/>
  <c r="O53"/>
  <c r="I53"/>
  <c r="H53"/>
  <c r="G53"/>
  <c r="F53"/>
  <c r="R52"/>
  <c r="Q52"/>
  <c r="P52"/>
  <c r="O52"/>
  <c r="I52"/>
  <c r="H52"/>
  <c r="G52"/>
  <c r="F52"/>
  <c r="R51"/>
  <c r="Q51"/>
  <c r="P51"/>
  <c r="O51"/>
  <c r="I51"/>
  <c r="H51"/>
  <c r="G51"/>
  <c r="F51"/>
  <c r="R50"/>
  <c r="Q50"/>
  <c r="P50"/>
  <c r="O50"/>
  <c r="I50"/>
  <c r="H50"/>
  <c r="G50"/>
  <c r="F50"/>
  <c r="R49"/>
  <c r="Q49"/>
  <c r="P49"/>
  <c r="O49"/>
  <c r="I49"/>
  <c r="H49"/>
  <c r="G49"/>
  <c r="F49"/>
  <c r="R48"/>
  <c r="Q48"/>
  <c r="P48"/>
  <c r="O48"/>
  <c r="I48"/>
  <c r="H48"/>
  <c r="G48"/>
  <c r="F48"/>
  <c r="R47"/>
  <c r="Q47"/>
  <c r="P47"/>
  <c r="O47"/>
  <c r="I47"/>
  <c r="H47"/>
  <c r="G47"/>
  <c r="F47"/>
  <c r="R46"/>
  <c r="Q46"/>
  <c r="P46"/>
  <c r="O46"/>
  <c r="I46"/>
  <c r="R45"/>
  <c r="Q45"/>
  <c r="P45"/>
  <c r="O45"/>
  <c r="I45"/>
  <c r="H45"/>
  <c r="G45"/>
  <c r="F45"/>
  <c r="R44"/>
  <c r="Q44"/>
  <c r="P44"/>
  <c r="O44"/>
  <c r="I44"/>
  <c r="H44"/>
  <c r="G44"/>
  <c r="F44"/>
  <c r="R43"/>
  <c r="Q43"/>
  <c r="P43"/>
  <c r="O43"/>
  <c r="I43"/>
  <c r="H43"/>
  <c r="G43"/>
  <c r="F43"/>
  <c r="R42"/>
  <c r="Q42"/>
  <c r="P42"/>
  <c r="O42"/>
  <c r="I42"/>
  <c r="H42"/>
  <c r="G42"/>
  <c r="F42"/>
  <c r="R41"/>
  <c r="Q41"/>
  <c r="P41"/>
  <c r="O41"/>
  <c r="I41"/>
  <c r="H41"/>
  <c r="G41"/>
  <c r="F41"/>
  <c r="R40"/>
  <c r="Q40"/>
  <c r="P40"/>
  <c r="O40"/>
  <c r="N40"/>
  <c r="L40"/>
  <c r="K40"/>
  <c r="H40"/>
  <c r="I40"/>
  <c r="R39"/>
  <c r="Q39"/>
  <c r="P39"/>
  <c r="O39"/>
  <c r="N39"/>
  <c r="M39"/>
  <c r="L39"/>
  <c r="K39"/>
  <c r="H39"/>
  <c r="I39"/>
  <c r="R38"/>
  <c r="Q38"/>
  <c r="P38"/>
  <c r="O38"/>
  <c r="H38"/>
  <c r="I38"/>
  <c r="R37"/>
  <c r="Q37"/>
  <c r="P37"/>
  <c r="O37"/>
  <c r="H37"/>
  <c r="I37"/>
  <c r="R36"/>
  <c r="Q36"/>
  <c r="P36"/>
  <c r="O36"/>
  <c r="H36"/>
  <c r="I36"/>
  <c r="R35"/>
  <c r="Q35"/>
  <c r="P35"/>
  <c r="O35"/>
  <c r="N35"/>
  <c r="M35"/>
  <c r="L35"/>
  <c r="K35"/>
  <c r="H35"/>
  <c r="I35"/>
  <c r="R34"/>
  <c r="Q34"/>
  <c r="P34"/>
  <c r="O34"/>
  <c r="N34"/>
  <c r="M34"/>
  <c r="L34"/>
  <c r="K34"/>
  <c r="H34"/>
  <c r="I34"/>
  <c r="Q33"/>
  <c r="R33"/>
  <c r="P33"/>
  <c r="O33"/>
  <c r="H33"/>
  <c r="I33"/>
  <c r="G33"/>
  <c r="F33"/>
  <c r="R32"/>
  <c r="Q32"/>
  <c r="P32"/>
  <c r="O32"/>
  <c r="I32"/>
  <c r="H32"/>
  <c r="G32"/>
  <c r="F32"/>
  <c r="D32"/>
  <c r="R31"/>
  <c r="Q31"/>
  <c r="P31"/>
  <c r="O31"/>
  <c r="I31"/>
  <c r="H31"/>
  <c r="G31"/>
  <c r="F31"/>
  <c r="I30"/>
  <c r="H30"/>
  <c r="G30"/>
  <c r="F30"/>
  <c r="I29"/>
  <c r="H29"/>
  <c r="G29"/>
  <c r="F29"/>
  <c r="R28"/>
  <c r="Q28"/>
  <c r="P28"/>
  <c r="O28"/>
  <c r="I28"/>
  <c r="H28"/>
  <c r="G28"/>
  <c r="F28"/>
  <c r="R27"/>
  <c r="Q27"/>
  <c r="P27"/>
  <c r="O27"/>
  <c r="I27"/>
  <c r="H27"/>
  <c r="G27"/>
  <c r="F27"/>
  <c r="R26"/>
  <c r="Q26"/>
  <c r="P26"/>
  <c r="O26"/>
  <c r="I26"/>
  <c r="H26"/>
  <c r="G26"/>
  <c r="F26"/>
  <c r="R25"/>
  <c r="Q25"/>
  <c r="P25"/>
  <c r="O25"/>
  <c r="I25"/>
  <c r="H25"/>
  <c r="G25"/>
  <c r="F25"/>
  <c r="Q24"/>
  <c r="R24"/>
  <c r="I24"/>
  <c r="H24"/>
  <c r="G24"/>
  <c r="F24"/>
  <c r="Q23"/>
  <c r="R23"/>
  <c r="I23"/>
  <c r="H23"/>
  <c r="G23"/>
  <c r="F23"/>
  <c r="E23"/>
  <c r="D23"/>
  <c r="C23"/>
  <c r="Q22"/>
  <c r="R22"/>
  <c r="I22"/>
  <c r="H22"/>
  <c r="G22"/>
  <c r="F22"/>
  <c r="Q21"/>
  <c r="R21"/>
  <c r="I21"/>
  <c r="H21"/>
  <c r="G21"/>
  <c r="F21"/>
  <c r="Q20"/>
  <c r="R20"/>
  <c r="P20"/>
  <c r="O20"/>
  <c r="I20"/>
  <c r="H20"/>
  <c r="G20"/>
  <c r="F20"/>
  <c r="Q19"/>
  <c r="R19"/>
  <c r="P19"/>
  <c r="O19"/>
  <c r="I19"/>
  <c r="H19"/>
  <c r="G19"/>
  <c r="F19"/>
  <c r="R18"/>
  <c r="P18"/>
  <c r="O18"/>
  <c r="I18"/>
  <c r="H18"/>
  <c r="G18"/>
  <c r="F18"/>
  <c r="Q17"/>
  <c r="R17"/>
  <c r="I17"/>
  <c r="H17"/>
  <c r="G17"/>
  <c r="F17"/>
  <c r="Q16"/>
  <c r="R16"/>
  <c r="I16"/>
  <c r="H16"/>
  <c r="G16"/>
  <c r="F16"/>
  <c r="Q15"/>
  <c r="R15"/>
  <c r="I15"/>
  <c r="H15"/>
  <c r="G15"/>
  <c r="F15"/>
  <c r="Q14"/>
  <c r="R14"/>
  <c r="I14"/>
  <c r="H14"/>
  <c r="G14"/>
  <c r="F14"/>
  <c r="Q13"/>
  <c r="R13"/>
  <c r="I13"/>
  <c r="H13"/>
  <c r="G13"/>
  <c r="F13"/>
  <c r="Q12"/>
  <c r="R12"/>
  <c r="I12"/>
  <c r="H12"/>
  <c r="G12"/>
  <c r="F12"/>
  <c r="Q11"/>
  <c r="R11"/>
  <c r="I11"/>
  <c r="H11"/>
  <c r="G11"/>
  <c r="F11"/>
  <c r="Q10"/>
  <c r="R10"/>
  <c r="I10"/>
  <c r="H10"/>
  <c r="G10"/>
  <c r="F10"/>
  <c r="Q9"/>
  <c r="R9"/>
  <c r="I9"/>
  <c r="H9"/>
  <c r="G9"/>
  <c r="F9"/>
  <c r="Q8"/>
  <c r="R8"/>
  <c r="I8"/>
  <c r="H8"/>
  <c r="G8"/>
  <c r="F8"/>
  <c r="Q7"/>
  <c r="R7"/>
  <c r="I7"/>
  <c r="H7"/>
  <c r="G7"/>
  <c r="F7"/>
  <c r="Q6"/>
  <c r="R6"/>
  <c r="I6"/>
  <c r="H6"/>
  <c r="G6"/>
  <c r="F6"/>
  <c r="Q5"/>
  <c r="R5"/>
  <c r="H5"/>
  <c r="I5"/>
  <c r="G5"/>
</calcChain>
</file>

<file path=xl/sharedStrings.xml><?xml version="1.0" encoding="utf-8"?>
<sst xmlns="http://schemas.openxmlformats.org/spreadsheetml/2006/main" count="263" uniqueCount="215">
  <si>
    <t>附件1</t>
  </si>
  <si>
    <t>梁河县河西乡</t>
  </si>
  <si>
    <t>梁河县河西乡人民政府</t>
  </si>
  <si>
    <t>目录</t>
  </si>
  <si>
    <t>序号</t>
  </si>
  <si>
    <t>表名</t>
  </si>
  <si>
    <t>单位：万元</t>
  </si>
  <si>
    <t>收入</t>
  </si>
  <si>
    <t>支出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</si>
  <si>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</si>
  <si>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</si>
  <si>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</si>
  <si>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</si>
  <si>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</si>
  <si>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</si>
  <si>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</si>
  <si>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</si>
  <si>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</si>
  <si>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</si>
  <si>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</si>
  <si>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</si>
  <si>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</si>
  <si>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</si>
  <si>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</si>
  <si>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</si>
  <si>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</si>
  <si>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</si>
  <si>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</si>
  <si>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</si>
  <si>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</si>
  <si>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文化旅游体育与传媒支出</t>
  </si>
  <si>
    <t>10107 资源税</t>
  </si>
  <si>
    <t>208 社会保障和就业支出</t>
  </si>
  <si>
    <t>10109 城市维护建设税</t>
  </si>
  <si>
    <t>210 卫生健康支出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</si>
  <si>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</si>
  <si>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</si>
  <si>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</si>
  <si>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</si>
  <si>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</si>
  <si>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</si>
  <si>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</si>
  <si>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</si>
  <si>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</si>
  <si>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</si>
  <si>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</si>
  <si>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</si>
  <si>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</si>
  <si>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</si>
  <si>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</si>
  <si>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</si>
  <si>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</si>
  <si>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</si>
  <si>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</si>
  <si>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</si>
  <si>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</si>
  <si>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</si>
  <si>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</si>
  <si>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</si>
  <si>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</si>
  <si>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</si>
  <si>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</si>
  <si>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</si>
  <si>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</si>
  <si>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</si>
  <si>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</si>
  <si>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</si>
  <si>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</si>
  <si>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</si>
  <si>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</si>
  <si>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</si>
  <si>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</si>
  <si>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</si>
  <si>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</si>
  <si>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</si>
  <si>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</si>
  <si>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</si>
  <si>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</si>
  <si>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</si>
  <si>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</si>
  <si>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</si>
  <si>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</si>
  <si>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</si>
  <si>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</si>
  <si>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</si>
  <si>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</si>
  <si>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</si>
  <si>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</si>
  <si>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</si>
  <si>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</si>
  <si>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</si>
  <si>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</si>
  <si>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</si>
  <si>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</si>
  <si>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</si>
  <si>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</si>
  <si>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</si>
  <si>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</si>
  <si>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</si>
  <si>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</si>
  <si>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</si>
  <si>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</si>
  <si>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</si>
  <si>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</si>
  <si>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</si>
  <si>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</si>
  <si>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</si>
  <si>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</si>
  <si>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</si>
  <si>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  结转下年</t>
    </r>
  </si>
  <si>
    <t>净结余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</si>
  <si>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</si>
  <si>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</si>
  <si>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</si>
  <si>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</si>
  <si>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</si>
  <si>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</si>
  <si>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</si>
  <si>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</si>
  <si>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</si>
  <si>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</si>
  <si>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</si>
  <si>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</si>
  <si>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</si>
  <si>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</si>
  <si>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</si>
  <si>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</si>
  <si>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</si>
  <si>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</si>
  <si>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</si>
  <si>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</si>
  <si>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</si>
  <si>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</si>
  <si>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</si>
  <si>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</si>
  <si>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</si>
  <si>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</si>
  <si>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</si>
  <si>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</si>
  <si>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</si>
  <si>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</si>
  <si>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</si>
  <si>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</si>
  <si>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</si>
  <si>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</si>
  <si>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</si>
  <si>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</si>
  <si>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</si>
  <si>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</si>
  <si>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</si>
  <si>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</si>
  <si>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</si>
  <si>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</si>
  <si>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</si>
  <si>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</si>
  <si>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</si>
  <si>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</si>
  <si>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单位:万元</t>
    </r>
  </si>
  <si>
    <t>比上年增幅</t>
  </si>
  <si>
    <r>
      <rPr>
        <sz val="12"/>
        <rFont val="宋体"/>
        <family val="3"/>
        <charset val="134"/>
      </rPr>
      <t>1030601</t>
    </r>
    <r>
      <rPr>
        <sz val="12"/>
        <rFont val="宋体"/>
        <family val="3"/>
        <charset val="134"/>
      </rPr>
      <t xml:space="preserve"> 利润收入</t>
    </r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</si>
  <si>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2 </t>
    </r>
    <r>
      <rPr>
        <sz val="12"/>
        <rFont val="宋体"/>
        <family val="3"/>
        <charset val="134"/>
      </rPr>
      <t>股利、股息收入</t>
    </r>
  </si>
  <si>
    <t>223 国有资本经营预算支出</t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</si>
  <si>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3 </t>
    </r>
    <r>
      <rPr>
        <sz val="12"/>
        <rFont val="宋体"/>
        <family val="3"/>
        <charset val="134"/>
      </rPr>
      <t>产权转让收入</t>
    </r>
  </si>
  <si>
    <r>
      <rPr>
        <sz val="12"/>
        <rFont val="宋体"/>
        <family val="3"/>
        <charset val="134"/>
      </rPr>
      <t>103060</t>
    </r>
    <r>
      <rPr>
        <sz val="12"/>
        <rFont val="宋体"/>
        <family val="3"/>
        <charset val="134"/>
      </rPr>
      <t xml:space="preserve">4 </t>
    </r>
    <r>
      <rPr>
        <sz val="12"/>
        <rFont val="宋体"/>
        <family val="3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</si>
  <si>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</si>
  <si>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</si>
  <si>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</si>
  <si>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</si>
  <si>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</si>
  <si>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</si>
  <si>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</si>
  <si>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</si>
  <si>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项        目</t>
  </si>
  <si>
    <r>
      <rPr>
        <sz val="12"/>
        <rFont val="宋体"/>
        <family val="3"/>
        <charset val="134"/>
      </rPr>
      <t>合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</si>
  <si>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</si>
  <si>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</si>
  <si>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</si>
  <si>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</si>
  <si>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</si>
  <si>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</si>
  <si>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</si>
  <si>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</si>
  <si>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</si>
  <si>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</si>
  <si>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</si>
  <si>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</si>
  <si>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</si>
  <si>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</si>
  <si>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</si>
  <si>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</si>
  <si>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</si>
  <si>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</si>
  <si>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</si>
  <si>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</si>
  <si>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</si>
  <si>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</si>
  <si>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</si>
  <si>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</si>
  <si>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</si>
  <si>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</si>
  <si>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</si>
  <si>
    <t xml:space="preserve"> 2022年梁河县社会保险基金收支执行情况表</t>
    <phoneticPr fontId="40" type="noConversion"/>
  </si>
  <si>
    <t>2022年度财政预算执行情况表</t>
    <phoneticPr fontId="40" type="noConversion"/>
  </si>
  <si>
    <r>
      <t xml:space="preserve">                  202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年0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月</t>
    </r>
    <phoneticPr fontId="40" type="noConversion"/>
  </si>
  <si>
    <r>
      <t>202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年梁河县河西乡一般公共预算收支执行情况表</t>
    </r>
    <phoneticPr fontId="40" type="noConversion"/>
  </si>
  <si>
    <r>
      <t>202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年梁河县河西乡政府性基金预算收支执行情况表</t>
    </r>
    <phoneticPr fontId="40" type="noConversion"/>
  </si>
  <si>
    <r>
      <t>202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年梁河县河西乡国有资本经营预算收支执行情况表</t>
    </r>
    <phoneticPr fontId="40" type="noConversion"/>
  </si>
  <si>
    <r>
      <t>202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年梁河县河西乡社会保险基金收支执行情况表</t>
    </r>
    <phoneticPr fontId="40" type="noConversion"/>
  </si>
  <si>
    <t>2022年梁河县河西乡一般公共预算收支执行情况表</t>
    <phoneticPr fontId="40" type="noConversion"/>
  </si>
  <si>
    <t>2021年决算数</t>
    <phoneticPr fontId="40" type="noConversion"/>
  </si>
  <si>
    <t>2022年年初预算数</t>
    <phoneticPr fontId="40" type="noConversion"/>
  </si>
  <si>
    <t>2022年</t>
    <phoneticPr fontId="40" type="noConversion"/>
  </si>
  <si>
    <t>2022年梁河县河西乡政府性基金预算收支执行情况表</t>
    <phoneticPr fontId="40" type="noConversion"/>
  </si>
  <si>
    <t>2022年梁河县国有资本经营预算收支执行情况表</t>
    <phoneticPr fontId="40" type="noConversion"/>
  </si>
  <si>
    <t>2022年年初预算数</t>
    <phoneticPr fontId="40" type="noConversion"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</si>
</sst>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_ ;[Red]\-#,##0\ "/>
    <numFmt numFmtId="177" formatCode="yyyy&quot;年&quot;m&quot;月&quot;d&quot;日&quot;;@"/>
    <numFmt numFmtId="178" formatCode="#,##0_ "/>
    <numFmt numFmtId="179" formatCode="0.00_);[Red]\(0.00\)"/>
    <numFmt numFmtId="180" formatCode="0.0%"/>
    <numFmt numFmtId="181" formatCode="0.00_ "/>
    <numFmt numFmtId="182" formatCode="#,##0.0_ ;[Red]\-#,##0.0\ "/>
  </numFmts>
  <fonts count="41">
    <font>
      <sz val="12"/>
      <name val="宋体"/>
      <charset val="134"/>
    </font>
    <font>
      <sz val="22"/>
      <name val="宋体"/>
      <family val="3"/>
      <charset val="134"/>
    </font>
    <font>
      <sz val="20"/>
      <name val="宋体"/>
      <family val="3"/>
      <charset val="134"/>
    </font>
    <font>
      <sz val="12"/>
      <name val="Arial Narrow"/>
      <family val="2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22"/>
      <name val="华文中宋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5"/>
      <name val="宋体"/>
      <family val="3"/>
      <charset val="134"/>
    </font>
    <font>
      <sz val="20"/>
      <name val="华文中宋"/>
      <family val="3"/>
      <charset val="134"/>
    </font>
    <font>
      <sz val="12"/>
      <name val="黑体"/>
      <family val="3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7"/>
      <name val="Small Fonts"/>
      <family val="3"/>
      <charset val="134"/>
    </font>
    <font>
      <sz val="10"/>
      <name val="MS Sans Serif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24">
    <xf numFmtId="0" fontId="0" fillId="0" borderId="0"/>
    <xf numFmtId="0" fontId="23" fillId="0" borderId="0">
      <alignment vertical="center"/>
    </xf>
    <xf numFmtId="0" fontId="30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0" borderId="0"/>
    <xf numFmtId="0" fontId="20" fillId="0" borderId="20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9" fontId="39" fillId="0" borderId="0" applyFont="0" applyFill="0" applyBorder="0" applyAlignment="0" applyProtection="0"/>
    <xf numFmtId="0" fontId="39" fillId="0" borderId="0"/>
    <xf numFmtId="0" fontId="22" fillId="0" borderId="0" applyNumberFormat="0" applyFill="0" applyBorder="0" applyAlignment="0" applyProtection="0">
      <alignment vertical="center"/>
    </xf>
    <xf numFmtId="0" fontId="39" fillId="0" borderId="0"/>
    <xf numFmtId="0" fontId="34" fillId="0" borderId="0" applyNumberFormat="0" applyFill="0" applyBorder="0" applyAlignment="0" applyProtection="0">
      <alignment vertical="center"/>
    </xf>
    <xf numFmtId="0" fontId="39" fillId="0" borderId="0"/>
    <xf numFmtId="0" fontId="34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9" fontId="39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21" fillId="3" borderId="21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9" fillId="0" borderId="0"/>
    <xf numFmtId="0" fontId="31" fillId="4" borderId="0" applyNumberFormat="0" applyBorder="0" applyAlignment="0" applyProtection="0">
      <alignment vertical="center"/>
    </xf>
    <xf numFmtId="0" fontId="39" fillId="0" borderId="0"/>
    <xf numFmtId="0" fontId="20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7" fillId="8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9" fillId="0" borderId="0">
      <alignment vertical="center"/>
    </xf>
    <xf numFmtId="0" fontId="27" fillId="8" borderId="24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9" fillId="0" borderId="0"/>
    <xf numFmtId="0" fontId="33" fillId="16" borderId="0" applyNumberFormat="0" applyBorder="0" applyAlignment="0" applyProtection="0">
      <alignment vertical="center"/>
    </xf>
    <xf numFmtId="0" fontId="39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37" fontId="36" fillId="0" borderId="0"/>
    <xf numFmtId="0" fontId="25" fillId="6" borderId="0" applyNumberFormat="0" applyBorder="0" applyAlignment="0" applyProtection="0">
      <alignment vertical="center"/>
    </xf>
    <xf numFmtId="0" fontId="37" fillId="0" borderId="0"/>
    <xf numFmtId="9" fontId="39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9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0" fontId="30" fillId="0" borderId="25" applyNumberFormat="0" applyFill="0" applyAlignment="0" applyProtection="0">
      <alignment vertical="center"/>
    </xf>
    <xf numFmtId="9" fontId="39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0" fontId="31" fillId="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9" fillId="0" borderId="0"/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9" fillId="0" borderId="0"/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9" fillId="0" borderId="0"/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0"/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0"/>
    <xf numFmtId="0" fontId="3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/>
    <xf numFmtId="0" fontId="28" fillId="10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3" borderId="21" applyNumberFormat="0" applyAlignment="0" applyProtection="0">
      <alignment vertical="center"/>
    </xf>
    <xf numFmtId="0" fontId="39" fillId="0" borderId="0">
      <alignment vertical="center"/>
    </xf>
    <xf numFmtId="0" fontId="39" fillId="0" borderId="0"/>
    <xf numFmtId="0" fontId="21" fillId="3" borderId="21" applyNumberFormat="0" applyAlignment="0" applyProtection="0">
      <alignment vertical="center"/>
    </xf>
    <xf numFmtId="0" fontId="39" fillId="0" borderId="0">
      <alignment vertical="center"/>
    </xf>
    <xf numFmtId="0" fontId="32" fillId="3" borderId="26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3" borderId="2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24" fillId="5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2" fillId="3" borderId="26" applyNumberFormat="0" applyAlignment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27" fillId="8" borderId="24" applyNumberFormat="0" applyAlignment="0" applyProtection="0">
      <alignment vertical="center"/>
    </xf>
    <xf numFmtId="0" fontId="39" fillId="0" borderId="0">
      <alignment vertical="center"/>
    </xf>
    <xf numFmtId="0" fontId="21" fillId="3" borderId="21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0" fillId="0" borderId="25" applyNumberFormat="0" applyFill="0" applyAlignment="0" applyProtection="0">
      <alignment vertical="center"/>
    </xf>
    <xf numFmtId="0" fontId="39" fillId="0" borderId="0">
      <alignment vertical="center"/>
    </xf>
    <xf numFmtId="0" fontId="27" fillId="8" borderId="24" applyNumberFormat="0" applyAlignment="0" applyProtection="0">
      <alignment vertical="center"/>
    </xf>
    <xf numFmtId="0" fontId="39" fillId="0" borderId="0"/>
    <xf numFmtId="0" fontId="39" fillId="0" borderId="0"/>
    <xf numFmtId="0" fontId="28" fillId="10" borderId="21" applyNumberFormat="0" applyAlignment="0" applyProtection="0">
      <alignment vertical="center"/>
    </xf>
    <xf numFmtId="0" fontId="39" fillId="0" borderId="0"/>
    <xf numFmtId="0" fontId="32" fillId="3" borderId="26" applyNumberFormat="0" applyAlignment="0" applyProtection="0">
      <alignment vertical="center"/>
    </xf>
    <xf numFmtId="0" fontId="39" fillId="0" borderId="0"/>
    <xf numFmtId="0" fontId="32" fillId="3" borderId="26" applyNumberFormat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8" fillId="10" borderId="21" applyNumberFormat="0" applyAlignment="0" applyProtection="0">
      <alignment vertical="center"/>
    </xf>
    <xf numFmtId="0" fontId="39" fillId="0" borderId="0"/>
    <xf numFmtId="0" fontId="39" fillId="0" borderId="0"/>
    <xf numFmtId="0" fontId="32" fillId="3" borderId="26" applyNumberFormat="0" applyAlignment="0" applyProtection="0">
      <alignment vertical="center"/>
    </xf>
    <xf numFmtId="0" fontId="23" fillId="0" borderId="0">
      <alignment vertical="center"/>
    </xf>
    <xf numFmtId="0" fontId="39" fillId="0" borderId="0"/>
    <xf numFmtId="0" fontId="39" fillId="0" borderId="0"/>
    <xf numFmtId="0" fontId="2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23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3" borderId="26" applyNumberFormat="0" applyAlignment="0" applyProtection="0">
      <alignment vertical="center"/>
    </xf>
    <xf numFmtId="0" fontId="39" fillId="0" borderId="0"/>
    <xf numFmtId="0" fontId="34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0" fillId="0" borderId="25" applyNumberFormat="0" applyFill="0" applyAlignment="0" applyProtection="0">
      <alignment vertical="center"/>
    </xf>
    <xf numFmtId="0" fontId="39" fillId="0" borderId="0"/>
    <xf numFmtId="0" fontId="21" fillId="3" borderId="21" applyNumberFormat="0" applyAlignment="0" applyProtection="0">
      <alignment vertical="center"/>
    </xf>
    <xf numFmtId="0" fontId="39" fillId="0" borderId="0"/>
    <xf numFmtId="0" fontId="21" fillId="3" borderId="21" applyNumberFormat="0" applyAlignment="0" applyProtection="0">
      <alignment vertical="center"/>
    </xf>
    <xf numFmtId="0" fontId="23" fillId="0" borderId="0">
      <alignment vertical="center"/>
    </xf>
    <xf numFmtId="0" fontId="39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7" fillId="0" borderId="0"/>
    <xf numFmtId="41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32" fillId="3" borderId="26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9" fillId="7" borderId="22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</cellStyleXfs>
  <cellXfs count="161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8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176" fontId="0" fillId="0" borderId="0" xfId="434" applyNumberFormat="1" applyFont="1" applyFill="1" applyBorder="1" applyAlignment="1">
      <alignment vertical="center"/>
    </xf>
    <xf numFmtId="176" fontId="0" fillId="0" borderId="7" xfId="434" applyNumberFormat="1" applyFont="1" applyFill="1" applyBorder="1" applyAlignment="1">
      <alignment vertical="center"/>
    </xf>
    <xf numFmtId="176" fontId="7" fillId="0" borderId="5" xfId="396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11" applyNumberFormat="1" applyFont="1" applyFill="1" applyBorder="1" applyAlignment="1">
      <alignment vertical="center"/>
    </xf>
    <xf numFmtId="0" fontId="7" fillId="2" borderId="5" xfId="396" applyFont="1" applyFill="1" applyBorder="1" applyAlignment="1">
      <alignment horizontal="left" vertical="center"/>
    </xf>
    <xf numFmtId="176" fontId="7" fillId="0" borderId="12" xfId="396" applyNumberFormat="1" applyFont="1" applyFill="1" applyBorder="1" applyAlignment="1">
      <alignment horizontal="center" vertical="center" wrapText="1"/>
    </xf>
    <xf numFmtId="176" fontId="7" fillId="0" borderId="14" xfId="396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396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80" fontId="7" fillId="0" borderId="5" xfId="1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34" applyFont="1" applyFill="1">
      <alignment vertical="center"/>
    </xf>
    <xf numFmtId="0" fontId="39" fillId="0" borderId="0" xfId="396" applyFill="1">
      <alignment vertical="center"/>
    </xf>
    <xf numFmtId="0" fontId="7" fillId="0" borderId="0" xfId="396" applyFont="1" applyFill="1">
      <alignment vertical="center"/>
    </xf>
    <xf numFmtId="0" fontId="9" fillId="0" borderId="0" xfId="434" applyFont="1" applyFill="1" applyAlignment="1">
      <alignment vertical="center" wrapText="1"/>
    </xf>
    <xf numFmtId="0" fontId="9" fillId="0" borderId="0" xfId="434" applyFont="1" applyFill="1">
      <alignment vertical="center"/>
    </xf>
    <xf numFmtId="176" fontId="0" fillId="0" borderId="0" xfId="434" applyNumberFormat="1" applyFont="1" applyFill="1" applyAlignment="1">
      <alignment vertical="center" wrapText="1"/>
    </xf>
    <xf numFmtId="176" fontId="0" fillId="0" borderId="0" xfId="434" applyNumberFormat="1" applyFont="1" applyFill="1" applyAlignment="1">
      <alignment vertical="center"/>
    </xf>
    <xf numFmtId="176" fontId="7" fillId="0" borderId="13" xfId="434" applyNumberFormat="1" applyFont="1" applyFill="1" applyBorder="1" applyAlignment="1">
      <alignment horizontal="left" vertical="center" wrapText="1"/>
    </xf>
    <xf numFmtId="181" fontId="7" fillId="0" borderId="5" xfId="396" applyNumberFormat="1" applyFont="1" applyFill="1" applyBorder="1">
      <alignment vertical="center"/>
    </xf>
    <xf numFmtId="10" fontId="7" fillId="0" borderId="5" xfId="396" applyNumberFormat="1" applyFont="1" applyFill="1" applyBorder="1">
      <alignment vertical="center"/>
    </xf>
    <xf numFmtId="10" fontId="7" fillId="0" borderId="5" xfId="11" applyNumberFormat="1" applyFont="1" applyFill="1" applyBorder="1" applyAlignment="1">
      <alignment vertical="center"/>
    </xf>
    <xf numFmtId="181" fontId="7" fillId="0" borderId="5" xfId="11" applyNumberFormat="1" applyFont="1" applyFill="1" applyBorder="1" applyAlignment="1">
      <alignment vertical="center"/>
    </xf>
    <xf numFmtId="0" fontId="0" fillId="0" borderId="5" xfId="396" applyFont="1" applyFill="1" applyBorder="1" applyAlignment="1">
      <alignment horizontal="left" vertical="center" wrapText="1"/>
    </xf>
    <xf numFmtId="181" fontId="0" fillId="0" borderId="5" xfId="396" applyNumberFormat="1" applyFont="1" applyFill="1" applyBorder="1">
      <alignment vertical="center"/>
    </xf>
    <xf numFmtId="0" fontId="0" fillId="0" borderId="17" xfId="396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39" fillId="0" borderId="5" xfId="396" applyFill="1" applyBorder="1" applyAlignment="1">
      <alignment horizontal="left" vertical="center" wrapText="1"/>
    </xf>
    <xf numFmtId="0" fontId="7" fillId="0" borderId="5" xfId="396" applyFont="1" applyFill="1" applyBorder="1" applyAlignment="1">
      <alignment horizontal="distributed" vertical="center" wrapText="1"/>
    </xf>
    <xf numFmtId="0" fontId="7" fillId="0" borderId="5" xfId="396" applyNumberFormat="1" applyFont="1" applyFill="1" applyBorder="1">
      <alignment vertical="center"/>
    </xf>
    <xf numFmtId="0" fontId="0" fillId="0" borderId="5" xfId="396" applyFont="1" applyFill="1" applyBorder="1" applyAlignment="1">
      <alignment horizontal="left" vertical="center"/>
    </xf>
    <xf numFmtId="181" fontId="39" fillId="0" borderId="5" xfId="396" applyNumberFormat="1" applyFill="1" applyBorder="1">
      <alignment vertical="center"/>
    </xf>
    <xf numFmtId="181" fontId="39" fillId="0" borderId="8" xfId="396" applyNumberFormat="1" applyFill="1" applyBorder="1">
      <alignment vertical="center"/>
    </xf>
    <xf numFmtId="181" fontId="0" fillId="0" borderId="8" xfId="293" applyNumberFormat="1" applyFont="1" applyFill="1" applyBorder="1" applyAlignment="1" applyProtection="1">
      <alignment horizontal="right" vertical="center"/>
      <protection locked="0"/>
    </xf>
    <xf numFmtId="10" fontId="0" fillId="0" borderId="5" xfId="11" applyNumberFormat="1" applyFont="1" applyFill="1" applyBorder="1" applyAlignment="1">
      <alignment vertical="center"/>
    </xf>
    <xf numFmtId="181" fontId="0" fillId="0" borderId="5" xfId="11" applyNumberFormat="1" applyFont="1" applyFill="1" applyBorder="1" applyAlignment="1">
      <alignment vertical="center"/>
    </xf>
    <xf numFmtId="182" fontId="0" fillId="0" borderId="5" xfId="396" applyNumberFormat="1" applyFont="1" applyFill="1" applyBorder="1">
      <alignment vertical="center"/>
    </xf>
    <xf numFmtId="182" fontId="0" fillId="0" borderId="5" xfId="11" applyNumberFormat="1" applyFont="1" applyFill="1" applyBorder="1" applyAlignment="1">
      <alignment vertical="center"/>
    </xf>
    <xf numFmtId="182" fontId="0" fillId="0" borderId="0" xfId="11" applyNumberFormat="1" applyFont="1" applyFill="1" applyAlignment="1">
      <alignment vertical="center"/>
    </xf>
    <xf numFmtId="0" fontId="0" fillId="0" borderId="0" xfId="434" applyFont="1" applyFill="1">
      <alignment vertical="center"/>
    </xf>
    <xf numFmtId="0" fontId="0" fillId="0" borderId="5" xfId="396" applyFont="1" applyFill="1" applyBorder="1" applyAlignment="1">
      <alignment vertical="center" wrapText="1"/>
    </xf>
    <xf numFmtId="181" fontId="0" fillId="0" borderId="5" xfId="396" applyNumberFormat="1" applyFont="1" applyFill="1" applyBorder="1" applyAlignment="1">
      <alignment horizontal="left" vertical="center" wrapText="1"/>
    </xf>
    <xf numFmtId="181" fontId="7" fillId="0" borderId="5" xfId="396" applyNumberFormat="1" applyFont="1" applyFill="1" applyBorder="1" applyAlignment="1">
      <alignment horizontal="distributed" vertical="center" wrapText="1"/>
    </xf>
    <xf numFmtId="0" fontId="7" fillId="0" borderId="5" xfId="396" applyFont="1" applyFill="1" applyBorder="1" applyAlignment="1">
      <alignment horizontal="left" vertical="center" wrapText="1"/>
    </xf>
    <xf numFmtId="181" fontId="0" fillId="0" borderId="5" xfId="396" applyNumberFormat="1" applyFont="1" applyFill="1" applyBorder="1" applyAlignment="1">
      <alignment vertical="center" wrapText="1"/>
    </xf>
    <xf numFmtId="181" fontId="39" fillId="0" borderId="5" xfId="396" applyNumberFormat="1" applyFill="1" applyBorder="1" applyAlignment="1">
      <alignment horizontal="left" vertical="center" wrapText="1"/>
    </xf>
    <xf numFmtId="0" fontId="6" fillId="0" borderId="0" xfId="434" applyFont="1" applyFill="1" applyAlignment="1">
      <alignment vertical="center"/>
    </xf>
    <xf numFmtId="0" fontId="7" fillId="0" borderId="0" xfId="396" applyFont="1" applyFill="1" applyAlignment="1">
      <alignment horizontal="center" vertical="center" wrapText="1"/>
    </xf>
    <xf numFmtId="0" fontId="39" fillId="0" borderId="0" xfId="396" applyFill="1" applyAlignment="1">
      <alignment horizontal="left" vertical="center"/>
    </xf>
    <xf numFmtId="10" fontId="39" fillId="0" borderId="0" xfId="396" applyNumberFormat="1" applyFill="1">
      <alignment vertical="center"/>
    </xf>
    <xf numFmtId="176" fontId="39" fillId="0" borderId="0" xfId="396" applyNumberFormat="1" applyFill="1">
      <alignment vertical="center"/>
    </xf>
    <xf numFmtId="0" fontId="0" fillId="0" borderId="0" xfId="396" applyFont="1" applyFill="1" applyAlignment="1">
      <alignment horizontal="left" vertical="center"/>
    </xf>
    <xf numFmtId="0" fontId="10" fillId="0" borderId="0" xfId="396" applyFont="1" applyFill="1">
      <alignment vertical="center"/>
    </xf>
    <xf numFmtId="10" fontId="39" fillId="0" borderId="0" xfId="396" applyNumberFormat="1" applyFill="1" applyBorder="1" applyAlignment="1">
      <alignment horizontal="right" vertical="center"/>
    </xf>
    <xf numFmtId="176" fontId="39" fillId="0" borderId="0" xfId="396" applyNumberFormat="1" applyFill="1" applyBorder="1" applyAlignment="1">
      <alignment horizontal="right" vertical="center"/>
    </xf>
    <xf numFmtId="10" fontId="7" fillId="0" borderId="5" xfId="396" applyNumberFormat="1" applyFont="1" applyFill="1" applyBorder="1" applyAlignment="1">
      <alignment horizontal="center" vertical="center" wrapText="1"/>
    </xf>
    <xf numFmtId="0" fontId="11" fillId="0" borderId="5" xfId="396" applyNumberFormat="1" applyFont="1" applyFill="1" applyBorder="1" applyAlignment="1">
      <alignment horizontal="left" vertical="center" wrapText="1"/>
    </xf>
    <xf numFmtId="0" fontId="0" fillId="0" borderId="5" xfId="396" applyNumberFormat="1" applyFont="1" applyFill="1" applyBorder="1" applyAlignment="1">
      <alignment horizontal="left" vertical="center" wrapText="1"/>
    </xf>
    <xf numFmtId="0" fontId="7" fillId="0" borderId="5" xfId="396" applyFont="1" applyFill="1" applyBorder="1" applyAlignment="1">
      <alignment horizontal="center" vertical="center" wrapText="1"/>
    </xf>
    <xf numFmtId="0" fontId="12" fillId="0" borderId="5" xfId="396" applyFont="1" applyFill="1" applyBorder="1" applyAlignment="1">
      <alignment horizontal="left" vertical="center" wrapText="1"/>
    </xf>
    <xf numFmtId="181" fontId="0" fillId="0" borderId="5" xfId="396" applyNumberFormat="1" applyFont="1" applyFill="1" applyBorder="1" applyAlignment="1">
      <alignment vertical="center"/>
    </xf>
    <xf numFmtId="0" fontId="0" fillId="0" borderId="0" xfId="396" applyFont="1" applyFill="1">
      <alignment vertical="center"/>
    </xf>
    <xf numFmtId="176" fontId="13" fillId="0" borderId="0" xfId="396" applyNumberFormat="1" applyFont="1" applyFill="1" applyBorder="1" applyAlignment="1">
      <alignment horizontal="right" vertical="center"/>
    </xf>
    <xf numFmtId="0" fontId="7" fillId="0" borderId="5" xfId="396" applyFont="1" applyFill="1" applyBorder="1" applyAlignment="1">
      <alignment vertical="center" wrapText="1"/>
    </xf>
    <xf numFmtId="179" fontId="0" fillId="2" borderId="5" xfId="396" applyNumberFormat="1" applyFont="1" applyFill="1" applyBorder="1" applyAlignment="1">
      <alignment horizontal="center" vertical="center"/>
    </xf>
    <xf numFmtId="10" fontId="0" fillId="0" borderId="5" xfId="396" applyNumberFormat="1" applyFont="1" applyFill="1" applyBorder="1">
      <alignment vertical="center"/>
    </xf>
    <xf numFmtId="0" fontId="39" fillId="0" borderId="5" xfId="396" applyFill="1" applyBorder="1" applyAlignment="1">
      <alignment vertical="center"/>
    </xf>
    <xf numFmtId="0" fontId="39" fillId="0" borderId="5" xfId="396" applyFill="1" applyBorder="1">
      <alignment vertical="center"/>
    </xf>
    <xf numFmtId="0" fontId="0" fillId="0" borderId="5" xfId="396" applyFont="1" applyFill="1" applyBorder="1" applyAlignment="1">
      <alignment horizontal="left" vertical="center" wrapText="1" shrinkToFit="1"/>
    </xf>
    <xf numFmtId="181" fontId="7" fillId="0" borderId="5" xfId="396" applyNumberFormat="1" applyFont="1" applyFill="1" applyBorder="1" applyAlignment="1">
      <alignment vertical="center"/>
    </xf>
    <xf numFmtId="181" fontId="39" fillId="0" borderId="5" xfId="396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right"/>
    </xf>
    <xf numFmtId="176" fontId="7" fillId="0" borderId="5" xfId="396" applyNumberFormat="1" applyFont="1" applyFill="1" applyBorder="1" applyAlignment="1">
      <alignment horizontal="center" vertical="center" wrapText="1"/>
    </xf>
    <xf numFmtId="49" fontId="39" fillId="0" borderId="0" xfId="0" applyNumberFormat="1" applyFont="1" applyAlignment="1">
      <alignment horizontal="left"/>
    </xf>
    <xf numFmtId="0" fontId="39" fillId="0" borderId="5" xfId="0" applyFont="1" applyBorder="1" applyAlignment="1">
      <alignment horizontal="left" vertical="center"/>
    </xf>
    <xf numFmtId="181" fontId="0" fillId="0" borderId="5" xfId="396" applyNumberFormat="1" applyFont="1" applyFill="1" applyBorder="1" applyAlignment="1">
      <alignment horizontal="center" vertical="center"/>
    </xf>
    <xf numFmtId="0" fontId="39" fillId="0" borderId="5" xfId="396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77" fontId="18" fillId="0" borderId="0" xfId="0" applyNumberFormat="1" applyFont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6" fillId="0" borderId="0" xfId="396" applyFont="1" applyFill="1" applyAlignment="1">
      <alignment horizontal="center" vertical="center"/>
    </xf>
    <xf numFmtId="10" fontId="6" fillId="0" borderId="0" xfId="396" applyNumberFormat="1" applyFont="1" applyFill="1" applyAlignment="1">
      <alignment horizontal="center" vertical="center"/>
    </xf>
    <xf numFmtId="176" fontId="7" fillId="0" borderId="8" xfId="396" applyNumberFormat="1" applyFont="1" applyFill="1" applyBorder="1" applyAlignment="1">
      <alignment horizontal="center" vertical="center" wrapText="1"/>
    </xf>
    <xf numFmtId="176" fontId="7" fillId="0" borderId="18" xfId="396" applyNumberFormat="1" applyFont="1" applyFill="1" applyBorder="1" applyAlignment="1">
      <alignment horizontal="center" vertical="center" wrapText="1"/>
    </xf>
    <xf numFmtId="10" fontId="7" fillId="0" borderId="18" xfId="396" applyNumberFormat="1" applyFont="1" applyFill="1" applyBorder="1" applyAlignment="1">
      <alignment horizontal="center" vertical="center" wrapText="1"/>
    </xf>
    <xf numFmtId="10" fontId="7" fillId="0" borderId="14" xfId="396" applyNumberFormat="1" applyFont="1" applyFill="1" applyBorder="1" applyAlignment="1">
      <alignment horizontal="center" vertical="center" wrapText="1"/>
    </xf>
    <xf numFmtId="176" fontId="7" fillId="0" borderId="14" xfId="396" applyNumberFormat="1" applyFont="1" applyFill="1" applyBorder="1" applyAlignment="1">
      <alignment horizontal="center" vertical="center" wrapText="1"/>
    </xf>
    <xf numFmtId="0" fontId="0" fillId="0" borderId="16" xfId="396" applyFont="1" applyFill="1" applyBorder="1" applyAlignment="1">
      <alignment horizontal="left" vertical="center" wrapText="1"/>
    </xf>
    <xf numFmtId="10" fontId="0" fillId="0" borderId="16" xfId="396" applyNumberFormat="1" applyFont="1" applyFill="1" applyBorder="1" applyAlignment="1">
      <alignment horizontal="left" vertical="center" wrapText="1"/>
    </xf>
    <xf numFmtId="0" fontId="7" fillId="0" borderId="12" xfId="396" applyFont="1" applyFill="1" applyBorder="1" applyAlignment="1">
      <alignment horizontal="center" vertical="center" wrapText="1"/>
    </xf>
    <xf numFmtId="0" fontId="7" fillId="0" borderId="13" xfId="396" applyFont="1" applyFill="1" applyBorder="1" applyAlignment="1">
      <alignment horizontal="center" vertical="center" wrapText="1"/>
    </xf>
    <xf numFmtId="176" fontId="7" fillId="0" borderId="5" xfId="396" applyNumberFormat="1" applyFont="1" applyFill="1" applyBorder="1" applyAlignment="1">
      <alignment horizontal="center" vertical="center" wrapText="1"/>
    </xf>
    <xf numFmtId="0" fontId="7" fillId="0" borderId="5" xfId="396" applyFont="1" applyFill="1" applyBorder="1" applyAlignment="1">
      <alignment horizontal="center" vertical="center" wrapText="1"/>
    </xf>
    <xf numFmtId="0" fontId="6" fillId="0" borderId="0" xfId="434" applyFont="1" applyFill="1" applyAlignment="1">
      <alignment horizontal="center" vertical="center" wrapText="1"/>
    </xf>
    <xf numFmtId="0" fontId="6" fillId="0" borderId="0" xfId="434" applyFont="1" applyFill="1" applyAlignment="1">
      <alignment horizontal="center" vertical="center"/>
    </xf>
    <xf numFmtId="176" fontId="7" fillId="0" borderId="15" xfId="396" applyNumberFormat="1" applyFont="1" applyFill="1" applyBorder="1" applyAlignment="1">
      <alignment horizontal="center" vertical="center" wrapText="1"/>
    </xf>
    <xf numFmtId="176" fontId="7" fillId="0" borderId="16" xfId="396" applyNumberFormat="1" applyFont="1" applyFill="1" applyBorder="1" applyAlignment="1">
      <alignment horizontal="center" vertical="center" wrapText="1"/>
    </xf>
    <xf numFmtId="176" fontId="7" fillId="0" borderId="12" xfId="434" applyNumberFormat="1" applyFont="1" applyFill="1" applyBorder="1" applyAlignment="1">
      <alignment horizontal="distributed" vertical="center" wrapText="1"/>
    </xf>
    <xf numFmtId="176" fontId="7" fillId="0" borderId="13" xfId="434" applyNumberFormat="1" applyFont="1" applyFill="1" applyBorder="1" applyAlignment="1">
      <alignment horizontal="distributed" vertical="center" wrapText="1"/>
    </xf>
    <xf numFmtId="176" fontId="7" fillId="0" borderId="12" xfId="396" applyNumberFormat="1" applyFont="1" applyFill="1" applyBorder="1" applyAlignment="1">
      <alignment horizontal="center" vertical="center" wrapText="1"/>
    </xf>
    <xf numFmtId="176" fontId="7" fillId="0" borderId="13" xfId="396" applyNumberFormat="1" applyFont="1" applyFill="1" applyBorder="1" applyAlignment="1">
      <alignment horizontal="center" vertical="center" wrapText="1"/>
    </xf>
    <xf numFmtId="0" fontId="6" fillId="0" borderId="0" xfId="434" applyFont="1" applyFill="1" applyBorder="1" applyAlignment="1">
      <alignment horizontal="center" vertical="center"/>
    </xf>
    <xf numFmtId="0" fontId="7" fillId="0" borderId="5" xfId="396" applyFont="1" applyFill="1" applyBorder="1" applyAlignment="1">
      <alignment horizontal="center" vertical="center"/>
    </xf>
    <xf numFmtId="176" fontId="7" fillId="0" borderId="12" xfId="434" applyNumberFormat="1" applyFont="1" applyFill="1" applyBorder="1" applyAlignment="1">
      <alignment horizontal="distributed" vertical="center" wrapText="1" indent="3"/>
    </xf>
    <xf numFmtId="176" fontId="7" fillId="0" borderId="13" xfId="434" applyNumberFormat="1" applyFont="1" applyFill="1" applyBorder="1" applyAlignment="1">
      <alignment horizontal="distributed" vertical="center" wrapText="1" indent="3"/>
    </xf>
    <xf numFmtId="0" fontId="2" fillId="0" borderId="0" xfId="0" applyFont="1" applyFill="1" applyBorder="1" applyAlignment="1">
      <alignment horizontal="center" vertical="center" wrapText="1"/>
    </xf>
  </cellXfs>
  <cellStyles count="624">
    <cellStyle name="20% - 着色 1" xfId="45"/>
    <cellStyle name="20% - 着色 2" xfId="48"/>
    <cellStyle name="20% - 着色 3" xfId="51"/>
    <cellStyle name="20% - 着色 4" xfId="67"/>
    <cellStyle name="20% - 着色 5" xfId="56"/>
    <cellStyle name="20% - 着色 6" xfId="69"/>
    <cellStyle name="40% - 着色 1" xfId="71"/>
    <cellStyle name="40% - 着色 2" xfId="73"/>
    <cellStyle name="40% - 着色 3" xfId="54"/>
    <cellStyle name="40% - 着色 4" xfId="58"/>
    <cellStyle name="40% - 着色 5" xfId="59"/>
    <cellStyle name="40% - 着色 6" xfId="75"/>
    <cellStyle name="60% - 着色 1" xfId="63"/>
    <cellStyle name="60% - 着色 2" xfId="5"/>
    <cellStyle name="60% - 着色 3" xfId="65"/>
    <cellStyle name="60% - 着色 4" xfId="60"/>
    <cellStyle name="60% - 着色 5" xfId="76"/>
    <cellStyle name="60% - 着色 6" xfId="78"/>
    <cellStyle name="no dec" xfId="80"/>
    <cellStyle name="Normal_APR" xfId="82"/>
    <cellStyle name="百分比" xfId="11" builtinId="5"/>
    <cellStyle name="百分比 2" xfId="85"/>
    <cellStyle name="百分比 2 2" xfId="88"/>
    <cellStyle name="百分比 2 2 2" xfId="91"/>
    <cellStyle name="百分比 2 2 2 2" xfId="94"/>
    <cellStyle name="百分比 2 2 3" xfId="95"/>
    <cellStyle name="百分比 2 2 4" xfId="96"/>
    <cellStyle name="百分比 2 3" xfId="99"/>
    <cellStyle name="百分比 2 3 2" xfId="101"/>
    <cellStyle name="百分比 2 3 2 2" xfId="102"/>
    <cellStyle name="百分比 2 3 3" xfId="103"/>
    <cellStyle name="百分比 2 3 4" xfId="104"/>
    <cellStyle name="百分比 2 4" xfId="105"/>
    <cellStyle name="百分比 2 4 2" xfId="107"/>
    <cellStyle name="百分比 2 5" xfId="108"/>
    <cellStyle name="百分比 2 6" xfId="110"/>
    <cellStyle name="百分比 3" xfId="83"/>
    <cellStyle name="百分比 3 2" xfId="112"/>
    <cellStyle name="百分比 3 3" xfId="114"/>
    <cellStyle name="百分比 4" xfId="19"/>
    <cellStyle name="百分比 5" xfId="21"/>
    <cellStyle name="标题 1 2" xfId="61"/>
    <cellStyle name="标题 1 2 2" xfId="116"/>
    <cellStyle name="标题 1 2 2 2" xfId="118"/>
    <cellStyle name="标题 1 2 2_州本级" xfId="119"/>
    <cellStyle name="标题 1 2 3" xfId="122"/>
    <cellStyle name="标题 1 2 4" xfId="123"/>
    <cellStyle name="标题 1 2_州本级" xfId="124"/>
    <cellStyle name="标题 1 3" xfId="77"/>
    <cellStyle name="标题 1 3 2" xfId="126"/>
    <cellStyle name="标题 1 3 2 2" xfId="128"/>
    <cellStyle name="标题 1 3 2_州本级" xfId="131"/>
    <cellStyle name="标题 1 3 3" xfId="134"/>
    <cellStyle name="标题 1 3 4" xfId="136"/>
    <cellStyle name="标题 1 3_州本级" xfId="138"/>
    <cellStyle name="标题 1 4" xfId="79"/>
    <cellStyle name="标题 1 4 2" xfId="50"/>
    <cellStyle name="标题 1 4 2 2" xfId="140"/>
    <cellStyle name="标题 1 4 2_州本级" xfId="141"/>
    <cellStyle name="标题 1 4 3" xfId="53"/>
    <cellStyle name="标题 1 4 4" xfId="144"/>
    <cellStyle name="标题 1 4_州本级" xfId="6"/>
    <cellStyle name="标题 1 5" xfId="145"/>
    <cellStyle name="标题 1 5 2" xfId="18"/>
    <cellStyle name="标题 1 5 3" xfId="146"/>
    <cellStyle name="标题 1 5_州本级" xfId="148"/>
    <cellStyle name="标题 1 6" xfId="150"/>
    <cellStyle name="标题 1 7" xfId="151"/>
    <cellStyle name="标题 10" xfId="89"/>
    <cellStyle name="标题 2 2" xfId="153"/>
    <cellStyle name="标题 2 2 2" xfId="155"/>
    <cellStyle name="标题 2 2 2 2" xfId="156"/>
    <cellStyle name="标题 2 2 2_州本级" xfId="157"/>
    <cellStyle name="标题 2 2 3" xfId="158"/>
    <cellStyle name="标题 2 2 4" xfId="160"/>
    <cellStyle name="标题 2 2_州本级" xfId="38"/>
    <cellStyle name="标题 2 3" xfId="163"/>
    <cellStyle name="标题 2 3 2" xfId="164"/>
    <cellStyle name="标题 2 3 2 2" xfId="165"/>
    <cellStyle name="标题 2 3 2_州本级" xfId="166"/>
    <cellStyle name="标题 2 3 3" xfId="167"/>
    <cellStyle name="标题 2 3 4" xfId="169"/>
    <cellStyle name="标题 2 3_州本级" xfId="147"/>
    <cellStyle name="标题 2 4" xfId="171"/>
    <cellStyle name="标题 2 4 2" xfId="152"/>
    <cellStyle name="标题 2 4 2 2" xfId="172"/>
    <cellStyle name="标题 2 4 2_州本级" xfId="44"/>
    <cellStyle name="标题 2 4 3" xfId="173"/>
    <cellStyle name="标题 2 4 4" xfId="176"/>
    <cellStyle name="标题 2 4_州本级" xfId="179"/>
    <cellStyle name="标题 2 5" xfId="181"/>
    <cellStyle name="标题 2 5 2" xfId="183"/>
    <cellStyle name="标题 2 5 3" xfId="180"/>
    <cellStyle name="标题 2 5_州本级" xfId="187"/>
    <cellStyle name="标题 2 6" xfId="189"/>
    <cellStyle name="标题 2 7" xfId="184"/>
    <cellStyle name="标题 3 2" xfId="190"/>
    <cellStyle name="标题 3 2 2" xfId="192"/>
    <cellStyle name="标题 3 2 2 2" xfId="174"/>
    <cellStyle name="标题 3 2 2_州本级" xfId="194"/>
    <cellStyle name="标题 3 2 3" xfId="196"/>
    <cellStyle name="标题 3 2 4" xfId="199"/>
    <cellStyle name="标题 3 2_州本级" xfId="198"/>
    <cellStyle name="标题 3 3" xfId="201"/>
    <cellStyle name="标题 3 3 2" xfId="203"/>
    <cellStyle name="标题 3 3 2 2" xfId="204"/>
    <cellStyle name="标题 3 3 2_州本级" xfId="27"/>
    <cellStyle name="标题 3 3 3" xfId="207"/>
    <cellStyle name="标题 3 3 4" xfId="208"/>
    <cellStyle name="标题 3 3_州本级" xfId="209"/>
    <cellStyle name="标题 3 4" xfId="125"/>
    <cellStyle name="标题 3 4 2" xfId="120"/>
    <cellStyle name="标题 3 4 2 2" xfId="211"/>
    <cellStyle name="标题 3 4 2_州本级" xfId="214"/>
    <cellStyle name="标题 3 4 3" xfId="205"/>
    <cellStyle name="标题 3 4 4" xfId="215"/>
    <cellStyle name="标题 3 4_州本级" xfId="9"/>
    <cellStyle name="标题 3 5" xfId="217"/>
    <cellStyle name="标题 3 5 2" xfId="218"/>
    <cellStyle name="标题 3 5 3" xfId="188"/>
    <cellStyle name="标题 3 5_州本级" xfId="220"/>
    <cellStyle name="标题 3 6" xfId="221"/>
    <cellStyle name="标题 3 7" xfId="222"/>
    <cellStyle name="标题 4 2" xfId="223"/>
    <cellStyle name="标题 4 2 2" xfId="225"/>
    <cellStyle name="标题 4 2 2 2" xfId="227"/>
    <cellStyle name="标题 4 2 2_州本级" xfId="154"/>
    <cellStyle name="标题 4 2 3" xfId="229"/>
    <cellStyle name="标题 4 2 4" xfId="210"/>
    <cellStyle name="标题 4 2_州本级" xfId="22"/>
    <cellStyle name="标题 4 3" xfId="230"/>
    <cellStyle name="标题 4 3 2" xfId="232"/>
    <cellStyle name="标题 4 3 2 2" xfId="235"/>
    <cellStyle name="标题 4 3 2_州本级" xfId="237"/>
    <cellStyle name="标题 4 3 3" xfId="238"/>
    <cellStyle name="标题 4 3 4" xfId="240"/>
    <cellStyle name="标题 4 3_州本级" xfId="241"/>
    <cellStyle name="标题 4 4" xfId="244"/>
    <cellStyle name="标题 4 4 2" xfId="248"/>
    <cellStyle name="标题 4 4 2 2" xfId="251"/>
    <cellStyle name="标题 4 4 2_州本级" xfId="253"/>
    <cellStyle name="标题 4 4 3" xfId="212"/>
    <cellStyle name="标题 4 4 4" xfId="255"/>
    <cellStyle name="标题 4 4_州本级" xfId="257"/>
    <cellStyle name="标题 4 5" xfId="259"/>
    <cellStyle name="标题 4 5 2" xfId="33"/>
    <cellStyle name="标题 4 5 3" xfId="28"/>
    <cellStyle name="标题 4 5_州本级" xfId="262"/>
    <cellStyle name="标题 4 6" xfId="264"/>
    <cellStyle name="标题 4 7" xfId="267"/>
    <cellStyle name="标题 5" xfId="269"/>
    <cellStyle name="标题 5 2" xfId="271"/>
    <cellStyle name="标题 5 2 2" xfId="272"/>
    <cellStyle name="标题 5 2_州本级" xfId="273"/>
    <cellStyle name="标题 5 3" xfId="129"/>
    <cellStyle name="标题 5 4" xfId="36"/>
    <cellStyle name="标题 5_州本级" xfId="274"/>
    <cellStyle name="标题 6" xfId="275"/>
    <cellStyle name="标题 6 2" xfId="277"/>
    <cellStyle name="标题 6 2 2" xfId="278"/>
    <cellStyle name="标题 6 2_州本级" xfId="13"/>
    <cellStyle name="标题 6 3" xfId="279"/>
    <cellStyle name="标题 6 4" xfId="281"/>
    <cellStyle name="标题 6_州本级" xfId="283"/>
    <cellStyle name="标题 7" xfId="284"/>
    <cellStyle name="标题 7 2" xfId="285"/>
    <cellStyle name="标题 7 2 2" xfId="286"/>
    <cellStyle name="标题 7 2_州本级" xfId="47"/>
    <cellStyle name="标题 7 3" xfId="287"/>
    <cellStyle name="标题 7 4" xfId="289"/>
    <cellStyle name="标题 7_州本级" xfId="292"/>
    <cellStyle name="标题 8" xfId="294"/>
    <cellStyle name="标题 8 2" xfId="295"/>
    <cellStyle name="标题 8 3" xfId="298"/>
    <cellStyle name="标题 8_州本级" xfId="300"/>
    <cellStyle name="标题 9" xfId="301"/>
    <cellStyle name="差 2" xfId="303"/>
    <cellStyle name="差 2 2" xfId="305"/>
    <cellStyle name="差 2 2 2" xfId="307"/>
    <cellStyle name="差 2 2_州本级" xfId="309"/>
    <cellStyle name="差 2 3" xfId="310"/>
    <cellStyle name="差 2 4" xfId="308"/>
    <cellStyle name="差 2_州本级" xfId="312"/>
    <cellStyle name="差 3" xfId="314"/>
    <cellStyle name="差 3 2" xfId="316"/>
    <cellStyle name="差 3 2 2" xfId="317"/>
    <cellStyle name="差 3 2_州本级" xfId="318"/>
    <cellStyle name="差 3 3" xfId="320"/>
    <cellStyle name="差 3 4" xfId="31"/>
    <cellStyle name="差 3_州本级" xfId="265"/>
    <cellStyle name="差 4" xfId="86"/>
    <cellStyle name="差 4 2" xfId="90"/>
    <cellStyle name="差 4 2 2" xfId="92"/>
    <cellStyle name="差 4 2_州本级" xfId="321"/>
    <cellStyle name="差 4 3" xfId="100"/>
    <cellStyle name="差 4 4" xfId="106"/>
    <cellStyle name="差 4_州本级" xfId="322"/>
    <cellStyle name="差 5" xfId="84"/>
    <cellStyle name="差 5 2" xfId="113"/>
    <cellStyle name="差 5 3" xfId="115"/>
    <cellStyle name="差 5_州本级" xfId="323"/>
    <cellStyle name="差 6" xfId="20"/>
    <cellStyle name="差 7" xfId="23"/>
    <cellStyle name="常规" xfId="0" builtinId="0"/>
    <cellStyle name="常规 10" xfId="324"/>
    <cellStyle name="常规 2" xfId="142"/>
    <cellStyle name="常规 2 2" xfId="325"/>
    <cellStyle name="常规 2 2 2" xfId="326"/>
    <cellStyle name="常规 2 2 2 2" xfId="327"/>
    <cellStyle name="常规 2 2 2 2 2" xfId="329"/>
    <cellStyle name="常规 2 2 2 2_州本级" xfId="332"/>
    <cellStyle name="常规 2 2 2 3" xfId="335"/>
    <cellStyle name="常规 2 2 2 4" xfId="34"/>
    <cellStyle name="常规 2 2 2_州本级" xfId="336"/>
    <cellStyle name="常规 2 2 3" xfId="64"/>
    <cellStyle name="常规 2 2 3 2" xfId="337"/>
    <cellStyle name="常规 2 2 3 3" xfId="338"/>
    <cellStyle name="常规 2 2 3_州本级" xfId="339"/>
    <cellStyle name="常规 2 2 4" xfId="4"/>
    <cellStyle name="常规 2 2 5" xfId="66"/>
    <cellStyle name="常规 2 3" xfId="340"/>
    <cellStyle name="常规 2 3 2" xfId="341"/>
    <cellStyle name="常规 2 3 2 2" xfId="343"/>
    <cellStyle name="常规 2 3 2 2 2" xfId="345"/>
    <cellStyle name="常规 2 3 2 2_州本级" xfId="202"/>
    <cellStyle name="常规 2 3 2 3" xfId="346"/>
    <cellStyle name="常规 2 3 2 4" xfId="347"/>
    <cellStyle name="常规 2 3 2_州本级" xfId="348"/>
    <cellStyle name="常规 2 3 3" xfId="349"/>
    <cellStyle name="常规 2 3 3 2" xfId="350"/>
    <cellStyle name="常规 2 3 3 3" xfId="351"/>
    <cellStyle name="常规 2 3 3_州本级" xfId="352"/>
    <cellStyle name="常规 2 3 4" xfId="353"/>
    <cellStyle name="常规 2 3 5" xfId="354"/>
    <cellStyle name="常规 2 4" xfId="355"/>
    <cellStyle name="常规 2 4 2" xfId="356"/>
    <cellStyle name="常规 2 4 2 2" xfId="358"/>
    <cellStyle name="常规 2 4 2_州本级" xfId="98"/>
    <cellStyle name="常规 2 4 3" xfId="359"/>
    <cellStyle name="常规 2 4 4" xfId="330"/>
    <cellStyle name="常规 2 4_州本级" xfId="360"/>
    <cellStyle name="常规 2 5" xfId="361"/>
    <cellStyle name="常规 2 5 2" xfId="364"/>
    <cellStyle name="常规 2 5 2 2" xfId="368"/>
    <cellStyle name="常规 2 5 2_州本级" xfId="370"/>
    <cellStyle name="常规 2 5 3" xfId="291"/>
    <cellStyle name="常规 2 5 4" xfId="372"/>
    <cellStyle name="常规 2 5_州本级" xfId="373"/>
    <cellStyle name="常规 2 6" xfId="374"/>
    <cellStyle name="常规 2 6 2" xfId="375"/>
    <cellStyle name="常规 2 6 2 2" xfId="377"/>
    <cellStyle name="常规 2 6 2_州本级" xfId="378"/>
    <cellStyle name="常规 2 6 3" xfId="379"/>
    <cellStyle name="常规 2 6 4" xfId="381"/>
    <cellStyle name="常规 2 6_州本级" xfId="40"/>
    <cellStyle name="常规 2 7" xfId="296"/>
    <cellStyle name="常规 2 7 2" xfId="383"/>
    <cellStyle name="常规 2 7 3" xfId="12"/>
    <cellStyle name="常规 2 7_州本级" xfId="384"/>
    <cellStyle name="常规 2 8" xfId="299"/>
    <cellStyle name="常规 2 9" xfId="386"/>
    <cellStyle name="常规 3" xfId="388"/>
    <cellStyle name="常规 3 2" xfId="390"/>
    <cellStyle name="常规 3 2 2" xfId="55"/>
    <cellStyle name="常规 3 2 2 2" xfId="177"/>
    <cellStyle name="常规 3 2 2_州本级" xfId="366"/>
    <cellStyle name="常规 3 2 3" xfId="70"/>
    <cellStyle name="常规 3 2 4" xfId="391"/>
    <cellStyle name="常规 3 2_州本级" xfId="365"/>
    <cellStyle name="常规 3 3" xfId="392"/>
    <cellStyle name="常规 3 3 2" xfId="393"/>
    <cellStyle name="常规 3 3 2 2" xfId="216"/>
    <cellStyle name="常规 3 3 2_州本级" xfId="394"/>
    <cellStyle name="常规 3 3 3" xfId="395"/>
    <cellStyle name="常规 3 3 4" xfId="143"/>
    <cellStyle name="常规 3 3_州本级" xfId="397"/>
    <cellStyle name="常规 3 4" xfId="398"/>
    <cellStyle name="常规 3 4 2" xfId="399"/>
    <cellStyle name="常规 3 4_州本级" xfId="400"/>
    <cellStyle name="常规 3 5" xfId="402"/>
    <cellStyle name="常规 3 6" xfId="403"/>
    <cellStyle name="常规 3_州本级" xfId="363"/>
    <cellStyle name="常规 4" xfId="405"/>
    <cellStyle name="常规 4 2" xfId="406"/>
    <cellStyle name="常规 4 2 2" xfId="407"/>
    <cellStyle name="常规 4 2 2 2" xfId="409"/>
    <cellStyle name="常规 4 2 2_州本级" xfId="191"/>
    <cellStyle name="常规 4 2 3" xfId="411"/>
    <cellStyle name="常规 4 2 4" xfId="413"/>
    <cellStyle name="常规 4 2_州本级" xfId="25"/>
    <cellStyle name="常规 4 3" xfId="414"/>
    <cellStyle name="常规 4 3 2" xfId="415"/>
    <cellStyle name="常规 4 3 2 2" xfId="417"/>
    <cellStyle name="常规 4 3 2_州本级" xfId="418"/>
    <cellStyle name="常规 4 3 3" xfId="419"/>
    <cellStyle name="常规 4 3 4" xfId="420"/>
    <cellStyle name="常规 4 3_州本级" xfId="30"/>
    <cellStyle name="常规 4 4" xfId="408"/>
    <cellStyle name="常规 4 5" xfId="412"/>
    <cellStyle name="常规 4_州本级" xfId="1"/>
    <cellStyle name="常规 5" xfId="422"/>
    <cellStyle name="常规 5 2" xfId="16"/>
    <cellStyle name="常规 5 2 2" xfId="24"/>
    <cellStyle name="常规 5 2_州本级" xfId="424"/>
    <cellStyle name="常规 5 3" xfId="425"/>
    <cellStyle name="常规 5 4" xfId="416"/>
    <cellStyle name="常规 5_州本级" xfId="426"/>
    <cellStyle name="常规 6" xfId="14"/>
    <cellStyle name="常规 6 2" xfId="427"/>
    <cellStyle name="常规 6 2 2" xfId="242"/>
    <cellStyle name="常规 6 2_州本级" xfId="117"/>
    <cellStyle name="常规 6 3" xfId="226"/>
    <cellStyle name="常规 6 4" xfId="410"/>
    <cellStyle name="常规 6_州本级" xfId="62"/>
    <cellStyle name="常规 7" xfId="429"/>
    <cellStyle name="常规 7 2" xfId="431"/>
    <cellStyle name="常规 7 3" xfId="8"/>
    <cellStyle name="常规 7_州本级" xfId="32"/>
    <cellStyle name="常规 8" xfId="433"/>
    <cellStyle name="常规 9" xfId="219"/>
    <cellStyle name="常规_2004年基金预算(二稿)" xfId="434"/>
    <cellStyle name="常规_2007年云南省向人大报送政府收支预算表格式编制过程表" xfId="396"/>
    <cellStyle name="常规_exceltmp1" xfId="293"/>
    <cellStyle name="好 2" xfId="435"/>
    <cellStyle name="好 2 2" xfId="436"/>
    <cellStyle name="好 2 2 2" xfId="139"/>
    <cellStyle name="好 2 2_州本级" xfId="81"/>
    <cellStyle name="好 2 3" xfId="437"/>
    <cellStyle name="好 2 4" xfId="439"/>
    <cellStyle name="好 2_州本级" xfId="441"/>
    <cellStyle name="好 3" xfId="442"/>
    <cellStyle name="好 3 2" xfId="159"/>
    <cellStyle name="好 3 2 2" xfId="7"/>
    <cellStyle name="好 3 2_州本级" xfId="443"/>
    <cellStyle name="好 3 3" xfId="161"/>
    <cellStyle name="好 3 4" xfId="444"/>
    <cellStyle name="好 3_州本级" xfId="302"/>
    <cellStyle name="好 4" xfId="446"/>
    <cellStyle name="好 4 2" xfId="168"/>
    <cellStyle name="好 4 2 2" xfId="149"/>
    <cellStyle name="好 4 2_州本级" xfId="109"/>
    <cellStyle name="好 4 3" xfId="170"/>
    <cellStyle name="好 4 4" xfId="447"/>
    <cellStyle name="好 4_州本级" xfId="448"/>
    <cellStyle name="好 5" xfId="193"/>
    <cellStyle name="好 5 2" xfId="175"/>
    <cellStyle name="好 5 3" xfId="178"/>
    <cellStyle name="好 5_州本级" xfId="195"/>
    <cellStyle name="好 6" xfId="197"/>
    <cellStyle name="好 7" xfId="200"/>
    <cellStyle name="汇总 2" xfId="449"/>
    <cellStyle name="汇总 2 2" xfId="231"/>
    <cellStyle name="汇总 2 2 2" xfId="233"/>
    <cellStyle name="汇总 2 2_州本级" xfId="243"/>
    <cellStyle name="汇总 2 3" xfId="245"/>
    <cellStyle name="汇总 2 4" xfId="260"/>
    <cellStyle name="汇总 2_州本级" xfId="428"/>
    <cellStyle name="汇总 3" xfId="127"/>
    <cellStyle name="汇总 3 2" xfId="130"/>
    <cellStyle name="汇总 3 2 2" xfId="43"/>
    <cellStyle name="汇总 3 2_州本级" xfId="450"/>
    <cellStyle name="汇总 3 3" xfId="37"/>
    <cellStyle name="汇总 3 4" xfId="39"/>
    <cellStyle name="汇总 3_州本级" xfId="132"/>
    <cellStyle name="汇总 4" xfId="135"/>
    <cellStyle name="汇总 4 2" xfId="280"/>
    <cellStyle name="汇总 4 2 2" xfId="451"/>
    <cellStyle name="汇总 4 2_州本级" xfId="111"/>
    <cellStyle name="汇总 4 3" xfId="282"/>
    <cellStyle name="汇总 4 4" xfId="93"/>
    <cellStyle name="汇总 4_州本级" xfId="452"/>
    <cellStyle name="汇总 5" xfId="137"/>
    <cellStyle name="汇总 5 2" xfId="288"/>
    <cellStyle name="汇总 5 3" xfId="290"/>
    <cellStyle name="汇总 5_州本级" xfId="380"/>
    <cellStyle name="汇总 6" xfId="2"/>
    <cellStyle name="汇总 7" xfId="133"/>
    <cellStyle name="计算 2" xfId="10"/>
    <cellStyle name="计算 2 2" xfId="453"/>
    <cellStyle name="计算 2 2 2" xfId="454"/>
    <cellStyle name="计算 2 2_州本级" xfId="185"/>
    <cellStyle name="计算 2 3" xfId="371"/>
    <cellStyle name="计算 2 4" xfId="455"/>
    <cellStyle name="计算 2_州本级" xfId="182"/>
    <cellStyle name="计算 3" xfId="46"/>
    <cellStyle name="计算 3 2" xfId="26"/>
    <cellStyle name="计算 3 2 2" xfId="246"/>
    <cellStyle name="计算 3 2_州本级" xfId="432"/>
    <cellStyle name="计算 3 3" xfId="457"/>
    <cellStyle name="计算 3 4" xfId="458"/>
    <cellStyle name="计算 3_州本级" xfId="430"/>
    <cellStyle name="计算 4" xfId="49"/>
    <cellStyle name="计算 4 2" xfId="438"/>
    <cellStyle name="计算 4 2 2" xfId="459"/>
    <cellStyle name="计算 4 2_州本级" xfId="331"/>
    <cellStyle name="计算 4 3" xfId="440"/>
    <cellStyle name="计算 4 4" xfId="460"/>
    <cellStyle name="计算 4_州本级" xfId="328"/>
    <cellStyle name="计算 5" xfId="52"/>
    <cellStyle name="计算 5 2" xfId="162"/>
    <cellStyle name="计算 5 3" xfId="445"/>
    <cellStyle name="计算 5_州本级" xfId="344"/>
    <cellStyle name="计算 6" xfId="68"/>
    <cellStyle name="计算 7" xfId="57"/>
    <cellStyle name="检查单元格 2" xfId="247"/>
    <cellStyle name="检查单元格 2 2" xfId="249"/>
    <cellStyle name="检查单元格 2 2 2" xfId="252"/>
    <cellStyle name="检查单元格 2 2_州本级" xfId="254"/>
    <cellStyle name="检查单元格 2 3" xfId="213"/>
    <cellStyle name="检查单元格 2 4" xfId="256"/>
    <cellStyle name="检查单元格 2_州本级" xfId="258"/>
    <cellStyle name="检查单元格 3" xfId="261"/>
    <cellStyle name="检查单元格 3 2" xfId="35"/>
    <cellStyle name="检查单元格 3 2 2" xfId="382"/>
    <cellStyle name="检查单元格 3 2_州本级" xfId="74"/>
    <cellStyle name="检查单元格 3 3" xfId="29"/>
    <cellStyle name="检查单元格 3 4" xfId="41"/>
    <cellStyle name="检查单元格 3_州本级" xfId="263"/>
    <cellStyle name="检查单元格 4" xfId="266"/>
    <cellStyle name="检查单元格 4 2" xfId="319"/>
    <cellStyle name="检查单元格 4 2 2" xfId="461"/>
    <cellStyle name="检查单元格 4 2_州本级" xfId="462"/>
    <cellStyle name="检查单元格 4 3" xfId="463"/>
    <cellStyle name="检查单元格 4 4" xfId="464"/>
    <cellStyle name="检查单元格 4_州本级" xfId="465"/>
    <cellStyle name="检查单元格 5" xfId="268"/>
    <cellStyle name="检查单元格 5 2" xfId="467"/>
    <cellStyle name="检查单元格 5 3" xfId="72"/>
    <cellStyle name="检查单元格 5_州本级" xfId="469"/>
    <cellStyle name="检查单元格 6" xfId="369"/>
    <cellStyle name="检查单元格 7" xfId="334"/>
    <cellStyle name="解释性文本 2" xfId="470"/>
    <cellStyle name="解释性文本 2 2" xfId="15"/>
    <cellStyle name="解释性文本 2 2 2" xfId="224"/>
    <cellStyle name="解释性文本 2 2_州本级" xfId="17"/>
    <cellStyle name="解释性文本 2 3" xfId="270"/>
    <cellStyle name="解释性文本 2 4" xfId="276"/>
    <cellStyle name="解释性文本 2_州本级" xfId="423"/>
    <cellStyle name="解释性文本 3" xfId="471"/>
    <cellStyle name="解释性文本 3 2" xfId="472"/>
    <cellStyle name="解释性文本 3 2 2" xfId="473"/>
    <cellStyle name="解释性文本 3 2_州本级" xfId="3"/>
    <cellStyle name="解释性文本 3 3" xfId="474"/>
    <cellStyle name="解释性文本 3 4" xfId="475"/>
    <cellStyle name="解释性文本 3_州本级" xfId="476"/>
    <cellStyle name="解释性文本 4" xfId="477"/>
    <cellStyle name="解释性文本 4 2" xfId="478"/>
    <cellStyle name="解释性文本 4 2 2" xfId="479"/>
    <cellStyle name="解释性文本 4 2_州本级" xfId="480"/>
    <cellStyle name="解释性文本 4 3" xfId="468"/>
    <cellStyle name="解释性文本 4 4" xfId="481"/>
    <cellStyle name="解释性文本 4_州本级" xfId="482"/>
    <cellStyle name="解释性文本 5" xfId="304"/>
    <cellStyle name="解释性文本 5 2" xfId="306"/>
    <cellStyle name="解释性文本 5 3" xfId="311"/>
    <cellStyle name="解释性文本 5_州本级" xfId="313"/>
    <cellStyle name="解释性文本 6" xfId="315"/>
    <cellStyle name="解释性文本 7" xfId="87"/>
    <cellStyle name="警告文本 2" xfId="483"/>
    <cellStyle name="警告文本 2 2" xfId="484"/>
    <cellStyle name="警告文本 2 2 2" xfId="239"/>
    <cellStyle name="警告文本 2 2_州本级" xfId="485"/>
    <cellStyle name="警告文本 2 3" xfId="121"/>
    <cellStyle name="警告文本 2 4" xfId="206"/>
    <cellStyle name="警告文本 2_州本级" xfId="228"/>
    <cellStyle name="警告文本 3" xfId="486"/>
    <cellStyle name="警告文本 3 2" xfId="487"/>
    <cellStyle name="警告文本 3 2 2" xfId="488"/>
    <cellStyle name="警告文本 3 2_州本级" xfId="489"/>
    <cellStyle name="警告文本 3 3" xfId="490"/>
    <cellStyle name="警告文本 3 4" xfId="186"/>
    <cellStyle name="警告文本 3_州本级" xfId="234"/>
    <cellStyle name="警告文本 4" xfId="491"/>
    <cellStyle name="警告文本 4 2" xfId="492"/>
    <cellStyle name="警告文本 4 2 2" xfId="493"/>
    <cellStyle name="警告文本 4 2_州本级" xfId="494"/>
    <cellStyle name="警告文本 4 3" xfId="495"/>
    <cellStyle name="警告文本 4 4" xfId="496"/>
    <cellStyle name="警告文本 4_州本级" xfId="250"/>
    <cellStyle name="警告文本 5" xfId="497"/>
    <cellStyle name="警告文本 5 2" xfId="498"/>
    <cellStyle name="警告文本 5 3" xfId="499"/>
    <cellStyle name="警告文本 5_州本级" xfId="500"/>
    <cellStyle name="警告文本 6" xfId="501"/>
    <cellStyle name="警告文本 7" xfId="502"/>
    <cellStyle name="链接单元格 2" xfId="503"/>
    <cellStyle name="链接单元格 2 2" xfId="504"/>
    <cellStyle name="链接单元格 2 2 2" xfId="505"/>
    <cellStyle name="链接单元格 2 2_州本级" xfId="506"/>
    <cellStyle name="链接单元格 2 3" xfId="507"/>
    <cellStyle name="链接单元格 2 4" xfId="508"/>
    <cellStyle name="链接单元格 2_州本级" xfId="509"/>
    <cellStyle name="链接单元格 3" xfId="511"/>
    <cellStyle name="链接单元格 3 2" xfId="512"/>
    <cellStyle name="链接单元格 3 2 2" xfId="513"/>
    <cellStyle name="链接单元格 3 2_州本级" xfId="514"/>
    <cellStyle name="链接单元格 3 3" xfId="515"/>
    <cellStyle name="链接单元格 3 4" xfId="516"/>
    <cellStyle name="链接单元格 3_州本级" xfId="517"/>
    <cellStyle name="链接单元格 4" xfId="518"/>
    <cellStyle name="链接单元格 4 2" xfId="519"/>
    <cellStyle name="链接单元格 4 2 2" xfId="520"/>
    <cellStyle name="链接单元格 4 2_州本级" xfId="521"/>
    <cellStyle name="链接单元格 4 3" xfId="522"/>
    <cellStyle name="链接单元格 4 4" xfId="523"/>
    <cellStyle name="链接单元格 4_州本级" xfId="524"/>
    <cellStyle name="链接单元格 5" xfId="525"/>
    <cellStyle name="链接单元格 5 2" xfId="526"/>
    <cellStyle name="链接单元格 5 3" xfId="528"/>
    <cellStyle name="链接单元格 5_州本级" xfId="530"/>
    <cellStyle name="链接单元格 6" xfId="531"/>
    <cellStyle name="链接单元格 7" xfId="532"/>
    <cellStyle name="普通_97-917" xfId="533"/>
    <cellStyle name="千分位[0]_laroux" xfId="534"/>
    <cellStyle name="千分位_97-917" xfId="535"/>
    <cellStyle name="千位[0]_1" xfId="536"/>
    <cellStyle name="千位_1" xfId="97"/>
    <cellStyle name="适中 2" xfId="538"/>
    <cellStyle name="适中 2 2" xfId="539"/>
    <cellStyle name="适中 2 2 2" xfId="540"/>
    <cellStyle name="适中 2 2_州本级" xfId="541"/>
    <cellStyle name="适中 2 3" xfId="542"/>
    <cellStyle name="适中 2 4" xfId="543"/>
    <cellStyle name="适中 2_州本级" xfId="342"/>
    <cellStyle name="适中 3" xfId="544"/>
    <cellStyle name="适中 3 2" xfId="545"/>
    <cellStyle name="适中 3 2 2" xfId="546"/>
    <cellStyle name="适中 3 2_州本级" xfId="537"/>
    <cellStyle name="适中 3 3" xfId="547"/>
    <cellStyle name="适中 3 4" xfId="548"/>
    <cellStyle name="适中 3_州本级" xfId="357"/>
    <cellStyle name="适中 4" xfId="549"/>
    <cellStyle name="适中 4 2" xfId="550"/>
    <cellStyle name="适中 4 2 2" xfId="551"/>
    <cellStyle name="适中 4 2_州本级" xfId="552"/>
    <cellStyle name="适中 4 3" xfId="553"/>
    <cellStyle name="适中 4 4" xfId="554"/>
    <cellStyle name="适中 4_州本级" xfId="367"/>
    <cellStyle name="适中 5" xfId="555"/>
    <cellStyle name="适中 5 2" xfId="556"/>
    <cellStyle name="适中 5 3" xfId="557"/>
    <cellStyle name="适中 5_州本级" xfId="376"/>
    <cellStyle name="适中 6" xfId="558"/>
    <cellStyle name="适中 7" xfId="559"/>
    <cellStyle name="输出 2" xfId="560"/>
    <cellStyle name="输出 2 2" xfId="561"/>
    <cellStyle name="输出 2 2 2" xfId="562"/>
    <cellStyle name="输出 2 2_州本级" xfId="563"/>
    <cellStyle name="输出 2 3" xfId="564"/>
    <cellStyle name="输出 2 4" xfId="565"/>
    <cellStyle name="输出 2_州本级" xfId="566"/>
    <cellStyle name="输出 3" xfId="567"/>
    <cellStyle name="输出 3 2" xfId="568"/>
    <cellStyle name="输出 3 2 2" xfId="333"/>
    <cellStyle name="输出 3 2_州本级" xfId="456"/>
    <cellStyle name="输出 3 3" xfId="569"/>
    <cellStyle name="输出 3 4" xfId="570"/>
    <cellStyle name="输出 3_州本级" xfId="571"/>
    <cellStyle name="输出 4" xfId="510"/>
    <cellStyle name="输出 4 2" xfId="387"/>
    <cellStyle name="输出 4 2 2" xfId="389"/>
    <cellStyle name="输出 4 2_州本级" xfId="362"/>
    <cellStyle name="输出 4 3" xfId="404"/>
    <cellStyle name="输出 4 4" xfId="421"/>
    <cellStyle name="输出 4_州本级" xfId="42"/>
    <cellStyle name="输出 5" xfId="572"/>
    <cellStyle name="输出 5 2" xfId="573"/>
    <cellStyle name="输出 5 3" xfId="574"/>
    <cellStyle name="输出 5_州本级" xfId="575"/>
    <cellStyle name="输出 6" xfId="576"/>
    <cellStyle name="输出 7" xfId="577"/>
    <cellStyle name="输入 2" xfId="297"/>
    <cellStyle name="输入 2 2" xfId="578"/>
    <cellStyle name="输入 2 2 2" xfId="579"/>
    <cellStyle name="输入 2 2_州本级" xfId="580"/>
    <cellStyle name="输入 2 3" xfId="581"/>
    <cellStyle name="输入 2 4" xfId="582"/>
    <cellStyle name="输入 2_州本级" xfId="583"/>
    <cellStyle name="输入 3" xfId="385"/>
    <cellStyle name="输入 3 2" xfId="584"/>
    <cellStyle name="输入 3 2 2" xfId="585"/>
    <cellStyle name="输入 3 2_州本级" xfId="586"/>
    <cellStyle name="输入 3 3" xfId="587"/>
    <cellStyle name="输入 3 4" xfId="588"/>
    <cellStyle name="输入 3_州本级" xfId="589"/>
    <cellStyle name="输入 4" xfId="590"/>
    <cellStyle name="输入 4 2" xfId="591"/>
    <cellStyle name="输入 4 2 2" xfId="592"/>
    <cellStyle name="输入 4 2_州本级" xfId="593"/>
    <cellStyle name="输入 4 3" xfId="594"/>
    <cellStyle name="输入 4 4" xfId="595"/>
    <cellStyle name="输入 4_州本级" xfId="401"/>
    <cellStyle name="输入 5" xfId="596"/>
    <cellStyle name="输入 5 2" xfId="597"/>
    <cellStyle name="输入 5 3" xfId="598"/>
    <cellStyle name="输入 5_州本级" xfId="599"/>
    <cellStyle name="输入 6" xfId="600"/>
    <cellStyle name="输入 7" xfId="601"/>
    <cellStyle name="着色 1" xfId="620"/>
    <cellStyle name="着色 2" xfId="621"/>
    <cellStyle name="着色 3" xfId="622"/>
    <cellStyle name="着色 4" xfId="527"/>
    <cellStyle name="着色 5" xfId="529"/>
    <cellStyle name="着色 6" xfId="623"/>
    <cellStyle name="注释 2" xfId="602"/>
    <cellStyle name="注释 2 2" xfId="603"/>
    <cellStyle name="注释 2 2 2" xfId="236"/>
    <cellStyle name="注释 2 3" xfId="604"/>
    <cellStyle name="注释 2 4" xfId="605"/>
    <cellStyle name="注释 3" xfId="606"/>
    <cellStyle name="注释 3 2" xfId="607"/>
    <cellStyle name="注释 3 2 2" xfId="608"/>
    <cellStyle name="注释 3 3" xfId="609"/>
    <cellStyle name="注释 3 4" xfId="610"/>
    <cellStyle name="注释 4" xfId="611"/>
    <cellStyle name="注释 4 2" xfId="612"/>
    <cellStyle name="注释 4 2 2" xfId="613"/>
    <cellStyle name="注释 4 3" xfId="614"/>
    <cellStyle name="注释 4 4" xfId="615"/>
    <cellStyle name="注释 5" xfId="616"/>
    <cellStyle name="注释 5 2" xfId="617"/>
    <cellStyle name="注释 5 3" xfId="618"/>
    <cellStyle name="注释 6" xfId="619"/>
    <cellStyle name="注释 7" xfId="466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b/>
        <i val="0"/>
      </font>
    </dxf>
    <dxf>
      <font>
        <color indexed="10"/>
      </font>
    </dxf>
    <dxf>
      <font>
        <color indexed="1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indexed="10"/>
      </font>
    </dxf>
  </dxfs>
  <tableStyles count="0" defaultTableStyle="TableStyleMedium9"/>
  <colors>
    <mruColors>
      <color rgb="FFFFFF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topLeftCell="A25" workbookViewId="0">
      <selection activeCell="C41" sqref="C41"/>
    </sheetView>
  </sheetViews>
  <sheetFormatPr defaultColWidth="9" defaultRowHeight="14.25"/>
  <cols>
    <col min="1" max="1" width="9.75" customWidth="1"/>
    <col min="2" max="2" width="20.5" customWidth="1"/>
    <col min="3" max="3" width="66.375" customWidth="1"/>
    <col min="4" max="4" width="9.5"/>
  </cols>
  <sheetData>
    <row r="1" spans="1:4" ht="42.75" customHeight="1">
      <c r="A1" s="129" t="s">
        <v>0</v>
      </c>
      <c r="B1" s="129"/>
      <c r="C1" s="121"/>
    </row>
    <row r="2" spans="1:4" ht="27" customHeight="1">
      <c r="C2" s="122"/>
    </row>
    <row r="3" spans="1:4" ht="85.5" customHeight="1">
      <c r="A3" s="130" t="s">
        <v>1</v>
      </c>
      <c r="B3" s="131"/>
      <c r="C3" s="131"/>
      <c r="D3" s="131"/>
    </row>
    <row r="4" spans="1:4" s="118" customFormat="1" ht="126" customHeight="1">
      <c r="A4" s="130" t="s">
        <v>202</v>
      </c>
      <c r="B4" s="130"/>
      <c r="C4" s="130"/>
      <c r="D4" s="130"/>
    </row>
    <row r="5" spans="1:4" ht="94.5" customHeight="1">
      <c r="A5" s="132"/>
      <c r="B5" s="132"/>
      <c r="C5" s="132"/>
      <c r="D5" s="132"/>
    </row>
    <row r="6" spans="1:4" ht="32.25" customHeight="1">
      <c r="A6" s="133" t="s">
        <v>2</v>
      </c>
      <c r="B6" s="133"/>
      <c r="C6" s="133"/>
      <c r="D6" s="133"/>
    </row>
    <row r="7" spans="1:4" ht="23.25" customHeight="1">
      <c r="C7" s="125" t="s">
        <v>203</v>
      </c>
    </row>
    <row r="8" spans="1:4">
      <c r="C8" s="123"/>
    </row>
  </sheetData>
  <mergeCells count="5">
    <mergeCell ref="A1:B1"/>
    <mergeCell ref="A3:D3"/>
    <mergeCell ref="A4:D4"/>
    <mergeCell ref="A5:D5"/>
    <mergeCell ref="A6:D6"/>
  </mergeCells>
  <phoneticPr fontId="40" type="noConversion"/>
  <printOptions horizontalCentered="1"/>
  <pageMargins left="0.75" right="0.75" top="0.8" bottom="0.8" header="0.50902777777777797" footer="0.50902777777777797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3" sqref="B13"/>
    </sheetView>
  </sheetViews>
  <sheetFormatPr defaultColWidth="9" defaultRowHeight="14.25"/>
  <cols>
    <col min="1" max="1" width="9" style="118"/>
    <col min="2" max="2" width="91" style="118"/>
    <col min="3" max="16384" width="9" style="118"/>
  </cols>
  <sheetData>
    <row r="1" spans="1:2" ht="30" customHeight="1"/>
    <row r="2" spans="1:2" ht="37.5" customHeight="1">
      <c r="A2" s="134" t="s">
        <v>3</v>
      </c>
      <c r="B2" s="134"/>
    </row>
    <row r="3" spans="1:2" ht="36" customHeight="1">
      <c r="A3" s="119" t="s">
        <v>4</v>
      </c>
      <c r="B3" s="120" t="s">
        <v>5</v>
      </c>
    </row>
    <row r="4" spans="1:2" ht="27.75" customHeight="1">
      <c r="A4" s="119">
        <v>1</v>
      </c>
      <c r="B4" s="126" t="s">
        <v>204</v>
      </c>
    </row>
    <row r="5" spans="1:2" s="117" customFormat="1" ht="27.75" customHeight="1">
      <c r="A5" s="119">
        <v>2</v>
      </c>
      <c r="B5" s="126" t="s">
        <v>205</v>
      </c>
    </row>
    <row r="6" spans="1:2" s="117" customFormat="1" ht="27.75" customHeight="1">
      <c r="A6" s="119">
        <v>3</v>
      </c>
      <c r="B6" s="126" t="s">
        <v>206</v>
      </c>
    </row>
    <row r="7" spans="1:2" s="117" customFormat="1" ht="27.75" customHeight="1">
      <c r="A7" s="119">
        <v>4</v>
      </c>
      <c r="B7" s="126" t="s">
        <v>207</v>
      </c>
    </row>
  </sheetData>
  <mergeCells count="1">
    <mergeCell ref="A2:B2"/>
  </mergeCells>
  <phoneticPr fontId="40" type="noConversion"/>
  <printOptions horizontalCentered="1"/>
  <pageMargins left="0.75" right="0.75" top="0.63888888888888895" bottom="0.51875000000000004" header="0.3" footer="0.27916666666666701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9"/>
  <sheetViews>
    <sheetView showZeros="0" zoomScale="80" zoomScaleNormal="80" workbookViewId="0">
      <pane xSplit="1" ySplit="4" topLeftCell="B38" activePane="bottomRight" state="frozen"/>
      <selection pane="topRight"/>
      <selection pane="bottomLeft"/>
      <selection pane="bottomRight" activeCell="D77" sqref="D77"/>
    </sheetView>
  </sheetViews>
  <sheetFormatPr defaultColWidth="9" defaultRowHeight="14.25"/>
  <cols>
    <col min="1" max="1" width="22" style="94" customWidth="1"/>
    <col min="2" max="2" width="11.125" style="58" customWidth="1"/>
    <col min="3" max="3" width="12.125" style="58" customWidth="1"/>
    <col min="4" max="4" width="11.625" style="58" customWidth="1"/>
    <col min="5" max="5" width="11.25" style="58" customWidth="1"/>
    <col min="6" max="6" width="10.625" style="95" customWidth="1"/>
    <col min="7" max="7" width="9.625" style="95" customWidth="1"/>
    <col min="8" max="8" width="9.625" style="96" customWidth="1"/>
    <col min="9" max="9" width="9.625" style="95" customWidth="1"/>
    <col min="10" max="10" width="23.75" style="58" customWidth="1"/>
    <col min="11" max="11" width="11.375" style="58" customWidth="1"/>
    <col min="12" max="12" width="14.625" style="58" customWidth="1"/>
    <col min="13" max="13" width="13.625" style="58" customWidth="1"/>
    <col min="14" max="14" width="13.125" style="58" customWidth="1"/>
    <col min="15" max="15" width="10.625" style="58" bestFit="1" customWidth="1"/>
    <col min="16" max="16" width="10.5" style="96" customWidth="1"/>
    <col min="17" max="18" width="9.25" style="58"/>
    <col min="19" max="16384" width="9" style="58"/>
  </cols>
  <sheetData>
    <row r="1" spans="1:18" ht="24.95" customHeight="1">
      <c r="A1" s="135" t="s">
        <v>208</v>
      </c>
      <c r="B1" s="135"/>
      <c r="C1" s="135"/>
      <c r="D1" s="135"/>
      <c r="E1" s="135"/>
      <c r="F1" s="136"/>
      <c r="G1" s="136"/>
      <c r="H1" s="135"/>
      <c r="I1" s="136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15.95" customHeight="1">
      <c r="A2" s="97"/>
      <c r="B2" s="98"/>
      <c r="C2" s="98"/>
      <c r="D2" s="98"/>
      <c r="G2" s="99"/>
      <c r="H2" s="100"/>
      <c r="I2" s="99"/>
      <c r="J2" s="107"/>
      <c r="N2" s="100"/>
      <c r="O2" s="100"/>
      <c r="P2" s="108"/>
      <c r="R2" s="108" t="s">
        <v>6</v>
      </c>
    </row>
    <row r="3" spans="1:18" ht="24.95" customHeight="1">
      <c r="A3" s="144" t="s">
        <v>7</v>
      </c>
      <c r="B3" s="146" t="s">
        <v>209</v>
      </c>
      <c r="C3" s="137" t="s">
        <v>211</v>
      </c>
      <c r="D3" s="138"/>
      <c r="E3" s="138"/>
      <c r="F3" s="139"/>
      <c r="G3" s="139"/>
      <c r="H3" s="138"/>
      <c r="I3" s="140"/>
      <c r="J3" s="147" t="s">
        <v>8</v>
      </c>
      <c r="K3" s="146" t="s">
        <v>209</v>
      </c>
      <c r="L3" s="137" t="s">
        <v>211</v>
      </c>
      <c r="M3" s="138"/>
      <c r="N3" s="138"/>
      <c r="O3" s="138"/>
      <c r="P3" s="138"/>
      <c r="Q3" s="138"/>
      <c r="R3" s="141"/>
    </row>
    <row r="4" spans="1:18" s="93" customFormat="1" ht="57">
      <c r="A4" s="145"/>
      <c r="B4" s="146"/>
      <c r="C4" s="36" t="s">
        <v>210</v>
      </c>
      <c r="D4" s="36" t="s">
        <v>9</v>
      </c>
      <c r="E4" s="36" t="s">
        <v>10</v>
      </c>
      <c r="F4" s="101" t="s">
        <v>11</v>
      </c>
      <c r="G4" s="101" t="s">
        <v>12</v>
      </c>
      <c r="H4" s="36" t="s">
        <v>13</v>
      </c>
      <c r="I4" s="101" t="s">
        <v>14</v>
      </c>
      <c r="J4" s="147"/>
      <c r="K4" s="146"/>
      <c r="L4" s="124" t="s">
        <v>214</v>
      </c>
      <c r="M4" s="36" t="s">
        <v>9</v>
      </c>
      <c r="N4" s="36" t="s">
        <v>10</v>
      </c>
      <c r="O4" s="36" t="s">
        <v>15</v>
      </c>
      <c r="P4" s="36" t="s">
        <v>16</v>
      </c>
      <c r="Q4" s="36" t="s">
        <v>13</v>
      </c>
      <c r="R4" s="36" t="s">
        <v>14</v>
      </c>
    </row>
    <row r="5" spans="1:18">
      <c r="A5" s="102" t="s">
        <v>17</v>
      </c>
      <c r="B5" s="65"/>
      <c r="C5" s="65"/>
      <c r="D5" s="65"/>
      <c r="E5" s="65"/>
      <c r="F5" s="66"/>
      <c r="G5" s="67" t="str">
        <f>IF(OR(VALUE(E5)=0,ISERROR(E5/B5-1)),"",E5/B5-1)</f>
        <v/>
      </c>
      <c r="H5" s="68">
        <f>E5-D5</f>
        <v>0</v>
      </c>
      <c r="I5" s="67" t="str">
        <f>IF(OR(VALUE(H5)=0,ISERROR(H5/D5)),"",H5/D5)</f>
        <v/>
      </c>
      <c r="J5" s="109" t="s">
        <v>18</v>
      </c>
      <c r="K5" s="127">
        <v>836.23</v>
      </c>
      <c r="L5" s="110">
        <v>832.13</v>
      </c>
      <c r="M5" s="106">
        <v>1937.38</v>
      </c>
      <c r="N5" s="106">
        <v>1937.38</v>
      </c>
      <c r="O5" s="66">
        <v>2.3199999999999998</v>
      </c>
      <c r="P5" s="67">
        <v>1.31</v>
      </c>
      <c r="Q5" s="68">
        <f>N5-M5</f>
        <v>0</v>
      </c>
      <c r="R5" s="67" t="str">
        <f>IF(OR(VALUE(Q5)=0,ISERROR(Q5/M5)),"",Q5/M5)</f>
        <v/>
      </c>
    </row>
    <row r="6" spans="1:18">
      <c r="A6" s="73" t="s">
        <v>19</v>
      </c>
      <c r="B6" s="70"/>
      <c r="C6" s="70"/>
      <c r="D6" s="65"/>
      <c r="E6" s="70"/>
      <c r="F6" s="66" t="str">
        <f t="shared" ref="F6:F33" si="0">IF(OR(VALUE(E6)=0,ISERROR(E6/C6)),"",E6/C6)</f>
        <v/>
      </c>
      <c r="G6" s="67" t="str">
        <f t="shared" ref="G6:G33" si="1">IF(OR(VALUE(E6)=0,ISERROR(E6/B6-1)),"",E6/B6-1)</f>
        <v/>
      </c>
      <c r="H6" s="68">
        <f t="shared" ref="H6:H40" si="2">E6-D6</f>
        <v>0</v>
      </c>
      <c r="I6" s="67" t="str">
        <f t="shared" ref="I6:I40" si="3">IF(OR(VALUE(H6)=0,ISERROR(H6/D6)),"",H6/D6)</f>
        <v/>
      </c>
      <c r="J6" s="89" t="s">
        <v>20</v>
      </c>
      <c r="K6" s="127"/>
      <c r="L6" s="110"/>
      <c r="M6" s="106"/>
      <c r="N6" s="106"/>
      <c r="O6" s="111"/>
      <c r="P6" s="80"/>
      <c r="Q6" s="68">
        <f t="shared" ref="Q6:Q11" si="4">N6-M6</f>
        <v>0</v>
      </c>
      <c r="R6" s="67" t="str">
        <f t="shared" ref="R6:R11" si="5">IF(OR(VALUE(Q6)=0,ISERROR(Q6/M6)),"",Q6/M6)</f>
        <v/>
      </c>
    </row>
    <row r="7" spans="1:18">
      <c r="A7" s="73" t="s">
        <v>21</v>
      </c>
      <c r="B7" s="70"/>
      <c r="C7" s="70"/>
      <c r="D7" s="65"/>
      <c r="E7" s="70"/>
      <c r="F7" s="66" t="str">
        <f t="shared" si="0"/>
        <v/>
      </c>
      <c r="G7" s="67" t="str">
        <f t="shared" si="1"/>
        <v/>
      </c>
      <c r="H7" s="68">
        <f t="shared" si="2"/>
        <v>0</v>
      </c>
      <c r="I7" s="67" t="str">
        <f t="shared" si="3"/>
        <v/>
      </c>
      <c r="J7" s="89" t="s">
        <v>22</v>
      </c>
      <c r="K7" s="127"/>
      <c r="L7" s="110"/>
      <c r="M7" s="106"/>
      <c r="N7" s="106"/>
      <c r="O7" s="111"/>
      <c r="P7" s="80"/>
      <c r="Q7" s="68">
        <f t="shared" si="4"/>
        <v>0</v>
      </c>
      <c r="R7" s="67" t="str">
        <f t="shared" si="5"/>
        <v/>
      </c>
    </row>
    <row r="8" spans="1:18">
      <c r="A8" s="73" t="s">
        <v>23</v>
      </c>
      <c r="B8" s="70"/>
      <c r="C8" s="70"/>
      <c r="D8" s="65"/>
      <c r="E8" s="70"/>
      <c r="F8" s="66" t="str">
        <f t="shared" si="0"/>
        <v/>
      </c>
      <c r="G8" s="67" t="str">
        <f t="shared" si="1"/>
        <v/>
      </c>
      <c r="H8" s="68">
        <f t="shared" si="2"/>
        <v>0</v>
      </c>
      <c r="I8" s="67" t="str">
        <f t="shared" si="3"/>
        <v/>
      </c>
      <c r="J8" s="89" t="s">
        <v>24</v>
      </c>
      <c r="K8" s="127">
        <v>1.5</v>
      </c>
      <c r="L8" s="110">
        <v>2</v>
      </c>
      <c r="M8" s="106">
        <v>3.26</v>
      </c>
      <c r="N8" s="106">
        <v>3.26</v>
      </c>
      <c r="O8" s="111">
        <v>1.63</v>
      </c>
      <c r="P8" s="80">
        <v>1.17</v>
      </c>
      <c r="Q8" s="68">
        <f t="shared" si="4"/>
        <v>0</v>
      </c>
      <c r="R8" s="67" t="str">
        <f t="shared" si="5"/>
        <v/>
      </c>
    </row>
    <row r="9" spans="1:18">
      <c r="A9" s="73" t="s">
        <v>25</v>
      </c>
      <c r="B9" s="70"/>
      <c r="C9" s="70"/>
      <c r="D9" s="65"/>
      <c r="E9" s="70"/>
      <c r="F9" s="66" t="str">
        <f t="shared" si="0"/>
        <v/>
      </c>
      <c r="G9" s="67" t="str">
        <f t="shared" si="1"/>
        <v/>
      </c>
      <c r="H9" s="68">
        <f t="shared" si="2"/>
        <v>0</v>
      </c>
      <c r="I9" s="67" t="str">
        <f t="shared" si="3"/>
        <v/>
      </c>
      <c r="J9" s="89" t="s">
        <v>26</v>
      </c>
      <c r="K9" s="127"/>
      <c r="L9" s="110"/>
      <c r="M9" s="106"/>
      <c r="N9" s="106"/>
      <c r="O9" s="111"/>
      <c r="P9" s="80"/>
      <c r="Q9" s="68">
        <f t="shared" si="4"/>
        <v>0</v>
      </c>
      <c r="R9" s="67" t="str">
        <f t="shared" si="5"/>
        <v/>
      </c>
    </row>
    <row r="10" spans="1:18">
      <c r="A10" s="73" t="s">
        <v>27</v>
      </c>
      <c r="B10" s="70"/>
      <c r="C10" s="70"/>
      <c r="D10" s="65"/>
      <c r="E10" s="70"/>
      <c r="F10" s="66" t="str">
        <f t="shared" si="0"/>
        <v/>
      </c>
      <c r="G10" s="67" t="str">
        <f t="shared" si="1"/>
        <v/>
      </c>
      <c r="H10" s="68">
        <f t="shared" si="2"/>
        <v>0</v>
      </c>
      <c r="I10" s="67" t="str">
        <f t="shared" si="3"/>
        <v/>
      </c>
      <c r="J10" s="89" t="s">
        <v>28</v>
      </c>
      <c r="K10" s="127"/>
      <c r="L10" s="110"/>
      <c r="M10" s="106"/>
      <c r="N10" s="106"/>
      <c r="O10" s="111"/>
      <c r="P10" s="80"/>
      <c r="Q10" s="68">
        <f t="shared" si="4"/>
        <v>0</v>
      </c>
      <c r="R10" s="67" t="str">
        <f t="shared" si="5"/>
        <v/>
      </c>
    </row>
    <row r="11" spans="1:18" ht="28.5">
      <c r="A11" s="73" t="s">
        <v>29</v>
      </c>
      <c r="B11" s="70"/>
      <c r="C11" s="70"/>
      <c r="D11" s="65"/>
      <c r="E11" s="70"/>
      <c r="F11" s="66" t="str">
        <f t="shared" si="0"/>
        <v/>
      </c>
      <c r="G11" s="67" t="str">
        <f t="shared" si="1"/>
        <v/>
      </c>
      <c r="H11" s="68">
        <f t="shared" si="2"/>
        <v>0</v>
      </c>
      <c r="I11" s="67" t="str">
        <f t="shared" si="3"/>
        <v/>
      </c>
      <c r="J11" s="89" t="s">
        <v>30</v>
      </c>
      <c r="K11" s="110">
        <v>41.43</v>
      </c>
      <c r="L11" s="110">
        <v>44.72</v>
      </c>
      <c r="M11" s="106">
        <v>30.62</v>
      </c>
      <c r="N11" s="106">
        <v>30.62</v>
      </c>
      <c r="O11" s="111">
        <v>0.68</v>
      </c>
      <c r="P11" s="80">
        <v>-0.26</v>
      </c>
      <c r="Q11" s="68">
        <f t="shared" si="4"/>
        <v>0</v>
      </c>
      <c r="R11" s="67" t="str">
        <f t="shared" si="5"/>
        <v/>
      </c>
    </row>
    <row r="12" spans="1:18" ht="28.5">
      <c r="A12" s="73" t="s">
        <v>31</v>
      </c>
      <c r="B12" s="70"/>
      <c r="C12" s="70"/>
      <c r="D12" s="65"/>
      <c r="E12" s="70"/>
      <c r="F12" s="66" t="str">
        <f t="shared" si="0"/>
        <v/>
      </c>
      <c r="G12" s="67" t="str">
        <f t="shared" si="1"/>
        <v/>
      </c>
      <c r="H12" s="68">
        <f t="shared" si="2"/>
        <v>0</v>
      </c>
      <c r="I12" s="67" t="str">
        <f t="shared" si="3"/>
        <v/>
      </c>
      <c r="J12" s="89" t="s">
        <v>32</v>
      </c>
      <c r="K12" s="110">
        <v>97.95</v>
      </c>
      <c r="L12" s="110">
        <v>154.80000000000001</v>
      </c>
      <c r="M12" s="106">
        <v>114.41</v>
      </c>
      <c r="N12" s="106">
        <v>114.41</v>
      </c>
      <c r="O12" s="111">
        <v>0.73899999999999999</v>
      </c>
      <c r="P12" s="80">
        <v>0.16800000000000001</v>
      </c>
      <c r="Q12" s="81">
        <f t="shared" ref="Q12:Q28" si="6">N12-M12</f>
        <v>0</v>
      </c>
      <c r="R12" s="80" t="str">
        <f t="shared" ref="R12:R28" si="7">IF(OR(VALUE(Q12)=0,ISERROR(Q12/M12)),"",Q12/M12)</f>
        <v/>
      </c>
    </row>
    <row r="13" spans="1:18">
      <c r="A13" s="73" t="s">
        <v>33</v>
      </c>
      <c r="B13" s="70"/>
      <c r="C13" s="70"/>
      <c r="D13" s="65"/>
      <c r="E13" s="70"/>
      <c r="F13" s="66" t="str">
        <f t="shared" si="0"/>
        <v/>
      </c>
      <c r="G13" s="67" t="str">
        <f t="shared" si="1"/>
        <v/>
      </c>
      <c r="H13" s="68">
        <f t="shared" si="2"/>
        <v>0</v>
      </c>
      <c r="I13" s="67" t="str">
        <f t="shared" si="3"/>
        <v/>
      </c>
      <c r="J13" s="89" t="s">
        <v>34</v>
      </c>
      <c r="K13" s="110">
        <v>32.549999999999997</v>
      </c>
      <c r="L13" s="110">
        <v>85.04</v>
      </c>
      <c r="M13" s="106">
        <v>63.09</v>
      </c>
      <c r="N13" s="106">
        <v>63.09</v>
      </c>
      <c r="O13" s="111">
        <v>0.74180000000000001</v>
      </c>
      <c r="P13" s="80">
        <v>0.93820000000000003</v>
      </c>
      <c r="Q13" s="81">
        <f t="shared" si="6"/>
        <v>0</v>
      </c>
      <c r="R13" s="80" t="str">
        <f t="shared" si="7"/>
        <v/>
      </c>
    </row>
    <row r="14" spans="1:18">
      <c r="A14" s="73" t="s">
        <v>35</v>
      </c>
      <c r="B14" s="70"/>
      <c r="C14" s="70"/>
      <c r="D14" s="65"/>
      <c r="E14" s="70"/>
      <c r="F14" s="66" t="str">
        <f t="shared" si="0"/>
        <v/>
      </c>
      <c r="G14" s="67" t="str">
        <f t="shared" si="1"/>
        <v/>
      </c>
      <c r="H14" s="68">
        <f t="shared" si="2"/>
        <v>0</v>
      </c>
      <c r="I14" s="67" t="str">
        <f t="shared" si="3"/>
        <v/>
      </c>
      <c r="J14" s="89" t="s">
        <v>36</v>
      </c>
      <c r="K14" s="110">
        <v>55.61</v>
      </c>
      <c r="L14" s="110"/>
      <c r="M14" s="106">
        <v>38.36</v>
      </c>
      <c r="N14" s="106">
        <v>38.36</v>
      </c>
      <c r="O14" s="111"/>
      <c r="P14" s="80">
        <v>-0.31019999999999998</v>
      </c>
      <c r="Q14" s="81">
        <f t="shared" si="6"/>
        <v>0</v>
      </c>
      <c r="R14" s="80" t="str">
        <f t="shared" si="7"/>
        <v/>
      </c>
    </row>
    <row r="15" spans="1:18">
      <c r="A15" s="73" t="s">
        <v>37</v>
      </c>
      <c r="B15" s="70"/>
      <c r="C15" s="70"/>
      <c r="D15" s="65"/>
      <c r="E15" s="70"/>
      <c r="F15" s="66" t="str">
        <f t="shared" si="0"/>
        <v/>
      </c>
      <c r="G15" s="67" t="str">
        <f t="shared" si="1"/>
        <v/>
      </c>
      <c r="H15" s="68">
        <f t="shared" si="2"/>
        <v>0</v>
      </c>
      <c r="I15" s="67" t="str">
        <f t="shared" si="3"/>
        <v/>
      </c>
      <c r="J15" s="89" t="s">
        <v>38</v>
      </c>
      <c r="K15" s="110"/>
      <c r="L15" s="110">
        <v>2</v>
      </c>
      <c r="M15" s="106">
        <v>5.24</v>
      </c>
      <c r="N15" s="106">
        <v>5.24</v>
      </c>
      <c r="O15" s="111">
        <v>2.62</v>
      </c>
      <c r="P15" s="80"/>
      <c r="Q15" s="81">
        <f t="shared" si="6"/>
        <v>0</v>
      </c>
      <c r="R15" s="80" t="str">
        <f t="shared" si="7"/>
        <v/>
      </c>
    </row>
    <row r="16" spans="1:18">
      <c r="A16" s="73" t="s">
        <v>39</v>
      </c>
      <c r="B16" s="70"/>
      <c r="C16" s="70"/>
      <c r="D16" s="65"/>
      <c r="E16" s="70"/>
      <c r="F16" s="66" t="str">
        <f t="shared" si="0"/>
        <v/>
      </c>
      <c r="G16" s="67" t="str">
        <f t="shared" si="1"/>
        <v/>
      </c>
      <c r="H16" s="68">
        <f t="shared" si="2"/>
        <v>0</v>
      </c>
      <c r="I16" s="67" t="str">
        <f t="shared" si="3"/>
        <v/>
      </c>
      <c r="J16" s="89" t="s">
        <v>40</v>
      </c>
      <c r="K16" s="110">
        <v>1175.26</v>
      </c>
      <c r="L16" s="110">
        <v>297.61</v>
      </c>
      <c r="M16" s="106">
        <v>1401.08</v>
      </c>
      <c r="N16" s="106">
        <v>1401.08</v>
      </c>
      <c r="O16" s="111">
        <v>4.7077</v>
      </c>
      <c r="P16" s="80">
        <v>-0.19209999999999999</v>
      </c>
      <c r="Q16" s="81">
        <f t="shared" si="6"/>
        <v>0</v>
      </c>
      <c r="R16" s="80" t="str">
        <f t="shared" si="7"/>
        <v/>
      </c>
    </row>
    <row r="17" spans="1:18">
      <c r="A17" s="73" t="s">
        <v>41</v>
      </c>
      <c r="B17" s="70"/>
      <c r="C17" s="70"/>
      <c r="D17" s="65"/>
      <c r="E17" s="70"/>
      <c r="F17" s="66" t="str">
        <f t="shared" si="0"/>
        <v/>
      </c>
      <c r="G17" s="67" t="str">
        <f t="shared" si="1"/>
        <v/>
      </c>
      <c r="H17" s="68">
        <f t="shared" si="2"/>
        <v>0</v>
      </c>
      <c r="I17" s="67" t="str">
        <f t="shared" si="3"/>
        <v/>
      </c>
      <c r="J17" s="89" t="s">
        <v>42</v>
      </c>
      <c r="K17" s="110"/>
      <c r="L17" s="110">
        <v>17.329999999999998</v>
      </c>
      <c r="M17" s="106">
        <v>0.33</v>
      </c>
      <c r="N17" s="106">
        <v>0.33</v>
      </c>
      <c r="O17" s="111"/>
      <c r="P17" s="80"/>
      <c r="Q17" s="81">
        <f t="shared" si="6"/>
        <v>0</v>
      </c>
      <c r="R17" s="80" t="str">
        <f t="shared" si="7"/>
        <v/>
      </c>
    </row>
    <row r="18" spans="1:18" ht="28.5">
      <c r="A18" s="69" t="s">
        <v>43</v>
      </c>
      <c r="B18" s="70"/>
      <c r="C18" s="70"/>
      <c r="D18" s="65"/>
      <c r="E18" s="70"/>
      <c r="F18" s="66" t="str">
        <f t="shared" si="0"/>
        <v/>
      </c>
      <c r="G18" s="67" t="str">
        <f t="shared" si="1"/>
        <v/>
      </c>
      <c r="H18" s="68">
        <f t="shared" si="2"/>
        <v>0</v>
      </c>
      <c r="I18" s="67" t="str">
        <f t="shared" si="3"/>
        <v/>
      </c>
      <c r="J18" s="89" t="s">
        <v>44</v>
      </c>
      <c r="K18" s="110"/>
      <c r="L18" s="110"/>
      <c r="M18" s="106"/>
      <c r="N18" s="106"/>
      <c r="O18" s="111" t="str">
        <f t="shared" ref="O18:O28" si="8">IF(OR(VALUE(N18)=0,ISERROR(N18/L18)),"",N18/L18)</f>
        <v/>
      </c>
      <c r="P18" s="80" t="str">
        <f t="shared" ref="P18:P28" si="9">IF(OR(VALUE(N18)=0,ISERROR(N18/K18-1)),"",N18/K18-1)</f>
        <v/>
      </c>
      <c r="Q18" s="81"/>
      <c r="R18" s="80" t="str">
        <f t="shared" si="7"/>
        <v/>
      </c>
    </row>
    <row r="19" spans="1:18">
      <c r="A19" s="73" t="s">
        <v>45</v>
      </c>
      <c r="B19" s="70"/>
      <c r="C19" s="70"/>
      <c r="D19" s="65"/>
      <c r="E19" s="70"/>
      <c r="F19" s="66" t="str">
        <f t="shared" si="0"/>
        <v/>
      </c>
      <c r="G19" s="67" t="str">
        <f t="shared" si="1"/>
        <v/>
      </c>
      <c r="H19" s="68">
        <f t="shared" si="2"/>
        <v>0</v>
      </c>
      <c r="I19" s="67" t="str">
        <f t="shared" si="3"/>
        <v/>
      </c>
      <c r="J19" s="89" t="s">
        <v>46</v>
      </c>
      <c r="K19" s="110"/>
      <c r="L19" s="110"/>
      <c r="M19" s="106"/>
      <c r="N19" s="106"/>
      <c r="O19" s="111" t="str">
        <f t="shared" si="8"/>
        <v/>
      </c>
      <c r="P19" s="80" t="str">
        <f t="shared" si="9"/>
        <v/>
      </c>
      <c r="Q19" s="81">
        <f t="shared" si="6"/>
        <v>0</v>
      </c>
      <c r="R19" s="80" t="str">
        <f t="shared" si="7"/>
        <v/>
      </c>
    </row>
    <row r="20" spans="1:18">
      <c r="A20" s="73" t="s">
        <v>47</v>
      </c>
      <c r="B20" s="70"/>
      <c r="C20" s="70"/>
      <c r="D20" s="65"/>
      <c r="E20" s="70"/>
      <c r="F20" s="66" t="str">
        <f t="shared" si="0"/>
        <v/>
      </c>
      <c r="G20" s="67" t="str">
        <f t="shared" si="1"/>
        <v/>
      </c>
      <c r="H20" s="68">
        <f t="shared" si="2"/>
        <v>0</v>
      </c>
      <c r="I20" s="67" t="str">
        <f t="shared" si="3"/>
        <v/>
      </c>
      <c r="J20" s="89" t="s">
        <v>48</v>
      </c>
      <c r="K20" s="110"/>
      <c r="L20" s="110"/>
      <c r="M20" s="106"/>
      <c r="N20" s="106"/>
      <c r="O20" s="111" t="str">
        <f t="shared" si="8"/>
        <v/>
      </c>
      <c r="P20" s="80" t="str">
        <f t="shared" si="9"/>
        <v/>
      </c>
      <c r="Q20" s="81">
        <f t="shared" si="6"/>
        <v>0</v>
      </c>
      <c r="R20" s="80" t="str">
        <f t="shared" si="7"/>
        <v/>
      </c>
    </row>
    <row r="21" spans="1:18" ht="28.5">
      <c r="A21" s="73" t="s">
        <v>49</v>
      </c>
      <c r="B21" s="70"/>
      <c r="C21" s="70"/>
      <c r="D21" s="65"/>
      <c r="E21" s="70"/>
      <c r="F21" s="66" t="str">
        <f t="shared" si="0"/>
        <v/>
      </c>
      <c r="G21" s="67" t="str">
        <f t="shared" si="1"/>
        <v/>
      </c>
      <c r="H21" s="68">
        <f t="shared" si="2"/>
        <v>0</v>
      </c>
      <c r="I21" s="67" t="str">
        <f t="shared" si="3"/>
        <v/>
      </c>
      <c r="J21" s="89" t="s">
        <v>50</v>
      </c>
      <c r="K21" s="128">
        <v>2.86</v>
      </c>
      <c r="L21" s="112"/>
      <c r="M21" s="106">
        <v>0.08</v>
      </c>
      <c r="N21" s="106">
        <v>0.08</v>
      </c>
      <c r="O21" s="111"/>
      <c r="P21" s="80">
        <v>-0.97199999999999998</v>
      </c>
      <c r="Q21" s="81">
        <f t="shared" si="6"/>
        <v>0</v>
      </c>
      <c r="R21" s="80" t="str">
        <f t="shared" si="7"/>
        <v/>
      </c>
    </row>
    <row r="22" spans="1:18">
      <c r="A22" s="103" t="s">
        <v>51</v>
      </c>
      <c r="B22" s="70"/>
      <c r="C22" s="70"/>
      <c r="D22" s="65"/>
      <c r="E22" s="70"/>
      <c r="F22" s="66" t="str">
        <f t="shared" si="0"/>
        <v/>
      </c>
      <c r="G22" s="67" t="str">
        <f t="shared" si="1"/>
        <v/>
      </c>
      <c r="H22" s="68">
        <f t="shared" si="2"/>
        <v>0</v>
      </c>
      <c r="I22" s="67" t="str">
        <f t="shared" si="3"/>
        <v/>
      </c>
      <c r="J22" s="89" t="s">
        <v>52</v>
      </c>
      <c r="K22" s="110">
        <v>82.25</v>
      </c>
      <c r="L22" s="110">
        <v>61.23</v>
      </c>
      <c r="M22" s="106">
        <v>60.75</v>
      </c>
      <c r="N22" s="106">
        <v>60.75</v>
      </c>
      <c r="O22" s="111">
        <v>0.99209999999999998</v>
      </c>
      <c r="P22" s="80">
        <v>-0.26129999999999998</v>
      </c>
      <c r="Q22" s="81">
        <f t="shared" si="6"/>
        <v>0</v>
      </c>
      <c r="R22" s="80" t="str">
        <f t="shared" si="7"/>
        <v/>
      </c>
    </row>
    <row r="23" spans="1:18">
      <c r="A23" s="89" t="s">
        <v>53</v>
      </c>
      <c r="B23" s="65"/>
      <c r="C23" s="65">
        <f>SUM(C24:C31)</f>
        <v>0</v>
      </c>
      <c r="D23" s="65">
        <f>SUM(D24:D31)</f>
        <v>0</v>
      </c>
      <c r="E23" s="65">
        <f>SUM(E24:E31)</f>
        <v>0</v>
      </c>
      <c r="F23" s="66" t="str">
        <f t="shared" si="0"/>
        <v/>
      </c>
      <c r="G23" s="67" t="str">
        <f t="shared" si="1"/>
        <v/>
      </c>
      <c r="H23" s="68">
        <f t="shared" si="2"/>
        <v>0</v>
      </c>
      <c r="I23" s="67" t="str">
        <f t="shared" si="3"/>
        <v/>
      </c>
      <c r="J23" s="89" t="s">
        <v>54</v>
      </c>
      <c r="K23" s="127"/>
      <c r="L23" s="106"/>
      <c r="M23" s="70"/>
      <c r="N23" s="70"/>
      <c r="O23" s="111"/>
      <c r="P23" s="80"/>
      <c r="Q23" s="81">
        <f t="shared" si="6"/>
        <v>0</v>
      </c>
      <c r="R23" s="80" t="str">
        <f t="shared" si="7"/>
        <v/>
      </c>
    </row>
    <row r="24" spans="1:18" ht="28.5">
      <c r="A24" s="73" t="s">
        <v>55</v>
      </c>
      <c r="B24" s="70"/>
      <c r="C24" s="70"/>
      <c r="D24" s="65"/>
      <c r="E24" s="70"/>
      <c r="F24" s="66" t="str">
        <f t="shared" si="0"/>
        <v/>
      </c>
      <c r="G24" s="67" t="str">
        <f t="shared" si="1"/>
        <v/>
      </c>
      <c r="H24" s="68">
        <f t="shared" si="2"/>
        <v>0</v>
      </c>
      <c r="I24" s="67" t="str">
        <f t="shared" si="3"/>
        <v/>
      </c>
      <c r="J24" s="89" t="s">
        <v>56</v>
      </c>
      <c r="K24" s="127">
        <v>20</v>
      </c>
      <c r="L24" s="106"/>
      <c r="M24" s="70">
        <v>14</v>
      </c>
      <c r="N24" s="70">
        <v>14</v>
      </c>
      <c r="O24" s="111"/>
      <c r="P24" s="80">
        <v>-0.3</v>
      </c>
      <c r="Q24" s="81">
        <f t="shared" si="6"/>
        <v>0</v>
      </c>
      <c r="R24" s="80" t="str">
        <f t="shared" si="7"/>
        <v/>
      </c>
    </row>
    <row r="25" spans="1:18" ht="28.5">
      <c r="A25" s="73" t="s">
        <v>57</v>
      </c>
      <c r="B25" s="70"/>
      <c r="C25" s="70"/>
      <c r="D25" s="65"/>
      <c r="E25" s="70"/>
      <c r="F25" s="66" t="str">
        <f t="shared" si="0"/>
        <v/>
      </c>
      <c r="G25" s="67" t="str">
        <f t="shared" si="1"/>
        <v/>
      </c>
      <c r="H25" s="68">
        <f t="shared" si="2"/>
        <v>0</v>
      </c>
      <c r="I25" s="67" t="str">
        <f t="shared" si="3"/>
        <v/>
      </c>
      <c r="J25" s="89" t="s">
        <v>58</v>
      </c>
      <c r="K25" s="106"/>
      <c r="L25" s="106"/>
      <c r="M25" s="70"/>
      <c r="N25" s="106"/>
      <c r="O25" s="111" t="str">
        <f t="shared" si="8"/>
        <v/>
      </c>
      <c r="P25" s="80" t="str">
        <f t="shared" si="9"/>
        <v/>
      </c>
      <c r="Q25" s="81">
        <f t="shared" si="6"/>
        <v>0</v>
      </c>
      <c r="R25" s="80" t="str">
        <f t="shared" si="7"/>
        <v/>
      </c>
    </row>
    <row r="26" spans="1:18">
      <c r="A26" s="73" t="s">
        <v>59</v>
      </c>
      <c r="B26" s="70"/>
      <c r="C26" s="70"/>
      <c r="D26" s="65"/>
      <c r="E26" s="70"/>
      <c r="F26" s="66" t="str">
        <f t="shared" si="0"/>
        <v/>
      </c>
      <c r="G26" s="67" t="str">
        <f t="shared" si="1"/>
        <v/>
      </c>
      <c r="H26" s="68">
        <f t="shared" si="2"/>
        <v>0</v>
      </c>
      <c r="I26" s="67" t="str">
        <f t="shared" si="3"/>
        <v/>
      </c>
      <c r="J26" s="89" t="s">
        <v>60</v>
      </c>
      <c r="K26" s="106"/>
      <c r="L26" s="106"/>
      <c r="M26" s="70"/>
      <c r="N26" s="106"/>
      <c r="O26" s="111" t="str">
        <f t="shared" si="8"/>
        <v/>
      </c>
      <c r="P26" s="80" t="str">
        <f t="shared" si="9"/>
        <v/>
      </c>
      <c r="Q26" s="81">
        <f t="shared" si="6"/>
        <v>0</v>
      </c>
      <c r="R26" s="80" t="str">
        <f t="shared" si="7"/>
        <v/>
      </c>
    </row>
    <row r="27" spans="1:18" ht="28.5">
      <c r="A27" s="73" t="s">
        <v>61</v>
      </c>
      <c r="B27" s="70"/>
      <c r="C27" s="70"/>
      <c r="D27" s="65"/>
      <c r="E27" s="70"/>
      <c r="F27" s="66" t="str">
        <f t="shared" si="0"/>
        <v/>
      </c>
      <c r="G27" s="67" t="str">
        <f t="shared" si="1"/>
        <v/>
      </c>
      <c r="H27" s="68">
        <f t="shared" si="2"/>
        <v>0</v>
      </c>
      <c r="I27" s="67" t="str">
        <f t="shared" si="3"/>
        <v/>
      </c>
      <c r="J27" s="113"/>
      <c r="K27" s="106"/>
      <c r="L27" s="106"/>
      <c r="M27" s="70"/>
      <c r="N27" s="106"/>
      <c r="O27" s="111" t="str">
        <f t="shared" si="8"/>
        <v/>
      </c>
      <c r="P27" s="80" t="str">
        <f t="shared" si="9"/>
        <v/>
      </c>
      <c r="Q27" s="81">
        <f t="shared" si="6"/>
        <v>0</v>
      </c>
      <c r="R27" s="80" t="str">
        <f t="shared" si="7"/>
        <v/>
      </c>
    </row>
    <row r="28" spans="1:18" ht="28.5">
      <c r="A28" s="73" t="s">
        <v>62</v>
      </c>
      <c r="B28" s="70"/>
      <c r="C28" s="70"/>
      <c r="D28" s="65"/>
      <c r="E28" s="70"/>
      <c r="F28" s="66" t="str">
        <f t="shared" si="0"/>
        <v/>
      </c>
      <c r="G28" s="67" t="str">
        <f t="shared" si="1"/>
        <v/>
      </c>
      <c r="H28" s="68">
        <f t="shared" si="2"/>
        <v>0</v>
      </c>
      <c r="I28" s="67" t="str">
        <f t="shared" si="3"/>
        <v/>
      </c>
      <c r="J28" s="113"/>
      <c r="K28" s="70"/>
      <c r="L28" s="70"/>
      <c r="M28" s="70"/>
      <c r="N28" s="70"/>
      <c r="O28" s="111" t="str">
        <f t="shared" si="8"/>
        <v/>
      </c>
      <c r="P28" s="80" t="str">
        <f t="shared" si="9"/>
        <v/>
      </c>
      <c r="Q28" s="81">
        <f t="shared" si="6"/>
        <v>0</v>
      </c>
      <c r="R28" s="80" t="str">
        <f t="shared" si="7"/>
        <v/>
      </c>
    </row>
    <row r="29" spans="1:18">
      <c r="A29" s="73" t="s">
        <v>63</v>
      </c>
      <c r="B29" s="70"/>
      <c r="C29" s="70"/>
      <c r="D29" s="65"/>
      <c r="E29" s="70"/>
      <c r="F29" s="66" t="str">
        <f t="shared" si="0"/>
        <v/>
      </c>
      <c r="G29" s="67" t="str">
        <f t="shared" si="1"/>
        <v/>
      </c>
      <c r="H29" s="68">
        <f t="shared" si="2"/>
        <v>0</v>
      </c>
      <c r="I29" s="67" t="str">
        <f t="shared" si="3"/>
        <v/>
      </c>
      <c r="J29" s="113"/>
      <c r="K29" s="106"/>
      <c r="L29" s="106"/>
      <c r="M29" s="70"/>
      <c r="N29" s="106"/>
      <c r="O29" s="111"/>
      <c r="P29" s="80"/>
      <c r="Q29" s="81"/>
      <c r="R29" s="80"/>
    </row>
    <row r="30" spans="1:18" ht="28.5">
      <c r="A30" s="73" t="s">
        <v>64</v>
      </c>
      <c r="B30" s="70"/>
      <c r="C30" s="70"/>
      <c r="D30" s="65"/>
      <c r="E30" s="70"/>
      <c r="F30" s="66" t="str">
        <f t="shared" si="0"/>
        <v/>
      </c>
      <c r="G30" s="67" t="str">
        <f t="shared" si="1"/>
        <v/>
      </c>
      <c r="H30" s="68">
        <f t="shared" si="2"/>
        <v>0</v>
      </c>
      <c r="I30" s="67" t="str">
        <f t="shared" si="3"/>
        <v/>
      </c>
      <c r="J30" s="113"/>
      <c r="K30" s="106"/>
      <c r="L30" s="106"/>
      <c r="M30" s="70"/>
      <c r="N30" s="106"/>
      <c r="O30" s="111"/>
      <c r="P30" s="80"/>
      <c r="Q30" s="81"/>
      <c r="R30" s="80"/>
    </row>
    <row r="31" spans="1:18">
      <c r="A31" s="73" t="s">
        <v>65</v>
      </c>
      <c r="B31" s="70"/>
      <c r="C31" s="70"/>
      <c r="D31" s="65"/>
      <c r="E31" s="70"/>
      <c r="F31" s="66" t="str">
        <f t="shared" si="0"/>
        <v/>
      </c>
      <c r="G31" s="67" t="str">
        <f t="shared" si="1"/>
        <v/>
      </c>
      <c r="H31" s="68">
        <f t="shared" si="2"/>
        <v>0</v>
      </c>
      <c r="I31" s="67" t="str">
        <f t="shared" si="3"/>
        <v/>
      </c>
      <c r="J31" s="89" t="s">
        <v>66</v>
      </c>
      <c r="K31" s="106"/>
      <c r="L31" s="106"/>
      <c r="M31" s="70"/>
      <c r="N31" s="106"/>
      <c r="O31" s="111" t="str">
        <f t="shared" ref="O31:O41" si="10">IF(OR(VALUE(N31)=0,ISERROR(N31/L31)),"",N31/L31)</f>
        <v/>
      </c>
      <c r="P31" s="80" t="str">
        <f t="shared" ref="P31:P41" si="11">IF(OR(VALUE(N31)=0,ISERROR(N31/K31-1)),"",N31/K31-1)</f>
        <v/>
      </c>
      <c r="Q31" s="81">
        <f t="shared" ref="Q31:Q41" si="12">N31-M31</f>
        <v>0</v>
      </c>
      <c r="R31" s="80" t="str">
        <f t="shared" ref="R31:R41" si="13">IF(OR(VALUE(Q31)=0,ISERROR(Q31/M31)),"",Q31/M31)</f>
        <v/>
      </c>
    </row>
    <row r="32" spans="1:18">
      <c r="A32" s="73"/>
      <c r="B32" s="70"/>
      <c r="C32" s="70"/>
      <c r="D32" s="65">
        <f>E32-C32</f>
        <v>0</v>
      </c>
      <c r="E32" s="70"/>
      <c r="F32" s="66" t="str">
        <f t="shared" si="0"/>
        <v/>
      </c>
      <c r="G32" s="67" t="str">
        <f t="shared" si="1"/>
        <v/>
      </c>
      <c r="H32" s="68">
        <f t="shared" si="2"/>
        <v>0</v>
      </c>
      <c r="I32" s="67" t="str">
        <f t="shared" si="3"/>
        <v/>
      </c>
      <c r="J32" s="89"/>
      <c r="K32" s="106"/>
      <c r="L32" s="106"/>
      <c r="M32" s="65"/>
      <c r="N32" s="106"/>
      <c r="O32" s="111" t="str">
        <f t="shared" si="10"/>
        <v/>
      </c>
      <c r="P32" s="80" t="str">
        <f t="shared" si="11"/>
        <v/>
      </c>
      <c r="Q32" s="81">
        <f t="shared" si="12"/>
        <v>0</v>
      </c>
      <c r="R32" s="80" t="str">
        <f t="shared" si="13"/>
        <v/>
      </c>
    </row>
    <row r="33" spans="1:18" ht="30" customHeight="1">
      <c r="A33" s="104" t="s">
        <v>67</v>
      </c>
      <c r="B33" s="65">
        <f>SUM(B5,B23)</f>
        <v>0</v>
      </c>
      <c r="C33" s="65">
        <f>SUM(C5,C23)</f>
        <v>0</v>
      </c>
      <c r="D33" s="65">
        <f>SUM(D5,D23)</f>
        <v>0</v>
      </c>
      <c r="E33" s="65">
        <f>SUM(E5,E23)</f>
        <v>0</v>
      </c>
      <c r="F33" s="66" t="str">
        <f t="shared" si="0"/>
        <v/>
      </c>
      <c r="G33" s="67" t="str">
        <f t="shared" si="1"/>
        <v/>
      </c>
      <c r="H33" s="68">
        <f t="shared" si="2"/>
        <v>0</v>
      </c>
      <c r="I33" s="67" t="str">
        <f t="shared" si="3"/>
        <v/>
      </c>
      <c r="J33" s="74" t="s">
        <v>68</v>
      </c>
      <c r="K33" s="65">
        <f>SUM(K5:K31)</f>
        <v>2345.64</v>
      </c>
      <c r="L33" s="65">
        <f>SUM(L5:L31)</f>
        <v>1496.8600000000001</v>
      </c>
      <c r="M33" s="65">
        <f>SUM(M5:M31)</f>
        <v>3668.6</v>
      </c>
      <c r="N33" s="65">
        <f>SUM(N5:N31)</f>
        <v>3668.6</v>
      </c>
      <c r="O33" s="66">
        <f t="shared" si="10"/>
        <v>2.4508638082385792</v>
      </c>
      <c r="P33" s="67">
        <f t="shared" si="11"/>
        <v>0.56400811718763322</v>
      </c>
      <c r="Q33" s="68">
        <f t="shared" si="12"/>
        <v>0</v>
      </c>
      <c r="R33" s="67" t="str">
        <f t="shared" si="13"/>
        <v/>
      </c>
    </row>
    <row r="34" spans="1:18" ht="27" customHeight="1">
      <c r="A34" s="89" t="s">
        <v>69</v>
      </c>
      <c r="B34" s="77">
        <v>2319.86</v>
      </c>
      <c r="C34" s="58">
        <v>1492.39</v>
      </c>
      <c r="D34" s="106">
        <v>3573.05</v>
      </c>
      <c r="E34" s="77">
        <v>3573.05</v>
      </c>
      <c r="F34" s="66">
        <v>2.9340999999999999</v>
      </c>
      <c r="G34" s="67">
        <v>0.54020000000000001</v>
      </c>
      <c r="H34" s="68">
        <f t="shared" si="2"/>
        <v>0</v>
      </c>
      <c r="I34" s="67" t="str">
        <f t="shared" si="3"/>
        <v/>
      </c>
      <c r="J34" s="89" t="s">
        <v>70</v>
      </c>
      <c r="K34" s="65">
        <f>SUM(K35,K40,,K65,K66)</f>
        <v>0</v>
      </c>
      <c r="L34" s="65">
        <f>SUM(L35,L40,,L65,L66)</f>
        <v>0</v>
      </c>
      <c r="M34" s="65">
        <f>SUM(M35,M40,,M65,M66)</f>
        <v>0</v>
      </c>
      <c r="N34" s="65">
        <f>SUM(N35,N40,,N65,N66)</f>
        <v>0</v>
      </c>
      <c r="O34" s="111" t="str">
        <f t="shared" si="10"/>
        <v/>
      </c>
      <c r="P34" s="80" t="str">
        <f t="shared" si="11"/>
        <v/>
      </c>
      <c r="Q34" s="81">
        <f t="shared" si="12"/>
        <v>0</v>
      </c>
      <c r="R34" s="80" t="str">
        <f t="shared" si="13"/>
        <v/>
      </c>
    </row>
    <row r="35" spans="1:18">
      <c r="A35" s="89" t="s">
        <v>71</v>
      </c>
      <c r="B35" s="77"/>
      <c r="C35" s="77"/>
      <c r="D35" s="77"/>
      <c r="E35" s="77"/>
      <c r="F35" s="66"/>
      <c r="G35" s="67"/>
      <c r="H35" s="68">
        <f t="shared" si="2"/>
        <v>0</v>
      </c>
      <c r="I35" s="67" t="str">
        <f t="shared" si="3"/>
        <v/>
      </c>
      <c r="J35" s="89" t="s">
        <v>72</v>
      </c>
      <c r="K35" s="65">
        <f>SUM(K36:K37)</f>
        <v>0</v>
      </c>
      <c r="L35" s="65">
        <f>SUM(L36:L37)</f>
        <v>0</v>
      </c>
      <c r="M35" s="65">
        <f>SUM(M36:M37)</f>
        <v>0</v>
      </c>
      <c r="N35" s="65">
        <f>SUM(N36:N37)</f>
        <v>0</v>
      </c>
      <c r="O35" s="111" t="str">
        <f t="shared" si="10"/>
        <v/>
      </c>
      <c r="P35" s="80" t="str">
        <f t="shared" si="11"/>
        <v/>
      </c>
      <c r="Q35" s="81">
        <f t="shared" si="12"/>
        <v>0</v>
      </c>
      <c r="R35" s="80" t="str">
        <f t="shared" si="13"/>
        <v/>
      </c>
    </row>
    <row r="36" spans="1:18" ht="28.5">
      <c r="A36" s="73" t="s">
        <v>73</v>
      </c>
      <c r="B36" s="77"/>
      <c r="C36" s="77"/>
      <c r="D36" s="65"/>
      <c r="E36" s="77"/>
      <c r="F36" s="66"/>
      <c r="G36" s="67"/>
      <c r="H36" s="68">
        <f t="shared" si="2"/>
        <v>0</v>
      </c>
      <c r="I36" s="67" t="str">
        <f t="shared" si="3"/>
        <v/>
      </c>
      <c r="J36" s="89" t="s">
        <v>74</v>
      </c>
      <c r="K36" s="77"/>
      <c r="L36" s="77"/>
      <c r="M36" s="65"/>
      <c r="N36" s="77"/>
      <c r="O36" s="111" t="str">
        <f t="shared" si="10"/>
        <v/>
      </c>
      <c r="P36" s="80" t="str">
        <f t="shared" si="11"/>
        <v/>
      </c>
      <c r="Q36" s="81">
        <f t="shared" si="12"/>
        <v>0</v>
      </c>
      <c r="R36" s="80" t="str">
        <f t="shared" si="13"/>
        <v/>
      </c>
    </row>
    <row r="37" spans="1:18" ht="28.5">
      <c r="A37" s="73" t="s">
        <v>75</v>
      </c>
      <c r="B37" s="77"/>
      <c r="C37" s="77"/>
      <c r="D37" s="65"/>
      <c r="E37" s="77"/>
      <c r="F37" s="66"/>
      <c r="G37" s="67"/>
      <c r="H37" s="68">
        <f t="shared" si="2"/>
        <v>0</v>
      </c>
      <c r="I37" s="67" t="str">
        <f t="shared" si="3"/>
        <v/>
      </c>
      <c r="J37" s="89" t="s">
        <v>76</v>
      </c>
      <c r="K37" s="77"/>
      <c r="L37" s="77"/>
      <c r="M37" s="65"/>
      <c r="N37" s="77"/>
      <c r="O37" s="111" t="str">
        <f t="shared" si="10"/>
        <v/>
      </c>
      <c r="P37" s="80" t="str">
        <f t="shared" si="11"/>
        <v/>
      </c>
      <c r="Q37" s="81">
        <f t="shared" si="12"/>
        <v>0</v>
      </c>
      <c r="R37" s="80" t="str">
        <f t="shared" si="13"/>
        <v/>
      </c>
    </row>
    <row r="38" spans="1:18" ht="28.5">
      <c r="A38" s="73" t="s">
        <v>77</v>
      </c>
      <c r="B38" s="77"/>
      <c r="C38" s="77"/>
      <c r="D38" s="65"/>
      <c r="E38" s="77"/>
      <c r="F38" s="66"/>
      <c r="G38" s="67"/>
      <c r="H38" s="68">
        <f t="shared" si="2"/>
        <v>0</v>
      </c>
      <c r="I38" s="67" t="str">
        <f t="shared" si="3"/>
        <v/>
      </c>
      <c r="J38" s="89" t="s">
        <v>78</v>
      </c>
      <c r="K38" s="77"/>
      <c r="L38" s="77"/>
      <c r="M38" s="65"/>
      <c r="N38" s="77"/>
      <c r="O38" s="111" t="str">
        <f t="shared" si="10"/>
        <v/>
      </c>
      <c r="P38" s="80" t="str">
        <f t="shared" si="11"/>
        <v/>
      </c>
      <c r="Q38" s="81">
        <f t="shared" si="12"/>
        <v>0</v>
      </c>
      <c r="R38" s="80" t="str">
        <f t="shared" si="13"/>
        <v/>
      </c>
    </row>
    <row r="39" spans="1:18">
      <c r="A39" s="73" t="s">
        <v>79</v>
      </c>
      <c r="B39" s="77"/>
      <c r="C39" s="77"/>
      <c r="D39" s="65"/>
      <c r="E39" s="77"/>
      <c r="F39" s="66"/>
      <c r="G39" s="67"/>
      <c r="H39" s="68">
        <f t="shared" si="2"/>
        <v>0</v>
      </c>
      <c r="I39" s="67" t="str">
        <f t="shared" si="3"/>
        <v/>
      </c>
      <c r="J39" s="89" t="s">
        <v>80</v>
      </c>
      <c r="K39" s="77">
        <f>SUM(K40:K41)</f>
        <v>0</v>
      </c>
      <c r="L39" s="77">
        <f>SUM(L40:L41)</f>
        <v>0</v>
      </c>
      <c r="M39" s="77">
        <f>SUM(M40:M41)</f>
        <v>0</v>
      </c>
      <c r="N39" s="77">
        <f>SUM(N40:N41)</f>
        <v>0</v>
      </c>
      <c r="O39" s="111" t="str">
        <f t="shared" si="10"/>
        <v/>
      </c>
      <c r="P39" s="80" t="str">
        <f t="shared" si="11"/>
        <v/>
      </c>
      <c r="Q39" s="81">
        <f t="shared" si="12"/>
        <v>0</v>
      </c>
      <c r="R39" s="80" t="str">
        <f t="shared" si="13"/>
        <v/>
      </c>
    </row>
    <row r="40" spans="1:18" ht="28.5">
      <c r="A40" s="89" t="s">
        <v>81</v>
      </c>
      <c r="B40" s="77">
        <v>2319.86</v>
      </c>
      <c r="C40" s="58">
        <v>1492.39</v>
      </c>
      <c r="D40" s="106">
        <v>3573.05</v>
      </c>
      <c r="E40" s="77">
        <v>3573.05</v>
      </c>
      <c r="F40" s="66">
        <v>2.9340999999999999</v>
      </c>
      <c r="G40" s="67">
        <v>0.54020000000000001</v>
      </c>
      <c r="H40" s="68">
        <f t="shared" si="2"/>
        <v>0</v>
      </c>
      <c r="I40" s="67" t="str">
        <f t="shared" si="3"/>
        <v/>
      </c>
      <c r="J40" s="89" t="s">
        <v>82</v>
      </c>
      <c r="K40" s="65">
        <f>SUM(K41)</f>
        <v>0</v>
      </c>
      <c r="L40" s="65">
        <f>SUM(L41)</f>
        <v>0</v>
      </c>
      <c r="M40" s="65"/>
      <c r="N40" s="65">
        <f>SUM(N41)</f>
        <v>0</v>
      </c>
      <c r="O40" s="111" t="str">
        <f t="shared" si="10"/>
        <v/>
      </c>
      <c r="P40" s="80" t="str">
        <f t="shared" si="11"/>
        <v/>
      </c>
      <c r="Q40" s="81">
        <f t="shared" si="12"/>
        <v>0</v>
      </c>
      <c r="R40" s="80" t="str">
        <f t="shared" si="13"/>
        <v/>
      </c>
    </row>
    <row r="41" spans="1:18" ht="28.5">
      <c r="A41" s="73" t="s">
        <v>83</v>
      </c>
      <c r="B41" s="77"/>
      <c r="C41" s="77"/>
      <c r="D41" s="65"/>
      <c r="E41" s="77"/>
      <c r="F41" s="66" t="str">
        <f t="shared" ref="F41:F45" si="14">IF(OR(VALUE(E41)=0,ISERROR(E41/C41)),"",E41/C41)</f>
        <v/>
      </c>
      <c r="G41" s="67" t="str">
        <f t="shared" ref="G41:G45" si="15">IF(OR(VALUE(E41)=0,ISERROR(E41/B41-1)),"",E41/B41-1)</f>
        <v/>
      </c>
      <c r="H41" s="68">
        <f t="shared" ref="H41:H45" si="16">E41-D41</f>
        <v>0</v>
      </c>
      <c r="I41" s="67" t="str">
        <f t="shared" ref="I41:I46" si="17">IF(OR(VALUE(H41)=0,ISERROR(H41/D41)),"",H41/D41)</f>
        <v/>
      </c>
      <c r="J41" s="89" t="s">
        <v>84</v>
      </c>
      <c r="K41" s="77"/>
      <c r="L41" s="77"/>
      <c r="M41" s="65"/>
      <c r="N41" s="77"/>
      <c r="O41" s="111" t="str">
        <f t="shared" si="10"/>
        <v/>
      </c>
      <c r="P41" s="80" t="str">
        <f t="shared" si="11"/>
        <v/>
      </c>
      <c r="Q41" s="81">
        <f t="shared" si="12"/>
        <v>0</v>
      </c>
      <c r="R41" s="80" t="str">
        <f t="shared" si="13"/>
        <v/>
      </c>
    </row>
    <row r="42" spans="1:18">
      <c r="A42" s="69" t="s">
        <v>85</v>
      </c>
      <c r="B42" s="77"/>
      <c r="C42" s="77"/>
      <c r="D42" s="65"/>
      <c r="E42" s="77"/>
      <c r="F42" s="66" t="str">
        <f t="shared" si="14"/>
        <v/>
      </c>
      <c r="G42" s="67" t="str">
        <f t="shared" si="15"/>
        <v/>
      </c>
      <c r="H42" s="68">
        <f t="shared" si="16"/>
        <v>0</v>
      </c>
      <c r="I42" s="67" t="str">
        <f t="shared" si="17"/>
        <v/>
      </c>
      <c r="J42" s="69"/>
      <c r="K42" s="77"/>
      <c r="L42" s="77"/>
      <c r="M42" s="65"/>
      <c r="N42" s="77"/>
      <c r="O42" s="111" t="str">
        <f t="shared" ref="O42:O68" si="18">IF(OR(VALUE(N42)=0,ISERROR(N42/L42)),"",N42/L42)</f>
        <v/>
      </c>
      <c r="P42" s="80" t="str">
        <f t="shared" ref="P42:P68" si="19">IF(OR(VALUE(N42)=0,ISERROR(N42/K42-1)),"",N42/K42-1)</f>
        <v/>
      </c>
      <c r="Q42" s="81">
        <f t="shared" ref="Q42:Q68" si="20">N42-M42</f>
        <v>0</v>
      </c>
      <c r="R42" s="80" t="str">
        <f t="shared" ref="R42:R68" si="21">IF(OR(VALUE(Q42)=0,ISERROR(Q42/M42)),"",Q42/M42)</f>
        <v/>
      </c>
    </row>
    <row r="43" spans="1:18" ht="28.5">
      <c r="A43" s="69" t="s">
        <v>86</v>
      </c>
      <c r="B43" s="77"/>
      <c r="C43" s="77"/>
      <c r="D43" s="65"/>
      <c r="E43" s="77"/>
      <c r="F43" s="66" t="str">
        <f t="shared" si="14"/>
        <v/>
      </c>
      <c r="G43" s="67" t="str">
        <f t="shared" si="15"/>
        <v/>
      </c>
      <c r="H43" s="68">
        <f t="shared" si="16"/>
        <v>0</v>
      </c>
      <c r="I43" s="67" t="str">
        <f t="shared" si="17"/>
        <v/>
      </c>
      <c r="J43" s="69"/>
      <c r="K43" s="77"/>
      <c r="L43" s="77"/>
      <c r="M43" s="65"/>
      <c r="N43" s="77"/>
      <c r="O43" s="111" t="str">
        <f t="shared" si="18"/>
        <v/>
      </c>
      <c r="P43" s="80" t="str">
        <f t="shared" si="19"/>
        <v/>
      </c>
      <c r="Q43" s="81">
        <f t="shared" si="20"/>
        <v>0</v>
      </c>
      <c r="R43" s="80" t="str">
        <f t="shared" si="21"/>
        <v/>
      </c>
    </row>
    <row r="44" spans="1:18" ht="28.5">
      <c r="A44" s="69" t="s">
        <v>87</v>
      </c>
      <c r="B44" s="77"/>
      <c r="C44" s="77"/>
      <c r="D44" s="65"/>
      <c r="E44" s="77"/>
      <c r="F44" s="66" t="str">
        <f t="shared" si="14"/>
        <v/>
      </c>
      <c r="G44" s="67" t="str">
        <f t="shared" si="15"/>
        <v/>
      </c>
      <c r="H44" s="68">
        <f t="shared" si="16"/>
        <v>0</v>
      </c>
      <c r="I44" s="67" t="str">
        <f t="shared" si="17"/>
        <v/>
      </c>
      <c r="J44" s="69"/>
      <c r="K44" s="77"/>
      <c r="L44" s="77"/>
      <c r="M44" s="65"/>
      <c r="N44" s="77"/>
      <c r="O44" s="111" t="str">
        <f t="shared" si="18"/>
        <v/>
      </c>
      <c r="P44" s="80" t="str">
        <f t="shared" si="19"/>
        <v/>
      </c>
      <c r="Q44" s="81">
        <f t="shared" si="20"/>
        <v>0</v>
      </c>
      <c r="R44" s="80" t="str">
        <f t="shared" si="21"/>
        <v/>
      </c>
    </row>
    <row r="45" spans="1:18">
      <c r="A45" s="69" t="s">
        <v>88</v>
      </c>
      <c r="B45" s="77"/>
      <c r="C45" s="77"/>
      <c r="D45" s="65"/>
      <c r="E45" s="77"/>
      <c r="F45" s="66" t="str">
        <f t="shared" si="14"/>
        <v/>
      </c>
      <c r="G45" s="67" t="str">
        <f t="shared" si="15"/>
        <v/>
      </c>
      <c r="H45" s="68">
        <f t="shared" si="16"/>
        <v>0</v>
      </c>
      <c r="I45" s="67" t="str">
        <f t="shared" si="17"/>
        <v/>
      </c>
      <c r="J45" s="69"/>
      <c r="K45" s="77"/>
      <c r="L45" s="77"/>
      <c r="M45" s="65"/>
      <c r="N45" s="77"/>
      <c r="O45" s="111" t="str">
        <f t="shared" si="18"/>
        <v/>
      </c>
      <c r="P45" s="80" t="str">
        <f t="shared" si="19"/>
        <v/>
      </c>
      <c r="Q45" s="81">
        <f t="shared" si="20"/>
        <v>0</v>
      </c>
      <c r="R45" s="80" t="str">
        <f t="shared" si="21"/>
        <v/>
      </c>
    </row>
    <row r="46" spans="1:18" ht="28.5">
      <c r="A46" s="105" t="s">
        <v>89</v>
      </c>
      <c r="B46" s="77">
        <v>2319.86</v>
      </c>
      <c r="C46" s="58">
        <v>1492.39</v>
      </c>
      <c r="D46" s="106">
        <v>3573.05</v>
      </c>
      <c r="E46" s="77">
        <v>3573.05</v>
      </c>
      <c r="F46" s="66">
        <v>2.9340999999999999</v>
      </c>
      <c r="G46" s="67">
        <v>0.54020000000000001</v>
      </c>
      <c r="H46" s="68">
        <f>E46-D46</f>
        <v>0</v>
      </c>
      <c r="I46" s="67" t="str">
        <f t="shared" si="17"/>
        <v/>
      </c>
      <c r="J46" s="69"/>
      <c r="K46" s="77"/>
      <c r="L46" s="77"/>
      <c r="M46" s="65"/>
      <c r="N46" s="77"/>
      <c r="O46" s="111" t="str">
        <f t="shared" si="18"/>
        <v/>
      </c>
      <c r="P46" s="80" t="str">
        <f t="shared" si="19"/>
        <v/>
      </c>
      <c r="Q46" s="81">
        <f t="shared" si="20"/>
        <v>0</v>
      </c>
      <c r="R46" s="80" t="str">
        <f t="shared" si="21"/>
        <v/>
      </c>
    </row>
    <row r="47" spans="1:18">
      <c r="A47" s="69" t="s">
        <v>90</v>
      </c>
      <c r="B47" s="77"/>
      <c r="C47" s="77"/>
      <c r="D47" s="65"/>
      <c r="E47" s="77"/>
      <c r="F47" s="66" t="str">
        <f t="shared" ref="F47:F68" si="22">IF(OR(VALUE(E47)=0,ISERROR(E47/C47)),"",E47/C47)</f>
        <v/>
      </c>
      <c r="G47" s="67" t="str">
        <f t="shared" ref="G47:G68" si="23">IF(OR(VALUE(E47)=0,ISERROR(E47/B47-1)),"",E47/B47-1)</f>
        <v/>
      </c>
      <c r="H47" s="68">
        <f t="shared" ref="H47:H68" si="24">E47-D47</f>
        <v>0</v>
      </c>
      <c r="I47" s="67" t="str">
        <f t="shared" ref="I47:I68" si="25">IF(OR(VALUE(H47)=0,ISERROR(H47/D47)),"",H47/D47)</f>
        <v/>
      </c>
      <c r="J47" s="69"/>
      <c r="K47" s="77"/>
      <c r="L47" s="77"/>
      <c r="M47" s="65"/>
      <c r="N47" s="77"/>
      <c r="O47" s="111" t="str">
        <f t="shared" si="18"/>
        <v/>
      </c>
      <c r="P47" s="80" t="str">
        <f t="shared" si="19"/>
        <v/>
      </c>
      <c r="Q47" s="81">
        <f t="shared" si="20"/>
        <v>0</v>
      </c>
      <c r="R47" s="80" t="str">
        <f t="shared" si="21"/>
        <v/>
      </c>
    </row>
    <row r="48" spans="1:18">
      <c r="A48" s="73" t="s">
        <v>91</v>
      </c>
      <c r="B48" s="77"/>
      <c r="C48" s="77"/>
      <c r="D48" s="65"/>
      <c r="E48" s="77"/>
      <c r="F48" s="66" t="str">
        <f t="shared" si="22"/>
        <v/>
      </c>
      <c r="G48" s="67" t="str">
        <f t="shared" si="23"/>
        <v/>
      </c>
      <c r="H48" s="68">
        <f t="shared" si="24"/>
        <v>0</v>
      </c>
      <c r="I48" s="67" t="str">
        <f t="shared" si="25"/>
        <v/>
      </c>
      <c r="J48" s="69"/>
      <c r="K48" s="77"/>
      <c r="L48" s="77"/>
      <c r="M48" s="65"/>
      <c r="N48" s="77"/>
      <c r="O48" s="111" t="str">
        <f t="shared" si="18"/>
        <v/>
      </c>
      <c r="P48" s="80" t="str">
        <f t="shared" si="19"/>
        <v/>
      </c>
      <c r="Q48" s="81">
        <f t="shared" si="20"/>
        <v>0</v>
      </c>
      <c r="R48" s="80" t="str">
        <f t="shared" si="21"/>
        <v/>
      </c>
    </row>
    <row r="49" spans="1:18" ht="28.5">
      <c r="A49" s="73" t="s">
        <v>92</v>
      </c>
      <c r="B49" s="77"/>
      <c r="C49" s="77"/>
      <c r="D49" s="65"/>
      <c r="E49" s="77"/>
      <c r="F49" s="66" t="str">
        <f t="shared" si="22"/>
        <v/>
      </c>
      <c r="G49" s="67" t="str">
        <f t="shared" si="23"/>
        <v/>
      </c>
      <c r="H49" s="68">
        <f t="shared" si="24"/>
        <v>0</v>
      </c>
      <c r="I49" s="67" t="str">
        <f t="shared" si="25"/>
        <v/>
      </c>
      <c r="J49" s="69"/>
      <c r="K49" s="77"/>
      <c r="L49" s="77"/>
      <c r="M49" s="65"/>
      <c r="N49" s="77"/>
      <c r="O49" s="111" t="str">
        <f t="shared" si="18"/>
        <v/>
      </c>
      <c r="P49" s="80" t="str">
        <f t="shared" si="19"/>
        <v/>
      </c>
      <c r="Q49" s="81">
        <f t="shared" si="20"/>
        <v>0</v>
      </c>
      <c r="R49" s="80" t="str">
        <f t="shared" si="21"/>
        <v/>
      </c>
    </row>
    <row r="50" spans="1:18" ht="28.5">
      <c r="A50" s="69" t="s">
        <v>93</v>
      </c>
      <c r="B50" s="77"/>
      <c r="C50" s="77"/>
      <c r="D50" s="65"/>
      <c r="E50" s="77"/>
      <c r="F50" s="66" t="str">
        <f t="shared" si="22"/>
        <v/>
      </c>
      <c r="G50" s="67" t="str">
        <f t="shared" si="23"/>
        <v/>
      </c>
      <c r="H50" s="68">
        <f t="shared" si="24"/>
        <v>0</v>
      </c>
      <c r="I50" s="67" t="str">
        <f t="shared" si="25"/>
        <v/>
      </c>
      <c r="J50" s="69"/>
      <c r="K50" s="77"/>
      <c r="L50" s="77"/>
      <c r="M50" s="65"/>
      <c r="N50" s="77"/>
      <c r="O50" s="111" t="str">
        <f t="shared" si="18"/>
        <v/>
      </c>
      <c r="P50" s="80" t="str">
        <f t="shared" si="19"/>
        <v/>
      </c>
      <c r="Q50" s="81">
        <f t="shared" si="20"/>
        <v>0</v>
      </c>
      <c r="R50" s="80" t="str">
        <f t="shared" si="21"/>
        <v/>
      </c>
    </row>
    <row r="51" spans="1:18" ht="28.5">
      <c r="A51" s="69" t="s">
        <v>94</v>
      </c>
      <c r="B51" s="77"/>
      <c r="C51" s="77"/>
      <c r="D51" s="65"/>
      <c r="E51" s="77"/>
      <c r="F51" s="66" t="str">
        <f t="shared" si="22"/>
        <v/>
      </c>
      <c r="G51" s="67" t="str">
        <f t="shared" si="23"/>
        <v/>
      </c>
      <c r="H51" s="68">
        <f t="shared" si="24"/>
        <v>0</v>
      </c>
      <c r="I51" s="67" t="str">
        <f t="shared" si="25"/>
        <v/>
      </c>
      <c r="J51" s="69"/>
      <c r="K51" s="77"/>
      <c r="L51" s="77"/>
      <c r="M51" s="65"/>
      <c r="N51" s="77"/>
      <c r="O51" s="111" t="str">
        <f t="shared" si="18"/>
        <v/>
      </c>
      <c r="P51" s="80" t="str">
        <f t="shared" si="19"/>
        <v/>
      </c>
      <c r="Q51" s="81">
        <f t="shared" si="20"/>
        <v>0</v>
      </c>
      <c r="R51" s="80" t="str">
        <f t="shared" si="21"/>
        <v/>
      </c>
    </row>
    <row r="52" spans="1:18" ht="28.5">
      <c r="A52" s="69" t="s">
        <v>95</v>
      </c>
      <c r="B52" s="77"/>
      <c r="C52" s="77"/>
      <c r="D52" s="65"/>
      <c r="E52" s="77"/>
      <c r="F52" s="66" t="str">
        <f t="shared" si="22"/>
        <v/>
      </c>
      <c r="G52" s="67" t="str">
        <f t="shared" si="23"/>
        <v/>
      </c>
      <c r="H52" s="68">
        <f t="shared" si="24"/>
        <v>0</v>
      </c>
      <c r="I52" s="67" t="str">
        <f t="shared" si="25"/>
        <v/>
      </c>
      <c r="J52" s="69"/>
      <c r="K52" s="77"/>
      <c r="L52" s="77"/>
      <c r="M52" s="65"/>
      <c r="N52" s="77"/>
      <c r="O52" s="111" t="str">
        <f t="shared" si="18"/>
        <v/>
      </c>
      <c r="P52" s="80" t="str">
        <f t="shared" si="19"/>
        <v/>
      </c>
      <c r="Q52" s="81">
        <f t="shared" si="20"/>
        <v>0</v>
      </c>
      <c r="R52" s="80" t="str">
        <f t="shared" si="21"/>
        <v/>
      </c>
    </row>
    <row r="53" spans="1:18" ht="28.5">
      <c r="A53" s="73" t="s">
        <v>96</v>
      </c>
      <c r="B53" s="77"/>
      <c r="C53" s="77"/>
      <c r="D53" s="65"/>
      <c r="E53" s="77"/>
      <c r="F53" s="66" t="str">
        <f t="shared" si="22"/>
        <v/>
      </c>
      <c r="G53" s="67" t="str">
        <f t="shared" si="23"/>
        <v/>
      </c>
      <c r="H53" s="68">
        <f t="shared" si="24"/>
        <v>0</v>
      </c>
      <c r="I53" s="67" t="str">
        <f t="shared" si="25"/>
        <v/>
      </c>
      <c r="J53" s="69"/>
      <c r="K53" s="77"/>
      <c r="L53" s="77"/>
      <c r="M53" s="65"/>
      <c r="N53" s="77"/>
      <c r="O53" s="111" t="str">
        <f t="shared" si="18"/>
        <v/>
      </c>
      <c r="P53" s="80" t="str">
        <f t="shared" si="19"/>
        <v/>
      </c>
      <c r="Q53" s="81">
        <f t="shared" si="20"/>
        <v>0</v>
      </c>
      <c r="R53" s="80" t="str">
        <f t="shared" si="21"/>
        <v/>
      </c>
    </row>
    <row r="54" spans="1:18" ht="28.5">
      <c r="A54" s="69" t="s">
        <v>97</v>
      </c>
      <c r="B54" s="77"/>
      <c r="C54" s="77"/>
      <c r="D54" s="65"/>
      <c r="E54" s="77"/>
      <c r="F54" s="66" t="str">
        <f t="shared" si="22"/>
        <v/>
      </c>
      <c r="G54" s="67" t="str">
        <f t="shared" si="23"/>
        <v/>
      </c>
      <c r="H54" s="68">
        <f t="shared" si="24"/>
        <v>0</v>
      </c>
      <c r="I54" s="67" t="str">
        <f t="shared" si="25"/>
        <v/>
      </c>
      <c r="J54" s="69"/>
      <c r="K54" s="77"/>
      <c r="L54" s="77"/>
      <c r="M54" s="65"/>
      <c r="N54" s="77"/>
      <c r="O54" s="111" t="str">
        <f t="shared" si="18"/>
        <v/>
      </c>
      <c r="P54" s="80" t="str">
        <f t="shared" si="19"/>
        <v/>
      </c>
      <c r="Q54" s="81">
        <f t="shared" si="20"/>
        <v>0</v>
      </c>
      <c r="R54" s="80" t="str">
        <f t="shared" si="21"/>
        <v/>
      </c>
    </row>
    <row r="55" spans="1:18" ht="28.5">
      <c r="A55" s="69" t="s">
        <v>98</v>
      </c>
      <c r="B55" s="77"/>
      <c r="C55" s="77"/>
      <c r="D55" s="65"/>
      <c r="E55" s="77"/>
      <c r="F55" s="66" t="str">
        <f t="shared" si="22"/>
        <v/>
      </c>
      <c r="G55" s="67" t="str">
        <f t="shared" si="23"/>
        <v/>
      </c>
      <c r="H55" s="68">
        <f t="shared" si="24"/>
        <v>0</v>
      </c>
      <c r="I55" s="67" t="str">
        <f t="shared" si="25"/>
        <v/>
      </c>
      <c r="J55" s="69"/>
      <c r="K55" s="77"/>
      <c r="L55" s="77"/>
      <c r="M55" s="65"/>
      <c r="N55" s="77"/>
      <c r="O55" s="111" t="str">
        <f t="shared" si="18"/>
        <v/>
      </c>
      <c r="P55" s="80" t="str">
        <f t="shared" si="19"/>
        <v/>
      </c>
      <c r="Q55" s="81">
        <f t="shared" si="20"/>
        <v>0</v>
      </c>
      <c r="R55" s="80" t="str">
        <f t="shared" si="21"/>
        <v/>
      </c>
    </row>
    <row r="56" spans="1:18" ht="28.5">
      <c r="A56" s="69" t="s">
        <v>99</v>
      </c>
      <c r="B56" s="77"/>
      <c r="C56" s="77"/>
      <c r="D56" s="65"/>
      <c r="E56" s="77"/>
      <c r="F56" s="66" t="str">
        <f t="shared" si="22"/>
        <v/>
      </c>
      <c r="G56" s="67" t="str">
        <f t="shared" si="23"/>
        <v/>
      </c>
      <c r="H56" s="68">
        <f t="shared" si="24"/>
        <v>0</v>
      </c>
      <c r="I56" s="67" t="str">
        <f t="shared" si="25"/>
        <v/>
      </c>
      <c r="J56" s="69"/>
      <c r="K56" s="77"/>
      <c r="L56" s="77"/>
      <c r="M56" s="65"/>
      <c r="N56" s="77"/>
      <c r="O56" s="111" t="str">
        <f t="shared" si="18"/>
        <v/>
      </c>
      <c r="P56" s="80" t="str">
        <f t="shared" si="19"/>
        <v/>
      </c>
      <c r="Q56" s="81">
        <f t="shared" si="20"/>
        <v>0</v>
      </c>
      <c r="R56" s="80" t="str">
        <f t="shared" si="21"/>
        <v/>
      </c>
    </row>
    <row r="57" spans="1:18">
      <c r="A57" s="69" t="s">
        <v>100</v>
      </c>
      <c r="B57" s="77"/>
      <c r="C57" s="77"/>
      <c r="D57" s="65"/>
      <c r="E57" s="77"/>
      <c r="F57" s="66" t="str">
        <f t="shared" si="22"/>
        <v/>
      </c>
      <c r="G57" s="67" t="str">
        <f t="shared" si="23"/>
        <v/>
      </c>
      <c r="H57" s="68">
        <f t="shared" si="24"/>
        <v>0</v>
      </c>
      <c r="I57" s="67" t="str">
        <f t="shared" si="25"/>
        <v/>
      </c>
      <c r="J57" s="69"/>
      <c r="K57" s="77"/>
      <c r="L57" s="77"/>
      <c r="M57" s="65"/>
      <c r="N57" s="77"/>
      <c r="O57" s="111" t="str">
        <f t="shared" si="18"/>
        <v/>
      </c>
      <c r="P57" s="80" t="str">
        <f t="shared" si="19"/>
        <v/>
      </c>
      <c r="Q57" s="81">
        <f t="shared" si="20"/>
        <v>0</v>
      </c>
      <c r="R57" s="80" t="str">
        <f t="shared" si="21"/>
        <v/>
      </c>
    </row>
    <row r="58" spans="1:18" ht="28.5">
      <c r="A58" s="69" t="s">
        <v>101</v>
      </c>
      <c r="B58" s="70"/>
      <c r="C58" s="70"/>
      <c r="D58" s="65"/>
      <c r="E58" s="77"/>
      <c r="F58" s="66" t="str">
        <f t="shared" si="22"/>
        <v/>
      </c>
      <c r="G58" s="67" t="str">
        <f t="shared" si="23"/>
        <v/>
      </c>
      <c r="H58" s="68">
        <f t="shared" si="24"/>
        <v>0</v>
      </c>
      <c r="I58" s="67" t="str">
        <f t="shared" si="25"/>
        <v/>
      </c>
      <c r="J58" s="114"/>
      <c r="K58" s="70"/>
      <c r="L58" s="70"/>
      <c r="M58" s="65"/>
      <c r="N58" s="70"/>
      <c r="O58" s="111" t="str">
        <f t="shared" si="18"/>
        <v/>
      </c>
      <c r="P58" s="80" t="str">
        <f t="shared" si="19"/>
        <v/>
      </c>
      <c r="Q58" s="81">
        <f t="shared" si="20"/>
        <v>0</v>
      </c>
      <c r="R58" s="80" t="str">
        <f t="shared" si="21"/>
        <v/>
      </c>
    </row>
    <row r="59" spans="1:18" ht="28.5">
      <c r="A59" s="89" t="s">
        <v>102</v>
      </c>
      <c r="B59" s="65">
        <f>SUM(B60:B61)</f>
        <v>0</v>
      </c>
      <c r="C59" s="65">
        <f>SUM(C60:C61)</f>
        <v>0</v>
      </c>
      <c r="D59" s="65">
        <f>SUM(D60:D61)</f>
        <v>0</v>
      </c>
      <c r="E59" s="65">
        <f>SUM(E60:E61)</f>
        <v>0</v>
      </c>
      <c r="F59" s="66" t="str">
        <f t="shared" si="22"/>
        <v/>
      </c>
      <c r="G59" s="67" t="str">
        <f t="shared" si="23"/>
        <v/>
      </c>
      <c r="H59" s="68">
        <f t="shared" si="24"/>
        <v>0</v>
      </c>
      <c r="I59" s="67" t="str">
        <f t="shared" si="25"/>
        <v/>
      </c>
      <c r="J59" s="89"/>
      <c r="K59" s="115"/>
      <c r="L59" s="115"/>
      <c r="M59" s="65"/>
      <c r="N59" s="115"/>
      <c r="O59" s="111" t="str">
        <f t="shared" si="18"/>
        <v/>
      </c>
      <c r="P59" s="80" t="str">
        <f t="shared" si="19"/>
        <v/>
      </c>
      <c r="Q59" s="81">
        <f t="shared" si="20"/>
        <v>0</v>
      </c>
      <c r="R59" s="80" t="str">
        <f t="shared" si="21"/>
        <v/>
      </c>
    </row>
    <row r="60" spans="1:18">
      <c r="A60" s="69" t="s">
        <v>103</v>
      </c>
      <c r="B60" s="70"/>
      <c r="C60" s="70"/>
      <c r="D60" s="65"/>
      <c r="E60" s="70"/>
      <c r="F60" s="66" t="str">
        <f t="shared" si="22"/>
        <v/>
      </c>
      <c r="G60" s="67" t="str">
        <f t="shared" si="23"/>
        <v/>
      </c>
      <c r="H60" s="68">
        <f t="shared" si="24"/>
        <v>0</v>
      </c>
      <c r="I60" s="67" t="str">
        <f t="shared" si="25"/>
        <v/>
      </c>
      <c r="J60" s="89" t="s">
        <v>104</v>
      </c>
      <c r="K60" s="106"/>
      <c r="L60" s="106"/>
      <c r="M60" s="65"/>
      <c r="N60" s="115"/>
      <c r="O60" s="111" t="str">
        <f t="shared" si="18"/>
        <v/>
      </c>
      <c r="P60" s="80" t="str">
        <f t="shared" si="19"/>
        <v/>
      </c>
      <c r="Q60" s="81">
        <f t="shared" si="20"/>
        <v>0</v>
      </c>
      <c r="R60" s="80" t="str">
        <f t="shared" si="21"/>
        <v/>
      </c>
    </row>
    <row r="61" spans="1:18">
      <c r="A61" s="69" t="s">
        <v>105</v>
      </c>
      <c r="B61" s="70"/>
      <c r="C61" s="70"/>
      <c r="D61" s="65"/>
      <c r="E61" s="70"/>
      <c r="F61" s="66" t="str">
        <f t="shared" si="22"/>
        <v/>
      </c>
      <c r="G61" s="67" t="str">
        <f t="shared" si="23"/>
        <v/>
      </c>
      <c r="H61" s="68">
        <f t="shared" si="24"/>
        <v>0</v>
      </c>
      <c r="I61" s="67" t="str">
        <f t="shared" si="25"/>
        <v/>
      </c>
      <c r="J61" s="69"/>
      <c r="K61" s="106"/>
      <c r="L61" s="106"/>
      <c r="M61" s="65"/>
      <c r="N61" s="106"/>
      <c r="O61" s="111" t="str">
        <f t="shared" si="18"/>
        <v/>
      </c>
      <c r="P61" s="80" t="str">
        <f t="shared" si="19"/>
        <v/>
      </c>
      <c r="Q61" s="81">
        <f t="shared" si="20"/>
        <v>0</v>
      </c>
      <c r="R61" s="80" t="str">
        <f t="shared" si="21"/>
        <v/>
      </c>
    </row>
    <row r="62" spans="1:18">
      <c r="A62" s="89" t="s">
        <v>106</v>
      </c>
      <c r="B62" s="65">
        <f>SUM(B63:B64)</f>
        <v>0</v>
      </c>
      <c r="C62" s="65">
        <f>SUM(C63:C64)</f>
        <v>0</v>
      </c>
      <c r="D62" s="65">
        <f>SUM(D63:D64)</f>
        <v>0</v>
      </c>
      <c r="E62" s="65">
        <f>SUM(E63:E64)</f>
        <v>0</v>
      </c>
      <c r="F62" s="66" t="str">
        <f t="shared" si="22"/>
        <v/>
      </c>
      <c r="G62" s="67" t="str">
        <f t="shared" si="23"/>
        <v/>
      </c>
      <c r="H62" s="68">
        <f t="shared" si="24"/>
        <v>0</v>
      </c>
      <c r="I62" s="67" t="str">
        <f t="shared" si="25"/>
        <v/>
      </c>
      <c r="J62" s="89" t="s">
        <v>107</v>
      </c>
      <c r="K62" s="115">
        <f>SUM(K63:K64)</f>
        <v>0</v>
      </c>
      <c r="L62" s="115">
        <f>SUM(L63:L64)</f>
        <v>0</v>
      </c>
      <c r="M62" s="115">
        <f>SUM(M63:M64)</f>
        <v>0</v>
      </c>
      <c r="N62" s="115">
        <f>SUM(N63:N64)</f>
        <v>0</v>
      </c>
      <c r="O62" s="111" t="str">
        <f t="shared" si="18"/>
        <v/>
      </c>
      <c r="P62" s="80" t="str">
        <f t="shared" si="19"/>
        <v/>
      </c>
      <c r="Q62" s="81">
        <f t="shared" si="20"/>
        <v>0</v>
      </c>
      <c r="R62" s="80" t="str">
        <f t="shared" si="21"/>
        <v/>
      </c>
    </row>
    <row r="63" spans="1:18">
      <c r="A63" s="69" t="s">
        <v>108</v>
      </c>
      <c r="B63" s="70"/>
      <c r="C63" s="70"/>
      <c r="D63" s="65"/>
      <c r="E63" s="70"/>
      <c r="F63" s="66" t="str">
        <f t="shared" si="22"/>
        <v/>
      </c>
      <c r="G63" s="67" t="str">
        <f t="shared" si="23"/>
        <v/>
      </c>
      <c r="H63" s="68">
        <f t="shared" si="24"/>
        <v>0</v>
      </c>
      <c r="I63" s="67" t="str">
        <f t="shared" si="25"/>
        <v/>
      </c>
      <c r="J63" s="69" t="s">
        <v>109</v>
      </c>
      <c r="K63" s="106"/>
      <c r="L63" s="106"/>
      <c r="M63" s="65"/>
      <c r="N63" s="106"/>
      <c r="O63" s="111" t="str">
        <f t="shared" si="18"/>
        <v/>
      </c>
      <c r="P63" s="80" t="str">
        <f t="shared" si="19"/>
        <v/>
      </c>
      <c r="Q63" s="81">
        <f t="shared" si="20"/>
        <v>0</v>
      </c>
      <c r="R63" s="80" t="str">
        <f t="shared" si="21"/>
        <v/>
      </c>
    </row>
    <row r="64" spans="1:18">
      <c r="A64" s="69" t="s">
        <v>110</v>
      </c>
      <c r="B64" s="70"/>
      <c r="C64" s="70"/>
      <c r="D64" s="65"/>
      <c r="E64" s="70"/>
      <c r="F64" s="66" t="str">
        <f t="shared" si="22"/>
        <v/>
      </c>
      <c r="G64" s="67" t="str">
        <f t="shared" si="23"/>
        <v/>
      </c>
      <c r="H64" s="68">
        <f t="shared" si="24"/>
        <v>0</v>
      </c>
      <c r="I64" s="67" t="str">
        <f t="shared" si="25"/>
        <v/>
      </c>
      <c r="J64" s="69" t="s">
        <v>111</v>
      </c>
      <c r="K64" s="106"/>
      <c r="L64" s="106"/>
      <c r="M64" s="65"/>
      <c r="N64" s="106"/>
      <c r="O64" s="111" t="str">
        <f t="shared" si="18"/>
        <v/>
      </c>
      <c r="P64" s="80" t="str">
        <f t="shared" si="19"/>
        <v/>
      </c>
      <c r="Q64" s="81">
        <f t="shared" si="20"/>
        <v>0</v>
      </c>
      <c r="R64" s="80" t="str">
        <f t="shared" si="21"/>
        <v/>
      </c>
    </row>
    <row r="65" spans="1:18">
      <c r="A65" s="89" t="s">
        <v>112</v>
      </c>
      <c r="B65" s="65"/>
      <c r="C65" s="65"/>
      <c r="D65" s="65"/>
      <c r="E65" s="65"/>
      <c r="F65" s="66" t="str">
        <f t="shared" si="22"/>
        <v/>
      </c>
      <c r="G65" s="67" t="str">
        <f t="shared" si="23"/>
        <v/>
      </c>
      <c r="H65" s="68">
        <f t="shared" si="24"/>
        <v>0</v>
      </c>
      <c r="I65" s="67" t="str">
        <f t="shared" si="25"/>
        <v/>
      </c>
      <c r="J65" s="89" t="s">
        <v>113</v>
      </c>
      <c r="K65" s="115"/>
      <c r="L65" s="115"/>
      <c r="M65" s="65"/>
      <c r="N65" s="115"/>
      <c r="O65" s="111" t="str">
        <f t="shared" si="18"/>
        <v/>
      </c>
      <c r="P65" s="80" t="str">
        <f t="shared" si="19"/>
        <v/>
      </c>
      <c r="Q65" s="81">
        <f t="shared" si="20"/>
        <v>0</v>
      </c>
      <c r="R65" s="80" t="str">
        <f t="shared" si="21"/>
        <v/>
      </c>
    </row>
    <row r="66" spans="1:18">
      <c r="A66" s="89" t="s">
        <v>114</v>
      </c>
      <c r="B66" s="77"/>
      <c r="C66" s="77"/>
      <c r="D66" s="65"/>
      <c r="E66" s="77"/>
      <c r="F66" s="66" t="str">
        <f t="shared" si="22"/>
        <v/>
      </c>
      <c r="G66" s="67" t="str">
        <f t="shared" si="23"/>
        <v/>
      </c>
      <c r="H66" s="68">
        <f t="shared" si="24"/>
        <v>0</v>
      </c>
      <c r="I66" s="67" t="str">
        <f t="shared" si="25"/>
        <v/>
      </c>
      <c r="J66" s="89" t="s">
        <v>115</v>
      </c>
      <c r="K66" s="116"/>
      <c r="L66" s="116"/>
      <c r="M66" s="65"/>
      <c r="N66" s="116"/>
      <c r="O66" s="111" t="str">
        <f t="shared" si="18"/>
        <v/>
      </c>
      <c r="P66" s="80" t="str">
        <f t="shared" si="19"/>
        <v/>
      </c>
      <c r="Q66" s="81">
        <f t="shared" si="20"/>
        <v>0</v>
      </c>
      <c r="R66" s="80" t="str">
        <f t="shared" si="21"/>
        <v/>
      </c>
    </row>
    <row r="67" spans="1:18">
      <c r="A67" s="73" t="s">
        <v>66</v>
      </c>
      <c r="B67" s="77"/>
      <c r="C67" s="77"/>
      <c r="D67" s="65"/>
      <c r="E67" s="77"/>
      <c r="F67" s="66" t="str">
        <f t="shared" si="22"/>
        <v/>
      </c>
      <c r="G67" s="67" t="str">
        <f t="shared" si="23"/>
        <v/>
      </c>
      <c r="H67" s="68">
        <f t="shared" si="24"/>
        <v>0</v>
      </c>
      <c r="I67" s="67" t="str">
        <f t="shared" si="25"/>
        <v/>
      </c>
      <c r="J67" s="89" t="s">
        <v>116</v>
      </c>
      <c r="K67" s="116"/>
      <c r="L67" s="116"/>
      <c r="M67" s="65"/>
      <c r="N67" s="116"/>
      <c r="O67" s="111" t="str">
        <f t="shared" si="18"/>
        <v/>
      </c>
      <c r="P67" s="80" t="str">
        <f t="shared" si="19"/>
        <v/>
      </c>
      <c r="Q67" s="81">
        <f t="shared" si="20"/>
        <v>0</v>
      </c>
      <c r="R67" s="80" t="str">
        <f t="shared" si="21"/>
        <v/>
      </c>
    </row>
    <row r="68" spans="1:18" s="59" customFormat="1">
      <c r="A68" s="104" t="s">
        <v>117</v>
      </c>
      <c r="B68" s="65">
        <f>SUM(B33:B34)</f>
        <v>2319.86</v>
      </c>
      <c r="C68" s="65">
        <f>SUM(C33:C34)</f>
        <v>1492.39</v>
      </c>
      <c r="D68" s="65">
        <f>SUM(D33:D34)</f>
        <v>3573.05</v>
      </c>
      <c r="E68" s="65">
        <f>SUM(E33:E34)</f>
        <v>3573.05</v>
      </c>
      <c r="F68" s="66">
        <f t="shared" si="22"/>
        <v>2.3941798055468073</v>
      </c>
      <c r="G68" s="67">
        <f t="shared" si="23"/>
        <v>0.54020070176648582</v>
      </c>
      <c r="H68" s="68">
        <f t="shared" si="24"/>
        <v>0</v>
      </c>
      <c r="I68" s="67" t="str">
        <f t="shared" si="25"/>
        <v/>
      </c>
      <c r="J68" s="74" t="s">
        <v>118</v>
      </c>
      <c r="K68" s="65">
        <f>K33+K34+K62+K65+K66+K67</f>
        <v>2345.64</v>
      </c>
      <c r="L68" s="65">
        <f>L33+L34+L62+L65+L66+L67</f>
        <v>1496.8600000000001</v>
      </c>
      <c r="M68" s="65">
        <f>M33+M34+M62+M65+M66+M67</f>
        <v>3668.6</v>
      </c>
      <c r="N68" s="65">
        <f>N33+N34+N62+N65+N66+N67</f>
        <v>3668.6</v>
      </c>
      <c r="O68" s="66">
        <f t="shared" si="18"/>
        <v>2.4508638082385792</v>
      </c>
      <c r="P68" s="67">
        <f t="shared" si="19"/>
        <v>0.56400811718763322</v>
      </c>
      <c r="Q68" s="68">
        <f t="shared" si="20"/>
        <v>0</v>
      </c>
      <c r="R68" s="67" t="str">
        <f t="shared" si="21"/>
        <v/>
      </c>
    </row>
    <row r="69" spans="1:18" ht="26.25" customHeight="1">
      <c r="A69" s="142"/>
      <c r="B69" s="142"/>
      <c r="C69" s="142"/>
      <c r="D69" s="142"/>
      <c r="E69" s="142"/>
      <c r="F69" s="143"/>
      <c r="G69" s="143"/>
      <c r="H69" s="142"/>
      <c r="I69" s="143"/>
      <c r="J69" s="142"/>
      <c r="K69" s="142"/>
      <c r="L69" s="142"/>
      <c r="M69" s="142"/>
      <c r="N69" s="142"/>
      <c r="O69" s="142"/>
      <c r="P69" s="142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phoneticPr fontId="40" type="noConversion"/>
  <conditionalFormatting sqref="P5:R68 G5:I68">
    <cfRule type="cellIs" dxfId="12" priority="1" stopIfTrue="1" operator="lessThan">
      <formula>0</formula>
    </cfRule>
  </conditionalFormatting>
  <conditionalFormatting sqref="A5:A32 A34:A67 J60:J61 J43:J44 J65:J66 J58">
    <cfRule type="expression" dxfId="11" priority="4" stopIfTrue="1">
      <formula>"len($A:$A)=3"</formula>
    </cfRule>
  </conditionalFormatting>
  <printOptions horizontalCentered="1"/>
  <pageMargins left="0.22916666666666699" right="0.15902777777777799" top="0.68888888888888899" bottom="0.46875" header="0.46875" footer="0.34930555555555598"/>
  <pageSetup paperSize="9" scale="55" fitToHeight="0" orientation="landscape" blackAndWhite="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57"/>
  <sheetViews>
    <sheetView showZeros="0" topLeftCell="D1" zoomScale="75" zoomScaleNormal="75" workbookViewId="0">
      <pane ySplit="4" topLeftCell="A26" activePane="bottomLeft" state="frozen"/>
      <selection pane="bottomLeft" activeCell="J61" sqref="J61"/>
    </sheetView>
  </sheetViews>
  <sheetFormatPr defaultColWidth="9" defaultRowHeight="14.25"/>
  <cols>
    <col min="1" max="1" width="33.625" style="60" customWidth="1"/>
    <col min="2" max="2" width="9.875" style="61" customWidth="1"/>
    <col min="3" max="3" width="8" style="61" customWidth="1"/>
    <col min="4" max="4" width="9.25" style="61" customWidth="1"/>
    <col min="5" max="5" width="8" style="61" customWidth="1"/>
    <col min="6" max="6" width="11" style="61" customWidth="1"/>
    <col min="7" max="9" width="10.5" style="61" customWidth="1"/>
    <col min="10" max="10" width="25.375" style="60" customWidth="1"/>
    <col min="11" max="11" width="10" style="61" customWidth="1"/>
    <col min="12" max="12" width="9.375" style="61"/>
    <col min="13" max="13" width="9.5" style="61" customWidth="1"/>
    <col min="14" max="14" width="10" style="61" customWidth="1"/>
    <col min="15" max="15" width="9.375" style="61" customWidth="1"/>
    <col min="16" max="16" width="10.5" style="61" customWidth="1"/>
    <col min="17" max="17" width="9" style="61"/>
    <col min="18" max="18" width="9.25" style="61"/>
    <col min="19" max="16384" width="9" style="61"/>
  </cols>
  <sheetData>
    <row r="1" spans="1:18" ht="43.5" customHeight="1">
      <c r="A1" s="148" t="s">
        <v>212</v>
      </c>
      <c r="B1" s="149"/>
      <c r="C1" s="149"/>
      <c r="D1" s="149"/>
      <c r="E1" s="149"/>
      <c r="F1" s="149"/>
      <c r="G1" s="149"/>
      <c r="H1" s="149"/>
      <c r="I1" s="149"/>
      <c r="J1" s="148"/>
      <c r="K1" s="149"/>
      <c r="L1" s="149"/>
      <c r="M1" s="149"/>
      <c r="N1" s="149"/>
      <c r="O1" s="149"/>
      <c r="P1" s="149"/>
      <c r="Q1" s="92"/>
    </row>
    <row r="2" spans="1:18" ht="24" customHeight="1">
      <c r="A2" s="62"/>
      <c r="B2" s="63"/>
      <c r="C2" s="63"/>
      <c r="D2" s="63"/>
      <c r="E2" s="63"/>
      <c r="F2" s="63"/>
      <c r="G2" s="63"/>
      <c r="H2" s="63"/>
      <c r="I2" s="63"/>
      <c r="J2" s="62"/>
      <c r="K2" s="63"/>
      <c r="L2" s="63"/>
      <c r="M2" s="63"/>
      <c r="N2" s="34"/>
      <c r="O2" s="34"/>
      <c r="P2" s="85" t="s">
        <v>6</v>
      </c>
    </row>
    <row r="3" spans="1:18" s="57" customFormat="1" ht="24.95" customHeight="1">
      <c r="A3" s="152" t="s">
        <v>7</v>
      </c>
      <c r="B3" s="154" t="s">
        <v>209</v>
      </c>
      <c r="C3" s="150" t="s">
        <v>211</v>
      </c>
      <c r="D3" s="151"/>
      <c r="E3" s="151"/>
      <c r="F3" s="151"/>
      <c r="G3" s="151"/>
      <c r="H3" s="151"/>
      <c r="I3" s="151"/>
      <c r="J3" s="152" t="s">
        <v>8</v>
      </c>
      <c r="K3" s="154" t="s">
        <v>209</v>
      </c>
      <c r="L3" s="146" t="s">
        <v>211</v>
      </c>
      <c r="M3" s="146"/>
      <c r="N3" s="146"/>
      <c r="O3" s="146"/>
      <c r="P3" s="146"/>
      <c r="Q3" s="146"/>
      <c r="R3" s="146"/>
    </row>
    <row r="4" spans="1:18" ht="57">
      <c r="A4" s="153"/>
      <c r="B4" s="155"/>
      <c r="C4" s="36" t="s">
        <v>119</v>
      </c>
      <c r="D4" s="36" t="s">
        <v>9</v>
      </c>
      <c r="E4" s="36" t="s">
        <v>10</v>
      </c>
      <c r="F4" s="36" t="s">
        <v>120</v>
      </c>
      <c r="G4" s="36" t="s">
        <v>121</v>
      </c>
      <c r="H4" s="36" t="s">
        <v>13</v>
      </c>
      <c r="I4" s="36" t="s">
        <v>122</v>
      </c>
      <c r="J4" s="153"/>
      <c r="K4" s="155"/>
      <c r="L4" s="36" t="s">
        <v>119</v>
      </c>
      <c r="M4" s="36" t="s">
        <v>9</v>
      </c>
      <c r="N4" s="36" t="s">
        <v>10</v>
      </c>
      <c r="O4" s="36" t="s">
        <v>120</v>
      </c>
      <c r="P4" s="36" t="s">
        <v>121</v>
      </c>
      <c r="Q4" s="36" t="s">
        <v>13</v>
      </c>
      <c r="R4" s="36" t="s">
        <v>14</v>
      </c>
    </row>
    <row r="5" spans="1:18" s="58" customFormat="1" ht="23.1" customHeight="1">
      <c r="A5" s="64" t="s">
        <v>53</v>
      </c>
      <c r="B5" s="65">
        <f>SUM(B6)</f>
        <v>0</v>
      </c>
      <c r="C5" s="65">
        <f>SUM(C6)</f>
        <v>0</v>
      </c>
      <c r="D5" s="65">
        <f>SUM(D6)</f>
        <v>5.24</v>
      </c>
      <c r="E5" s="65">
        <f>SUM(E6)</f>
        <v>5.24</v>
      </c>
      <c r="F5" s="66">
        <v>5.24</v>
      </c>
      <c r="G5" s="67">
        <v>5.24</v>
      </c>
      <c r="H5" s="68">
        <f>E5-D5</f>
        <v>0</v>
      </c>
      <c r="I5" s="67" t="str">
        <f>IF(OR(VALUE(H5)=0,ISERROR(H5/D5)),"",H5/D5)</f>
        <v/>
      </c>
      <c r="J5" s="69" t="s">
        <v>123</v>
      </c>
      <c r="K5" s="70"/>
      <c r="L5" s="70"/>
      <c r="M5" s="70"/>
      <c r="N5" s="70"/>
      <c r="O5" s="66" t="str">
        <f>IF(OR(VALUE(N5)=0,ISERROR(N5/L5)),"",N5/L5)</f>
        <v/>
      </c>
      <c r="P5" s="67" t="str">
        <f>IF(OR(VALUE(N5)=0,ISERROR(N5/K5-1)),"",N5/K5-1)</f>
        <v/>
      </c>
      <c r="Q5" s="68">
        <f>N5-M5</f>
        <v>0</v>
      </c>
      <c r="R5" s="67" t="str">
        <f>IF(OR(VALUE(Q5)=0,ISERROR(Q5/M5)),"",Q5/M5)</f>
        <v/>
      </c>
    </row>
    <row r="6" spans="1:18" s="58" customFormat="1" ht="23.1" customHeight="1">
      <c r="A6" s="64" t="s">
        <v>124</v>
      </c>
      <c r="B6" s="65"/>
      <c r="C6" s="65">
        <f>SUM(C7:C16)</f>
        <v>0</v>
      </c>
      <c r="D6" s="65">
        <f>SUM(D7:D16)</f>
        <v>5.24</v>
      </c>
      <c r="E6" s="65">
        <f>SUM(E7:E16)</f>
        <v>5.24</v>
      </c>
      <c r="F6" s="66">
        <v>5.24</v>
      </c>
      <c r="G6" s="67">
        <v>5.24</v>
      </c>
      <c r="H6" s="68">
        <f t="shared" ref="H6:H29" si="0">E6-D6</f>
        <v>0</v>
      </c>
      <c r="I6" s="67" t="str">
        <f t="shared" ref="I6:I29" si="1">IF(OR(VALUE(H6)=0,ISERROR(H6/D6)),"",H6/D6)</f>
        <v/>
      </c>
      <c r="J6" s="69" t="s">
        <v>125</v>
      </c>
      <c r="K6" s="70"/>
      <c r="L6" s="70"/>
      <c r="M6" s="70"/>
      <c r="N6" s="70"/>
      <c r="O6" s="66" t="str">
        <f t="shared" ref="O6:O28" si="2">IF(OR(VALUE(N6)=0,ISERROR(N6/L6)),"",N6/L6)</f>
        <v/>
      </c>
      <c r="P6" s="67" t="str">
        <f t="shared" ref="P6:P28" si="3">IF(OR(VALUE(N6)=0,ISERROR(N6/K6-1)),"",N6/K6-1)</f>
        <v/>
      </c>
      <c r="Q6" s="68">
        <f t="shared" ref="Q6:Q29" si="4">N6-M6</f>
        <v>0</v>
      </c>
      <c r="R6" s="67" t="str">
        <f t="shared" ref="R6:R29" si="5">IF(OR(VALUE(Q6)=0,ISERROR(Q6/M6)),"",Q6/M6)</f>
        <v/>
      </c>
    </row>
    <row r="7" spans="1:18" s="58" customFormat="1" ht="23.1" customHeight="1">
      <c r="A7" s="69" t="s">
        <v>126</v>
      </c>
      <c r="B7" s="70"/>
      <c r="C7" s="70"/>
      <c r="D7" s="70"/>
      <c r="E7" s="70"/>
      <c r="F7" s="66" t="str">
        <f t="shared" ref="F7:F28" si="6">IF(OR(VALUE(E7)=0,ISERROR(E7/C7)),"",E7/C7)</f>
        <v/>
      </c>
      <c r="G7" s="67" t="str">
        <f t="shared" ref="G7:G28" si="7">IF(OR(VALUE(E7)=0,ISERROR(E7/B7-1)),"",E7/B7-1)</f>
        <v/>
      </c>
      <c r="H7" s="68">
        <f t="shared" si="0"/>
        <v>0</v>
      </c>
      <c r="I7" s="67" t="str">
        <f t="shared" si="1"/>
        <v/>
      </c>
      <c r="J7" s="69" t="s">
        <v>127</v>
      </c>
      <c r="K7" s="70"/>
      <c r="L7" s="70"/>
      <c r="M7" s="70"/>
      <c r="N7" s="70"/>
      <c r="O7" s="66" t="str">
        <f t="shared" si="2"/>
        <v/>
      </c>
      <c r="P7" s="67" t="str">
        <f t="shared" si="3"/>
        <v/>
      </c>
      <c r="Q7" s="68">
        <f t="shared" si="4"/>
        <v>0</v>
      </c>
      <c r="R7" s="67" t="str">
        <f t="shared" si="5"/>
        <v/>
      </c>
    </row>
    <row r="8" spans="1:18" s="58" customFormat="1" ht="23.1" customHeight="1">
      <c r="A8" s="69" t="s">
        <v>128</v>
      </c>
      <c r="B8" s="70"/>
      <c r="C8" s="70"/>
      <c r="D8" s="70"/>
      <c r="E8" s="70"/>
      <c r="F8" s="66" t="str">
        <f t="shared" si="6"/>
        <v/>
      </c>
      <c r="G8" s="67" t="str">
        <f t="shared" si="7"/>
        <v/>
      </c>
      <c r="H8" s="68">
        <f t="shared" si="0"/>
        <v>0</v>
      </c>
      <c r="I8" s="67" t="str">
        <f t="shared" si="1"/>
        <v/>
      </c>
      <c r="J8" s="69" t="s">
        <v>129</v>
      </c>
      <c r="K8" s="70"/>
      <c r="L8" s="70"/>
      <c r="M8" s="70"/>
      <c r="N8" s="70"/>
      <c r="O8" s="66" t="str">
        <f t="shared" si="2"/>
        <v/>
      </c>
      <c r="P8" s="67" t="str">
        <f t="shared" si="3"/>
        <v/>
      </c>
      <c r="Q8" s="68">
        <f t="shared" si="4"/>
        <v>0</v>
      </c>
      <c r="R8" s="67" t="str">
        <f t="shared" si="5"/>
        <v/>
      </c>
    </row>
    <row r="9" spans="1:18" s="58" customFormat="1" ht="23.1" customHeight="1">
      <c r="A9" s="69" t="s">
        <v>130</v>
      </c>
      <c r="B9" s="70"/>
      <c r="C9" s="70">
        <v>0</v>
      </c>
      <c r="D9" s="70">
        <v>5.24</v>
      </c>
      <c r="E9" s="70">
        <v>5.24</v>
      </c>
      <c r="F9" s="66">
        <v>5.24</v>
      </c>
      <c r="G9" s="67">
        <v>5.24</v>
      </c>
      <c r="H9" s="68">
        <f t="shared" si="0"/>
        <v>0</v>
      </c>
      <c r="I9" s="67" t="str">
        <f t="shared" si="1"/>
        <v/>
      </c>
      <c r="J9" s="69" t="s">
        <v>131</v>
      </c>
      <c r="K9" s="70"/>
      <c r="L9" s="70"/>
      <c r="M9" s="70">
        <v>5.24</v>
      </c>
      <c r="N9" s="70">
        <v>5.24</v>
      </c>
      <c r="O9" s="66">
        <v>5.24</v>
      </c>
      <c r="P9" s="67">
        <v>5.24</v>
      </c>
      <c r="Q9" s="68">
        <f t="shared" si="4"/>
        <v>0</v>
      </c>
      <c r="R9" s="67" t="str">
        <f t="shared" si="5"/>
        <v/>
      </c>
    </row>
    <row r="10" spans="1:18" s="58" customFormat="1" ht="23.1" customHeight="1">
      <c r="A10" s="69" t="s">
        <v>132</v>
      </c>
      <c r="B10" s="70"/>
      <c r="C10" s="70"/>
      <c r="D10" s="70"/>
      <c r="E10" s="70"/>
      <c r="F10" s="66" t="str">
        <f t="shared" si="6"/>
        <v/>
      </c>
      <c r="G10" s="67" t="str">
        <f t="shared" si="7"/>
        <v/>
      </c>
      <c r="H10" s="68">
        <f t="shared" si="0"/>
        <v>0</v>
      </c>
      <c r="I10" s="67" t="str">
        <f t="shared" si="1"/>
        <v/>
      </c>
      <c r="J10" s="86" t="s">
        <v>133</v>
      </c>
      <c r="K10" s="70"/>
      <c r="L10" s="70"/>
      <c r="M10" s="70"/>
      <c r="N10" s="70"/>
      <c r="O10" s="66" t="str">
        <f t="shared" si="2"/>
        <v/>
      </c>
      <c r="P10" s="67" t="str">
        <f t="shared" si="3"/>
        <v/>
      </c>
      <c r="Q10" s="68">
        <f t="shared" si="4"/>
        <v>0</v>
      </c>
      <c r="R10" s="67" t="str">
        <f t="shared" si="5"/>
        <v/>
      </c>
    </row>
    <row r="11" spans="1:18" s="58" customFormat="1" ht="23.1" customHeight="1">
      <c r="A11" s="69" t="s">
        <v>134</v>
      </c>
      <c r="B11" s="70"/>
      <c r="C11" s="70"/>
      <c r="D11" s="70"/>
      <c r="E11" s="70"/>
      <c r="F11" s="66" t="str">
        <f t="shared" si="6"/>
        <v/>
      </c>
      <c r="G11" s="67" t="str">
        <f t="shared" si="7"/>
        <v/>
      </c>
      <c r="H11" s="68">
        <f t="shared" si="0"/>
        <v>0</v>
      </c>
      <c r="I11" s="67" t="str">
        <f t="shared" si="1"/>
        <v/>
      </c>
      <c r="J11" s="69" t="s">
        <v>135</v>
      </c>
      <c r="K11" s="70"/>
      <c r="L11" s="70"/>
      <c r="M11" s="70"/>
      <c r="N11" s="70"/>
      <c r="O11" s="66" t="str">
        <f t="shared" si="2"/>
        <v/>
      </c>
      <c r="P11" s="67" t="str">
        <f t="shared" si="3"/>
        <v/>
      </c>
      <c r="Q11" s="68">
        <f t="shared" si="4"/>
        <v>0</v>
      </c>
      <c r="R11" s="67" t="str">
        <f t="shared" si="5"/>
        <v/>
      </c>
    </row>
    <row r="12" spans="1:18" s="58" customFormat="1" ht="23.1" customHeight="1">
      <c r="A12" s="69" t="s">
        <v>136</v>
      </c>
      <c r="B12" s="70"/>
      <c r="C12" s="70"/>
      <c r="D12" s="70"/>
      <c r="E12" s="70"/>
      <c r="F12" s="66" t="str">
        <f t="shared" si="6"/>
        <v/>
      </c>
      <c r="G12" s="67" t="str">
        <f>IF(OR(VALUE(E12)=0,ISERROR(E12/B12-1)),"",E12/B12-1)</f>
        <v/>
      </c>
      <c r="H12" s="68">
        <f t="shared" si="0"/>
        <v>0</v>
      </c>
      <c r="I12" s="67" t="str">
        <f t="shared" si="1"/>
        <v/>
      </c>
      <c r="J12" s="69" t="s">
        <v>137</v>
      </c>
      <c r="K12" s="70"/>
      <c r="L12" s="70"/>
      <c r="M12" s="70"/>
      <c r="N12" s="70"/>
      <c r="O12" s="66" t="str">
        <f t="shared" si="2"/>
        <v/>
      </c>
      <c r="P12" s="67" t="str">
        <f t="shared" si="3"/>
        <v/>
      </c>
      <c r="Q12" s="68">
        <f t="shared" si="4"/>
        <v>0</v>
      </c>
      <c r="R12" s="67" t="str">
        <f t="shared" si="5"/>
        <v/>
      </c>
    </row>
    <row r="13" spans="1:18" s="58" customFormat="1" ht="23.1" customHeight="1">
      <c r="A13" s="71" t="s">
        <v>138</v>
      </c>
      <c r="B13" s="70"/>
      <c r="C13" s="70"/>
      <c r="D13" s="70"/>
      <c r="E13" s="70"/>
      <c r="F13" s="66" t="str">
        <f t="shared" si="6"/>
        <v/>
      </c>
      <c r="G13" s="67" t="str">
        <f t="shared" si="7"/>
        <v/>
      </c>
      <c r="H13" s="68">
        <f t="shared" si="0"/>
        <v>0</v>
      </c>
      <c r="I13" s="67" t="str">
        <f t="shared" si="1"/>
        <v/>
      </c>
      <c r="J13" s="69" t="s">
        <v>139</v>
      </c>
      <c r="K13" s="70"/>
      <c r="L13" s="70"/>
      <c r="M13" s="70"/>
      <c r="N13" s="70"/>
      <c r="O13" s="66" t="str">
        <f t="shared" si="2"/>
        <v/>
      </c>
      <c r="P13" s="67" t="str">
        <f t="shared" si="3"/>
        <v/>
      </c>
      <c r="Q13" s="68">
        <f t="shared" si="4"/>
        <v>0</v>
      </c>
      <c r="R13" s="67" t="str">
        <f t="shared" si="5"/>
        <v/>
      </c>
    </row>
    <row r="14" spans="1:18" s="58" customFormat="1" ht="23.1" customHeight="1">
      <c r="A14" s="72" t="s">
        <v>140</v>
      </c>
      <c r="B14" s="70"/>
      <c r="C14" s="70"/>
      <c r="D14" s="70"/>
      <c r="E14" s="70"/>
      <c r="F14" s="66" t="str">
        <f t="shared" si="6"/>
        <v/>
      </c>
      <c r="G14" s="67" t="str">
        <f t="shared" si="7"/>
        <v/>
      </c>
      <c r="H14" s="68">
        <f t="shared" si="0"/>
        <v>0</v>
      </c>
      <c r="I14" s="67" t="str">
        <f t="shared" si="1"/>
        <v/>
      </c>
      <c r="J14" s="69" t="s">
        <v>141</v>
      </c>
      <c r="K14" s="70"/>
      <c r="L14" s="70"/>
      <c r="M14" s="70"/>
      <c r="N14" s="70"/>
      <c r="O14" s="66" t="str">
        <f t="shared" si="2"/>
        <v/>
      </c>
      <c r="P14" s="67" t="str">
        <f t="shared" si="3"/>
        <v/>
      </c>
      <c r="Q14" s="68">
        <f t="shared" si="4"/>
        <v>0</v>
      </c>
      <c r="R14" s="67" t="str">
        <f t="shared" si="5"/>
        <v/>
      </c>
    </row>
    <row r="15" spans="1:18" s="58" customFormat="1" ht="23.1" customHeight="1">
      <c r="A15" s="69" t="s">
        <v>142</v>
      </c>
      <c r="B15" s="70"/>
      <c r="C15" s="70"/>
      <c r="D15" s="70"/>
      <c r="E15" s="70"/>
      <c r="F15" s="66" t="str">
        <f t="shared" si="6"/>
        <v/>
      </c>
      <c r="G15" s="67" t="str">
        <f t="shared" si="7"/>
        <v/>
      </c>
      <c r="H15" s="68">
        <f t="shared" si="0"/>
        <v>0</v>
      </c>
      <c r="I15" s="67" t="str">
        <f t="shared" si="1"/>
        <v/>
      </c>
      <c r="J15" s="69" t="s">
        <v>143</v>
      </c>
      <c r="K15" s="70"/>
      <c r="L15" s="70"/>
      <c r="M15" s="70">
        <v>0</v>
      </c>
      <c r="N15" s="70">
        <v>0</v>
      </c>
      <c r="O15" s="66" t="str">
        <f t="shared" si="2"/>
        <v/>
      </c>
      <c r="P15" s="67" t="str">
        <f t="shared" si="3"/>
        <v/>
      </c>
      <c r="Q15" s="68">
        <f t="shared" si="4"/>
        <v>0</v>
      </c>
      <c r="R15" s="67" t="str">
        <f t="shared" si="5"/>
        <v/>
      </c>
    </row>
    <row r="16" spans="1:18" s="58" customFormat="1" ht="23.1" customHeight="1">
      <c r="A16" s="69" t="s">
        <v>144</v>
      </c>
      <c r="B16" s="70"/>
      <c r="C16" s="70"/>
      <c r="D16" s="70"/>
      <c r="E16" s="70"/>
      <c r="F16" s="66" t="str">
        <f t="shared" si="6"/>
        <v/>
      </c>
      <c r="G16" s="67" t="str">
        <f t="shared" si="7"/>
        <v/>
      </c>
      <c r="H16" s="68">
        <f t="shared" si="0"/>
        <v>0</v>
      </c>
      <c r="I16" s="67" t="str">
        <f t="shared" si="1"/>
        <v/>
      </c>
      <c r="J16" s="69" t="s">
        <v>145</v>
      </c>
      <c r="K16" s="70"/>
      <c r="L16" s="70"/>
      <c r="M16" s="70"/>
      <c r="N16" s="70"/>
      <c r="O16" s="66" t="str">
        <f t="shared" si="2"/>
        <v/>
      </c>
      <c r="P16" s="67" t="str">
        <f t="shared" si="3"/>
        <v/>
      </c>
      <c r="Q16" s="68">
        <f t="shared" si="4"/>
        <v>0</v>
      </c>
      <c r="R16" s="67" t="str">
        <f t="shared" si="5"/>
        <v/>
      </c>
    </row>
    <row r="17" spans="1:18" s="58" customFormat="1" ht="23.1" customHeight="1">
      <c r="A17" s="73"/>
      <c r="B17" s="70"/>
      <c r="C17" s="70"/>
      <c r="D17" s="70"/>
      <c r="E17" s="70"/>
      <c r="F17" s="66" t="str">
        <f t="shared" si="6"/>
        <v/>
      </c>
      <c r="G17" s="67" t="str">
        <f t="shared" si="7"/>
        <v/>
      </c>
      <c r="H17" s="68">
        <f t="shared" si="0"/>
        <v>0</v>
      </c>
      <c r="I17" s="67" t="str">
        <f t="shared" si="1"/>
        <v/>
      </c>
      <c r="J17" s="69" t="s">
        <v>146</v>
      </c>
      <c r="K17" s="70"/>
      <c r="L17" s="70"/>
      <c r="M17" s="70"/>
      <c r="N17" s="70"/>
      <c r="O17" s="66" t="str">
        <f t="shared" si="2"/>
        <v/>
      </c>
      <c r="P17" s="67" t="str">
        <f t="shared" si="3"/>
        <v/>
      </c>
      <c r="Q17" s="68">
        <f t="shared" si="4"/>
        <v>0</v>
      </c>
      <c r="R17" s="67" t="str">
        <f t="shared" si="5"/>
        <v/>
      </c>
    </row>
    <row r="18" spans="1:18" s="59" customFormat="1" ht="24.95" customHeight="1">
      <c r="A18" s="69"/>
      <c r="B18" s="70"/>
      <c r="C18" s="70"/>
      <c r="D18" s="70"/>
      <c r="E18" s="70"/>
      <c r="F18" s="66" t="str">
        <f t="shared" si="6"/>
        <v/>
      </c>
      <c r="G18" s="67" t="str">
        <f t="shared" si="7"/>
        <v/>
      </c>
      <c r="H18" s="68">
        <f t="shared" si="0"/>
        <v>0</v>
      </c>
      <c r="I18" s="67" t="str">
        <f t="shared" si="1"/>
        <v/>
      </c>
      <c r="J18" s="87" t="s">
        <v>66</v>
      </c>
      <c r="K18" s="70"/>
      <c r="L18" s="70"/>
      <c r="M18" s="70"/>
      <c r="N18" s="70"/>
      <c r="O18" s="66" t="str">
        <f t="shared" si="2"/>
        <v/>
      </c>
      <c r="P18" s="67" t="str">
        <f t="shared" si="3"/>
        <v/>
      </c>
      <c r="Q18" s="68">
        <f t="shared" si="4"/>
        <v>0</v>
      </c>
      <c r="R18" s="67" t="str">
        <f t="shared" si="5"/>
        <v/>
      </c>
    </row>
    <row r="19" spans="1:18" s="58" customFormat="1" ht="24.95" customHeight="1">
      <c r="A19" s="74" t="s">
        <v>67</v>
      </c>
      <c r="B19" s="65">
        <f>SUM(B5:B18)</f>
        <v>0</v>
      </c>
      <c r="C19" s="65">
        <f>SUM(C5:C18)</f>
        <v>0</v>
      </c>
      <c r="D19" s="65">
        <v>5.24</v>
      </c>
      <c r="E19" s="65">
        <v>5.24</v>
      </c>
      <c r="F19" s="66">
        <v>5.24</v>
      </c>
      <c r="G19" s="67">
        <v>5.24</v>
      </c>
      <c r="H19" s="68">
        <f t="shared" si="0"/>
        <v>0</v>
      </c>
      <c r="I19" s="67" t="str">
        <f t="shared" si="1"/>
        <v/>
      </c>
      <c r="J19" s="88" t="s">
        <v>68</v>
      </c>
      <c r="K19" s="65">
        <f>SUM(K5:K17)</f>
        <v>0</v>
      </c>
      <c r="L19" s="65">
        <f>SUM(L5:L17)</f>
        <v>0</v>
      </c>
      <c r="M19" s="65">
        <f>SUM(M5:M17)</f>
        <v>5.24</v>
      </c>
      <c r="N19" s="65">
        <f>SUM(N5:N17)</f>
        <v>5.24</v>
      </c>
      <c r="O19" s="66">
        <v>5.24</v>
      </c>
      <c r="P19" s="67">
        <v>5.24</v>
      </c>
      <c r="Q19" s="68">
        <f t="shared" si="4"/>
        <v>0</v>
      </c>
      <c r="R19" s="67" t="str">
        <f t="shared" si="5"/>
        <v/>
      </c>
    </row>
    <row r="20" spans="1:18" s="58" customFormat="1" ht="24.95" customHeight="1">
      <c r="A20" s="75" t="s">
        <v>147</v>
      </c>
      <c r="B20" s="65">
        <f>SUM(B21:B24)</f>
        <v>0</v>
      </c>
      <c r="C20" s="65">
        <f>SUM(C21:C24)</f>
        <v>0</v>
      </c>
      <c r="D20" s="65">
        <f>SUM(D21:D24)</f>
        <v>0</v>
      </c>
      <c r="E20" s="65">
        <f>SUM(E21:E24)</f>
        <v>0</v>
      </c>
      <c r="F20" s="66" t="str">
        <f t="shared" si="6"/>
        <v/>
      </c>
      <c r="G20" s="67" t="str">
        <f t="shared" si="7"/>
        <v/>
      </c>
      <c r="H20" s="68">
        <f t="shared" si="0"/>
        <v>0</v>
      </c>
      <c r="I20" s="67" t="str">
        <f t="shared" si="1"/>
        <v/>
      </c>
      <c r="J20" s="89" t="s">
        <v>148</v>
      </c>
      <c r="K20" s="65">
        <f>SUM(K21:K24)</f>
        <v>0</v>
      </c>
      <c r="L20" s="65">
        <f>SUM(L21:L24)</f>
        <v>0</v>
      </c>
      <c r="M20" s="65">
        <f>SUM(M21:M24)</f>
        <v>0</v>
      </c>
      <c r="N20" s="65">
        <f>SUM(N21:N24)</f>
        <v>0</v>
      </c>
      <c r="O20" s="66" t="str">
        <f t="shared" si="2"/>
        <v/>
      </c>
      <c r="P20" s="67" t="str">
        <f t="shared" si="3"/>
        <v/>
      </c>
      <c r="Q20" s="68">
        <f t="shared" si="4"/>
        <v>0</v>
      </c>
      <c r="R20" s="67" t="str">
        <f t="shared" si="5"/>
        <v/>
      </c>
    </row>
    <row r="21" spans="1:18" s="58" customFormat="1" ht="24.95" customHeight="1">
      <c r="A21" s="76" t="s">
        <v>149</v>
      </c>
      <c r="B21" s="77"/>
      <c r="C21" s="78"/>
      <c r="D21" s="78">
        <v>0</v>
      </c>
      <c r="E21" s="79">
        <v>0</v>
      </c>
      <c r="F21" s="66" t="str">
        <f t="shared" si="6"/>
        <v/>
      </c>
      <c r="G21" s="80" t="str">
        <f t="shared" si="7"/>
        <v/>
      </c>
      <c r="H21" s="81">
        <f t="shared" si="0"/>
        <v>0</v>
      </c>
      <c r="I21" s="80" t="str">
        <f t="shared" si="1"/>
        <v/>
      </c>
      <c r="J21" s="69" t="s">
        <v>150</v>
      </c>
      <c r="K21" s="77"/>
      <c r="L21" s="77"/>
      <c r="M21" s="77"/>
      <c r="N21" s="77"/>
      <c r="O21" s="66" t="str">
        <f t="shared" si="2"/>
        <v/>
      </c>
      <c r="P21" s="67" t="str">
        <f t="shared" si="3"/>
        <v/>
      </c>
      <c r="Q21" s="68">
        <f t="shared" si="4"/>
        <v>0</v>
      </c>
      <c r="R21" s="67" t="str">
        <f t="shared" si="5"/>
        <v/>
      </c>
    </row>
    <row r="22" spans="1:18" s="58" customFormat="1" ht="24.95" customHeight="1">
      <c r="A22" s="76" t="s">
        <v>106</v>
      </c>
      <c r="B22" s="77"/>
      <c r="C22" s="77"/>
      <c r="D22" s="77"/>
      <c r="E22" s="70"/>
      <c r="F22" s="66" t="str">
        <f t="shared" si="6"/>
        <v/>
      </c>
      <c r="G22" s="67" t="str">
        <f t="shared" si="7"/>
        <v/>
      </c>
      <c r="H22" s="68">
        <f t="shared" si="0"/>
        <v>0</v>
      </c>
      <c r="I22" s="67" t="str">
        <f t="shared" si="1"/>
        <v/>
      </c>
      <c r="J22" s="69" t="s">
        <v>151</v>
      </c>
      <c r="K22" s="77"/>
      <c r="L22" s="77"/>
      <c r="M22" s="77"/>
      <c r="N22" s="77"/>
      <c r="O22" s="66" t="str">
        <f t="shared" si="2"/>
        <v/>
      </c>
      <c r="P22" s="67" t="str">
        <f t="shared" si="3"/>
        <v/>
      </c>
      <c r="Q22" s="68">
        <f t="shared" si="4"/>
        <v>0</v>
      </c>
      <c r="R22" s="67" t="str">
        <f t="shared" si="5"/>
        <v/>
      </c>
    </row>
    <row r="23" spans="1:18" s="58" customFormat="1" ht="24.95" customHeight="1">
      <c r="A23" s="76" t="s">
        <v>112</v>
      </c>
      <c r="B23" s="77"/>
      <c r="C23" s="77"/>
      <c r="D23" s="77"/>
      <c r="E23" s="77"/>
      <c r="F23" s="66" t="str">
        <f t="shared" si="6"/>
        <v/>
      </c>
      <c r="G23" s="67" t="str">
        <f t="shared" si="7"/>
        <v/>
      </c>
      <c r="H23" s="68">
        <f t="shared" si="0"/>
        <v>0</v>
      </c>
      <c r="I23" s="67" t="str">
        <f t="shared" si="1"/>
        <v/>
      </c>
      <c r="J23" s="69" t="s">
        <v>107</v>
      </c>
      <c r="K23" s="77"/>
      <c r="L23" s="77"/>
      <c r="M23" s="77"/>
      <c r="N23" s="77"/>
      <c r="O23" s="66" t="str">
        <f t="shared" si="2"/>
        <v/>
      </c>
      <c r="P23" s="67" t="str">
        <f t="shared" si="3"/>
        <v/>
      </c>
      <c r="Q23" s="68">
        <f t="shared" si="4"/>
        <v>0</v>
      </c>
      <c r="R23" s="67" t="str">
        <f t="shared" si="5"/>
        <v/>
      </c>
    </row>
    <row r="24" spans="1:18" s="58" customFormat="1" ht="24.95" customHeight="1">
      <c r="A24" s="76" t="s">
        <v>152</v>
      </c>
      <c r="B24" s="77"/>
      <c r="C24" s="77"/>
      <c r="D24" s="77"/>
      <c r="E24" s="77"/>
      <c r="F24" s="66" t="str">
        <f t="shared" si="6"/>
        <v/>
      </c>
      <c r="G24" s="67" t="str">
        <f t="shared" si="7"/>
        <v/>
      </c>
      <c r="H24" s="68">
        <f t="shared" si="0"/>
        <v>0</v>
      </c>
      <c r="I24" s="67" t="str">
        <f t="shared" si="1"/>
        <v/>
      </c>
      <c r="J24" s="69" t="s">
        <v>153</v>
      </c>
      <c r="K24" s="77"/>
      <c r="L24" s="77"/>
      <c r="M24" s="77"/>
      <c r="N24" s="77"/>
      <c r="O24" s="66" t="str">
        <f t="shared" si="2"/>
        <v/>
      </c>
      <c r="P24" s="67" t="str">
        <f t="shared" si="3"/>
        <v/>
      </c>
      <c r="Q24" s="68">
        <f t="shared" si="4"/>
        <v>0</v>
      </c>
      <c r="R24" s="67" t="str">
        <f t="shared" si="5"/>
        <v/>
      </c>
    </row>
    <row r="25" spans="1:18" s="58" customFormat="1" ht="28.5">
      <c r="A25" s="76"/>
      <c r="B25" s="77"/>
      <c r="C25" s="77"/>
      <c r="D25" s="77"/>
      <c r="E25" s="77"/>
      <c r="F25" s="66" t="str">
        <f t="shared" si="6"/>
        <v/>
      </c>
      <c r="G25" s="67" t="str">
        <f t="shared" si="7"/>
        <v/>
      </c>
      <c r="H25" s="68">
        <f t="shared" si="0"/>
        <v>0</v>
      </c>
      <c r="I25" s="67" t="str">
        <f t="shared" si="1"/>
        <v/>
      </c>
      <c r="J25" s="89" t="s">
        <v>154</v>
      </c>
      <c r="K25" s="77"/>
      <c r="L25" s="77"/>
      <c r="M25" s="77"/>
      <c r="N25" s="77"/>
      <c r="O25" s="66" t="str">
        <f t="shared" si="2"/>
        <v/>
      </c>
      <c r="P25" s="67" t="str">
        <f t="shared" si="3"/>
        <v/>
      </c>
      <c r="Q25" s="68">
        <f t="shared" si="4"/>
        <v>0</v>
      </c>
      <c r="R25" s="67" t="str">
        <f t="shared" si="5"/>
        <v/>
      </c>
    </row>
    <row r="26" spans="1:18" s="58" customFormat="1" ht="24.95" customHeight="1">
      <c r="A26" s="76"/>
      <c r="B26" s="77"/>
      <c r="C26" s="77"/>
      <c r="D26" s="77"/>
      <c r="E26" s="77"/>
      <c r="F26" s="66" t="str">
        <f t="shared" si="6"/>
        <v/>
      </c>
      <c r="G26" s="67" t="str">
        <f t="shared" si="7"/>
        <v/>
      </c>
      <c r="H26" s="68">
        <f t="shared" si="0"/>
        <v>0</v>
      </c>
      <c r="I26" s="67" t="str">
        <f t="shared" si="1"/>
        <v/>
      </c>
      <c r="J26" s="89" t="s">
        <v>155</v>
      </c>
      <c r="K26" s="77"/>
      <c r="L26" s="77"/>
      <c r="M26" s="77"/>
      <c r="N26" s="77"/>
      <c r="O26" s="66" t="str">
        <f t="shared" si="2"/>
        <v/>
      </c>
      <c r="P26" s="67" t="str">
        <f t="shared" si="3"/>
        <v/>
      </c>
      <c r="Q26" s="68">
        <f t="shared" si="4"/>
        <v>0</v>
      </c>
      <c r="R26" s="67" t="str">
        <f t="shared" si="5"/>
        <v/>
      </c>
    </row>
    <row r="27" spans="1:18" s="58" customFormat="1" ht="24.95" customHeight="1">
      <c r="A27" s="76"/>
      <c r="B27" s="77"/>
      <c r="C27" s="77"/>
      <c r="D27" s="77"/>
      <c r="E27" s="77"/>
      <c r="F27" s="66" t="str">
        <f t="shared" si="6"/>
        <v/>
      </c>
      <c r="G27" s="67" t="str">
        <f t="shared" si="7"/>
        <v/>
      </c>
      <c r="H27" s="68">
        <f t="shared" si="0"/>
        <v>0</v>
      </c>
      <c r="I27" s="67" t="str">
        <f t="shared" si="1"/>
        <v/>
      </c>
      <c r="J27" s="90"/>
      <c r="K27" s="77"/>
      <c r="L27" s="77"/>
      <c r="M27" s="77"/>
      <c r="N27" s="77"/>
      <c r="O27" s="66" t="str">
        <f t="shared" si="2"/>
        <v/>
      </c>
      <c r="P27" s="67" t="str">
        <f t="shared" si="3"/>
        <v/>
      </c>
      <c r="Q27" s="68">
        <f t="shared" si="4"/>
        <v>0</v>
      </c>
      <c r="R27" s="67" t="str">
        <f t="shared" si="5"/>
        <v/>
      </c>
    </row>
    <row r="28" spans="1:18" s="59" customFormat="1" ht="24.95" customHeight="1">
      <c r="A28" s="73" t="s">
        <v>66</v>
      </c>
      <c r="B28" s="77"/>
      <c r="C28" s="77"/>
      <c r="D28" s="77"/>
      <c r="E28" s="77"/>
      <c r="F28" s="66" t="str">
        <f t="shared" si="6"/>
        <v/>
      </c>
      <c r="G28" s="67" t="str">
        <f t="shared" si="7"/>
        <v/>
      </c>
      <c r="H28" s="68">
        <f t="shared" si="0"/>
        <v>0</v>
      </c>
      <c r="I28" s="67" t="str">
        <f t="shared" si="1"/>
        <v/>
      </c>
      <c r="J28" s="91" t="s">
        <v>66</v>
      </c>
      <c r="K28" s="77"/>
      <c r="L28" s="77"/>
      <c r="M28" s="77"/>
      <c r="N28" s="77"/>
      <c r="O28" s="66" t="str">
        <f t="shared" si="2"/>
        <v/>
      </c>
      <c r="P28" s="67" t="str">
        <f t="shared" si="3"/>
        <v/>
      </c>
      <c r="Q28" s="68">
        <f t="shared" si="4"/>
        <v>0</v>
      </c>
      <c r="R28" s="67" t="str">
        <f t="shared" si="5"/>
        <v/>
      </c>
    </row>
    <row r="29" spans="1:18" s="58" customFormat="1" ht="42.75" customHeight="1">
      <c r="A29" s="74" t="s">
        <v>156</v>
      </c>
      <c r="B29" s="65">
        <f>SUM(B19,B20)</f>
        <v>0</v>
      </c>
      <c r="C29" s="65">
        <f>SUM(C19,C20)</f>
        <v>0</v>
      </c>
      <c r="D29" s="65">
        <f>SUM(D19,D20)</f>
        <v>5.24</v>
      </c>
      <c r="E29" s="65">
        <f>SUM(E19,E20)</f>
        <v>5.24</v>
      </c>
      <c r="F29" s="66">
        <v>5.24</v>
      </c>
      <c r="G29" s="67">
        <v>5.24</v>
      </c>
      <c r="H29" s="68">
        <f t="shared" si="0"/>
        <v>0</v>
      </c>
      <c r="I29" s="67" t="str">
        <f t="shared" si="1"/>
        <v/>
      </c>
      <c r="J29" s="88" t="s">
        <v>118</v>
      </c>
      <c r="K29" s="65">
        <f>K19+K20+K25+K26</f>
        <v>0</v>
      </c>
      <c r="L29" s="65">
        <f>L19+L20+L25+L26</f>
        <v>0</v>
      </c>
      <c r="M29" s="65">
        <f>M19+M20+M25+M26</f>
        <v>5.24</v>
      </c>
      <c r="N29" s="65">
        <f>N19+N20+N25+N26</f>
        <v>5.24</v>
      </c>
      <c r="O29" s="66">
        <v>5.24</v>
      </c>
      <c r="P29" s="67">
        <v>5.24</v>
      </c>
      <c r="Q29" s="68">
        <f t="shared" si="4"/>
        <v>0</v>
      </c>
      <c r="R29" s="67" t="str">
        <f t="shared" si="5"/>
        <v/>
      </c>
    </row>
    <row r="30" spans="1:18" hidden="1">
      <c r="F30" s="82" t="e">
        <f t="shared" ref="F30:F52" si="8">E30/C30*100</f>
        <v>#DIV/0!</v>
      </c>
      <c r="G30" s="83" t="e">
        <f t="shared" ref="G30:G52" si="9">(E30-B30)/B30*100</f>
        <v>#DIV/0!</v>
      </c>
      <c r="H30" s="84"/>
      <c r="I30" s="84"/>
      <c r="O30" s="82" t="e">
        <f t="shared" ref="O30:O52" si="10">N30/L30*100</f>
        <v>#DIV/0!</v>
      </c>
      <c r="P30" s="83" t="e">
        <f t="shared" ref="P30:P52" si="11">(N30-K30)/K30*100</f>
        <v>#DIV/0!</v>
      </c>
    </row>
    <row r="31" spans="1:18" hidden="1">
      <c r="F31" s="82" t="e">
        <f t="shared" si="8"/>
        <v>#DIV/0!</v>
      </c>
      <c r="G31" s="83" t="e">
        <f t="shared" si="9"/>
        <v>#DIV/0!</v>
      </c>
      <c r="H31" s="84"/>
      <c r="I31" s="84"/>
      <c r="O31" s="82" t="e">
        <f t="shared" si="10"/>
        <v>#DIV/0!</v>
      </c>
      <c r="P31" s="83" t="e">
        <f t="shared" si="11"/>
        <v>#DIV/0!</v>
      </c>
    </row>
    <row r="32" spans="1:18" hidden="1">
      <c r="F32" s="82" t="e">
        <f t="shared" si="8"/>
        <v>#DIV/0!</v>
      </c>
      <c r="G32" s="83" t="e">
        <f t="shared" si="9"/>
        <v>#DIV/0!</v>
      </c>
      <c r="H32" s="84"/>
      <c r="I32" s="84"/>
      <c r="O32" s="82" t="e">
        <f t="shared" si="10"/>
        <v>#DIV/0!</v>
      </c>
      <c r="P32" s="83" t="e">
        <f t="shared" si="11"/>
        <v>#DIV/0!</v>
      </c>
    </row>
    <row r="33" spans="6:16" hidden="1">
      <c r="F33" s="82" t="e">
        <f t="shared" si="8"/>
        <v>#DIV/0!</v>
      </c>
      <c r="G33" s="83" t="e">
        <f t="shared" si="9"/>
        <v>#DIV/0!</v>
      </c>
      <c r="H33" s="84"/>
      <c r="I33" s="84"/>
      <c r="O33" s="82" t="e">
        <f t="shared" si="10"/>
        <v>#DIV/0!</v>
      </c>
      <c r="P33" s="83" t="e">
        <f t="shared" si="11"/>
        <v>#DIV/0!</v>
      </c>
    </row>
    <row r="34" spans="6:16" hidden="1">
      <c r="F34" s="82" t="e">
        <f t="shared" si="8"/>
        <v>#DIV/0!</v>
      </c>
      <c r="G34" s="83" t="e">
        <f t="shared" si="9"/>
        <v>#DIV/0!</v>
      </c>
      <c r="H34" s="84"/>
      <c r="I34" s="84"/>
      <c r="O34" s="82" t="e">
        <f t="shared" si="10"/>
        <v>#DIV/0!</v>
      </c>
      <c r="P34" s="83" t="e">
        <f t="shared" si="11"/>
        <v>#DIV/0!</v>
      </c>
    </row>
    <row r="35" spans="6:16" hidden="1">
      <c r="F35" s="82" t="e">
        <f t="shared" si="8"/>
        <v>#DIV/0!</v>
      </c>
      <c r="G35" s="83" t="e">
        <f t="shared" si="9"/>
        <v>#DIV/0!</v>
      </c>
      <c r="H35" s="84"/>
      <c r="I35" s="84"/>
      <c r="O35" s="82" t="e">
        <f t="shared" si="10"/>
        <v>#DIV/0!</v>
      </c>
      <c r="P35" s="83" t="e">
        <f t="shared" si="11"/>
        <v>#DIV/0!</v>
      </c>
    </row>
    <row r="36" spans="6:16" hidden="1">
      <c r="F36" s="82" t="e">
        <f t="shared" si="8"/>
        <v>#DIV/0!</v>
      </c>
      <c r="G36" s="83" t="e">
        <f t="shared" si="9"/>
        <v>#DIV/0!</v>
      </c>
      <c r="H36" s="84"/>
      <c r="I36" s="84"/>
      <c r="O36" s="82" t="e">
        <f t="shared" si="10"/>
        <v>#DIV/0!</v>
      </c>
      <c r="P36" s="83" t="e">
        <f t="shared" si="11"/>
        <v>#DIV/0!</v>
      </c>
    </row>
    <row r="37" spans="6:16" hidden="1">
      <c r="F37" s="82" t="e">
        <f t="shared" si="8"/>
        <v>#DIV/0!</v>
      </c>
      <c r="G37" s="83" t="e">
        <f t="shared" si="9"/>
        <v>#DIV/0!</v>
      </c>
      <c r="H37" s="84"/>
      <c r="I37" s="84"/>
      <c r="O37" s="82" t="e">
        <f t="shared" si="10"/>
        <v>#DIV/0!</v>
      </c>
      <c r="P37" s="83" t="e">
        <f t="shared" si="11"/>
        <v>#DIV/0!</v>
      </c>
    </row>
    <row r="38" spans="6:16" hidden="1">
      <c r="F38" s="82" t="e">
        <f t="shared" si="8"/>
        <v>#DIV/0!</v>
      </c>
      <c r="G38" s="83" t="e">
        <f t="shared" si="9"/>
        <v>#DIV/0!</v>
      </c>
      <c r="H38" s="84"/>
      <c r="I38" s="84"/>
      <c r="O38" s="82" t="e">
        <f t="shared" si="10"/>
        <v>#DIV/0!</v>
      </c>
      <c r="P38" s="83" t="e">
        <f t="shared" si="11"/>
        <v>#DIV/0!</v>
      </c>
    </row>
    <row r="39" spans="6:16" hidden="1">
      <c r="F39" s="82" t="e">
        <f t="shared" si="8"/>
        <v>#DIV/0!</v>
      </c>
      <c r="G39" s="83" t="e">
        <f t="shared" si="9"/>
        <v>#DIV/0!</v>
      </c>
      <c r="H39" s="84"/>
      <c r="I39" s="84"/>
      <c r="O39" s="82" t="e">
        <f t="shared" si="10"/>
        <v>#DIV/0!</v>
      </c>
      <c r="P39" s="83" t="e">
        <f t="shared" si="11"/>
        <v>#DIV/0!</v>
      </c>
    </row>
    <row r="40" spans="6:16" hidden="1">
      <c r="F40" s="82" t="e">
        <f t="shared" si="8"/>
        <v>#DIV/0!</v>
      </c>
      <c r="G40" s="83" t="e">
        <f t="shared" si="9"/>
        <v>#DIV/0!</v>
      </c>
      <c r="H40" s="84"/>
      <c r="I40" s="84"/>
      <c r="O40" s="82" t="e">
        <f t="shared" si="10"/>
        <v>#DIV/0!</v>
      </c>
      <c r="P40" s="83" t="e">
        <f t="shared" si="11"/>
        <v>#DIV/0!</v>
      </c>
    </row>
    <row r="41" spans="6:16" hidden="1">
      <c r="F41" s="82" t="e">
        <f t="shared" si="8"/>
        <v>#DIV/0!</v>
      </c>
      <c r="G41" s="83" t="e">
        <f t="shared" si="9"/>
        <v>#DIV/0!</v>
      </c>
      <c r="H41" s="84"/>
      <c r="I41" s="84"/>
      <c r="O41" s="82" t="e">
        <f t="shared" si="10"/>
        <v>#DIV/0!</v>
      </c>
      <c r="P41" s="83" t="e">
        <f t="shared" si="11"/>
        <v>#DIV/0!</v>
      </c>
    </row>
    <row r="42" spans="6:16" hidden="1">
      <c r="F42" s="82" t="e">
        <f t="shared" si="8"/>
        <v>#DIV/0!</v>
      </c>
      <c r="G42" s="83" t="e">
        <f t="shared" si="9"/>
        <v>#DIV/0!</v>
      </c>
      <c r="H42" s="84"/>
      <c r="I42" s="84"/>
      <c r="O42" s="82" t="e">
        <f t="shared" si="10"/>
        <v>#DIV/0!</v>
      </c>
      <c r="P42" s="83" t="e">
        <f t="shared" si="11"/>
        <v>#DIV/0!</v>
      </c>
    </row>
    <row r="43" spans="6:16" hidden="1">
      <c r="F43" s="82" t="e">
        <f t="shared" si="8"/>
        <v>#DIV/0!</v>
      </c>
      <c r="G43" s="83" t="e">
        <f t="shared" si="9"/>
        <v>#DIV/0!</v>
      </c>
      <c r="H43" s="84"/>
      <c r="I43" s="84"/>
      <c r="O43" s="82" t="e">
        <f t="shared" si="10"/>
        <v>#DIV/0!</v>
      </c>
      <c r="P43" s="83" t="e">
        <f t="shared" si="11"/>
        <v>#DIV/0!</v>
      </c>
    </row>
    <row r="44" spans="6:16" hidden="1">
      <c r="F44" s="82" t="e">
        <f t="shared" si="8"/>
        <v>#DIV/0!</v>
      </c>
      <c r="G44" s="83" t="e">
        <f t="shared" si="9"/>
        <v>#DIV/0!</v>
      </c>
      <c r="H44" s="84"/>
      <c r="I44" s="84"/>
      <c r="O44" s="82" t="e">
        <f t="shared" si="10"/>
        <v>#DIV/0!</v>
      </c>
      <c r="P44" s="83" t="e">
        <f t="shared" si="11"/>
        <v>#DIV/0!</v>
      </c>
    </row>
    <row r="45" spans="6:16" hidden="1">
      <c r="F45" s="82" t="e">
        <f t="shared" si="8"/>
        <v>#DIV/0!</v>
      </c>
      <c r="G45" s="83" t="e">
        <f t="shared" si="9"/>
        <v>#DIV/0!</v>
      </c>
      <c r="H45" s="84"/>
      <c r="I45" s="84"/>
      <c r="O45" s="82" t="e">
        <f t="shared" si="10"/>
        <v>#DIV/0!</v>
      </c>
      <c r="P45" s="83" t="e">
        <f t="shared" si="11"/>
        <v>#DIV/0!</v>
      </c>
    </row>
    <row r="46" spans="6:16" hidden="1">
      <c r="F46" s="82" t="e">
        <f t="shared" si="8"/>
        <v>#DIV/0!</v>
      </c>
      <c r="G46" s="83" t="e">
        <f t="shared" si="9"/>
        <v>#DIV/0!</v>
      </c>
      <c r="H46" s="84"/>
      <c r="I46" s="84"/>
      <c r="O46" s="82" t="e">
        <f t="shared" si="10"/>
        <v>#DIV/0!</v>
      </c>
      <c r="P46" s="83" t="e">
        <f t="shared" si="11"/>
        <v>#DIV/0!</v>
      </c>
    </row>
    <row r="47" spans="6:16" hidden="1">
      <c r="F47" s="82" t="e">
        <f t="shared" si="8"/>
        <v>#DIV/0!</v>
      </c>
      <c r="G47" s="83" t="e">
        <f t="shared" si="9"/>
        <v>#DIV/0!</v>
      </c>
      <c r="H47" s="84"/>
      <c r="I47" s="84"/>
      <c r="O47" s="82" t="e">
        <f t="shared" si="10"/>
        <v>#DIV/0!</v>
      </c>
      <c r="P47" s="83" t="e">
        <f t="shared" si="11"/>
        <v>#DIV/0!</v>
      </c>
    </row>
    <row r="48" spans="6:16" hidden="1">
      <c r="F48" s="82" t="e">
        <f t="shared" si="8"/>
        <v>#DIV/0!</v>
      </c>
      <c r="G48" s="83" t="e">
        <f t="shared" si="9"/>
        <v>#DIV/0!</v>
      </c>
      <c r="H48" s="84"/>
      <c r="I48" s="84"/>
      <c r="O48" s="82" t="e">
        <f t="shared" si="10"/>
        <v>#DIV/0!</v>
      </c>
      <c r="P48" s="83" t="e">
        <f t="shared" si="11"/>
        <v>#DIV/0!</v>
      </c>
    </row>
    <row r="49" spans="6:16" hidden="1">
      <c r="F49" s="82" t="e">
        <f t="shared" si="8"/>
        <v>#DIV/0!</v>
      </c>
      <c r="G49" s="83" t="e">
        <f t="shared" si="9"/>
        <v>#DIV/0!</v>
      </c>
      <c r="H49" s="84"/>
      <c r="I49" s="84"/>
      <c r="O49" s="82" t="e">
        <f t="shared" si="10"/>
        <v>#DIV/0!</v>
      </c>
      <c r="P49" s="83" t="e">
        <f t="shared" si="11"/>
        <v>#DIV/0!</v>
      </c>
    </row>
    <row r="50" spans="6:16" hidden="1">
      <c r="F50" s="82" t="e">
        <f t="shared" si="8"/>
        <v>#DIV/0!</v>
      </c>
      <c r="G50" s="83" t="e">
        <f t="shared" si="9"/>
        <v>#DIV/0!</v>
      </c>
      <c r="H50" s="84"/>
      <c r="I50" s="84"/>
      <c r="O50" s="82" t="e">
        <f t="shared" si="10"/>
        <v>#DIV/0!</v>
      </c>
      <c r="P50" s="83" t="e">
        <f t="shared" si="11"/>
        <v>#DIV/0!</v>
      </c>
    </row>
    <row r="51" spans="6:16" hidden="1">
      <c r="F51" s="82" t="e">
        <f t="shared" si="8"/>
        <v>#DIV/0!</v>
      </c>
      <c r="G51" s="83" t="e">
        <f t="shared" si="9"/>
        <v>#DIV/0!</v>
      </c>
      <c r="H51" s="84"/>
      <c r="I51" s="84"/>
      <c r="O51" s="82" t="e">
        <f t="shared" si="10"/>
        <v>#DIV/0!</v>
      </c>
      <c r="P51" s="83" t="e">
        <f t="shared" si="11"/>
        <v>#DIV/0!</v>
      </c>
    </row>
    <row r="52" spans="6:16" hidden="1">
      <c r="F52" s="82" t="e">
        <f t="shared" si="8"/>
        <v>#DIV/0!</v>
      </c>
      <c r="G52" s="83" t="e">
        <f t="shared" si="9"/>
        <v>#DIV/0!</v>
      </c>
      <c r="H52" s="84"/>
      <c r="I52" s="84"/>
      <c r="O52" s="82" t="e">
        <f t="shared" si="10"/>
        <v>#DIV/0!</v>
      </c>
      <c r="P52" s="83" t="e">
        <f t="shared" si="11"/>
        <v>#DIV/0!</v>
      </c>
    </row>
    <row r="54" spans="6:16" hidden="1"/>
    <row r="55" spans="6:16" hidden="1"/>
    <row r="56" spans="6:16" hidden="1"/>
    <row r="57" spans="6:16" hidden="1"/>
  </sheetData>
  <mergeCells count="7">
    <mergeCell ref="A1:P1"/>
    <mergeCell ref="C3:I3"/>
    <mergeCell ref="L3:R3"/>
    <mergeCell ref="A3:A4"/>
    <mergeCell ref="B3:B4"/>
    <mergeCell ref="J3:J4"/>
    <mergeCell ref="K3:K4"/>
  </mergeCells>
  <phoneticPr fontId="40" type="noConversion"/>
  <conditionalFormatting sqref="A7:A16">
    <cfRule type="expression" dxfId="10" priority="7" stopIfTrue="1">
      <formula>"len($A:$A)=3"</formula>
    </cfRule>
    <cfRule type="expression" dxfId="9" priority="8" stopIfTrue="1">
      <formula>"len($A:$A)=3"</formula>
    </cfRule>
  </conditionalFormatting>
  <conditionalFormatting sqref="A20:A27">
    <cfRule type="expression" dxfId="8" priority="5" stopIfTrue="1">
      <formula>"len($A:$A)=3"</formula>
    </cfRule>
    <cfRule type="expression" dxfId="7" priority="6" stopIfTrue="1">
      <formula>"len($A:$A)=3"</formula>
    </cfRule>
  </conditionalFormatting>
  <conditionalFormatting sqref="J23:J24">
    <cfRule type="expression" dxfId="6" priority="4" stopIfTrue="1">
      <formula>"len($A:$A)=3"</formula>
    </cfRule>
  </conditionalFormatting>
  <conditionalFormatting sqref="G5:I29">
    <cfRule type="cellIs" dxfId="5" priority="3" stopIfTrue="1" operator="lessThan">
      <formula>0</formula>
    </cfRule>
  </conditionalFormatting>
  <conditionalFormatting sqref="P5:R29">
    <cfRule type="cellIs" dxfId="4" priority="2" stopIfTrue="1" operator="lessThan">
      <formula>0</formula>
    </cfRule>
  </conditionalFormatting>
  <conditionalFormatting sqref="A17:A18 A28 J27">
    <cfRule type="expression" dxfId="3" priority="13" stopIfTrue="1">
      <formula>"len($A:$A)=3"</formula>
    </cfRule>
  </conditionalFormatting>
  <conditionalFormatting sqref="G30:I52 P30:P52">
    <cfRule type="cellIs" dxfId="2" priority="12" stopIfTrue="1" operator="lessThan">
      <formula>0</formula>
    </cfRule>
  </conditionalFormatting>
  <conditionalFormatting sqref="P29">
    <cfRule type="cellIs" dxfId="1" priority="1" stopIfTrue="1" operator="lessThan">
      <formula>0</formula>
    </cfRule>
  </conditionalFormatting>
  <printOptions horizontalCentered="1"/>
  <pageMargins left="0.58888888888888902" right="0.58888888888888902" top="0.62916666666666698" bottom="0.38888888888888901" header="0.50902777777777797" footer="0.15902777777777799"/>
  <pageSetup paperSize="9" scale="58" fitToHeight="0" orientation="landscape" blackAndWhite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Zeros="0" topLeftCell="B4" zoomScale="75" zoomScaleNormal="75" workbookViewId="0">
      <selection activeCell="J23" sqref="J23"/>
    </sheetView>
  </sheetViews>
  <sheetFormatPr defaultColWidth="9.125" defaultRowHeight="14.25"/>
  <cols>
    <col min="1" max="1" width="40.625" style="33" customWidth="1"/>
    <col min="2" max="2" width="15.25" style="33"/>
    <col min="3" max="3" width="13.25" style="33"/>
    <col min="4" max="4" width="13" style="22" customWidth="1"/>
    <col min="5" max="5" width="37.5" style="33" customWidth="1"/>
    <col min="6" max="6" width="15.25" style="33"/>
    <col min="7" max="7" width="13.25" style="33"/>
    <col min="8" max="8" width="12.25" style="22" customWidth="1"/>
    <col min="9" max="255" width="9.125" style="33" customWidth="1"/>
    <col min="256" max="16384" width="9.125" style="33"/>
  </cols>
  <sheetData>
    <row r="1" spans="1:8" s="32" customFormat="1" ht="54.75" customHeight="1">
      <c r="A1" s="156" t="s">
        <v>213</v>
      </c>
      <c r="B1" s="156"/>
      <c r="C1" s="156"/>
      <c r="D1" s="156"/>
      <c r="E1" s="156"/>
      <c r="F1" s="156"/>
      <c r="G1" s="156"/>
      <c r="H1" s="156"/>
    </row>
    <row r="2" spans="1:8" s="32" customFormat="1" ht="17.100000000000001" customHeight="1">
      <c r="A2" s="34"/>
      <c r="B2" s="35"/>
      <c r="C2" s="35"/>
      <c r="D2" s="35"/>
      <c r="E2" s="35"/>
      <c r="F2" s="35"/>
      <c r="H2" s="35" t="s">
        <v>157</v>
      </c>
    </row>
    <row r="3" spans="1:8" s="32" customFormat="1" ht="19.5" customHeight="1">
      <c r="A3" s="158" t="s">
        <v>7</v>
      </c>
      <c r="B3" s="146" t="s">
        <v>209</v>
      </c>
      <c r="C3" s="157" t="s">
        <v>211</v>
      </c>
      <c r="D3" s="157"/>
      <c r="E3" s="158" t="s">
        <v>8</v>
      </c>
      <c r="F3" s="146" t="s">
        <v>209</v>
      </c>
      <c r="G3" s="157" t="s">
        <v>211</v>
      </c>
      <c r="H3" s="157"/>
    </row>
    <row r="4" spans="1:8" s="32" customFormat="1" ht="19.5" customHeight="1">
      <c r="A4" s="159"/>
      <c r="B4" s="146"/>
      <c r="C4" s="36" t="s">
        <v>10</v>
      </c>
      <c r="D4" s="36" t="s">
        <v>158</v>
      </c>
      <c r="E4" s="159"/>
      <c r="F4" s="146"/>
      <c r="G4" s="36" t="s">
        <v>10</v>
      </c>
      <c r="H4" s="36" t="s">
        <v>158</v>
      </c>
    </row>
    <row r="5" spans="1:8" s="32" customFormat="1" ht="19.5" customHeight="1">
      <c r="A5" s="37" t="s">
        <v>159</v>
      </c>
      <c r="B5" s="36"/>
      <c r="C5" s="36"/>
      <c r="D5" s="38" t="str">
        <f t="shared" ref="D5:D11" si="0">IF(OR(VALUE(C5)=0,ISERROR(C5/B5-1)),"",C5/B5-1)</f>
        <v/>
      </c>
      <c r="E5" s="39" t="s">
        <v>32</v>
      </c>
      <c r="F5" s="40"/>
      <c r="G5" s="41"/>
      <c r="H5" s="38" t="str">
        <f t="shared" ref="H5:H12" si="1">IF(OR(VALUE(G5)=0,ISERROR(G5/F5-1)),"",G5/F5-1)</f>
        <v/>
      </c>
    </row>
    <row r="6" spans="1:8" s="32" customFormat="1" ht="19.5" customHeight="1">
      <c r="A6" s="42" t="s">
        <v>160</v>
      </c>
      <c r="B6" s="42"/>
      <c r="C6" s="42"/>
      <c r="D6" s="38" t="str">
        <f t="shared" si="0"/>
        <v/>
      </c>
      <c r="E6" s="39" t="s">
        <v>161</v>
      </c>
      <c r="F6" s="43"/>
      <c r="G6" s="44"/>
      <c r="H6" s="38" t="str">
        <f t="shared" si="1"/>
        <v/>
      </c>
    </row>
    <row r="7" spans="1:8" s="32" customFormat="1" ht="19.5" customHeight="1">
      <c r="A7" s="42" t="s">
        <v>162</v>
      </c>
      <c r="B7" s="42"/>
      <c r="C7" s="42"/>
      <c r="D7" s="38" t="str">
        <f t="shared" si="0"/>
        <v/>
      </c>
      <c r="E7" s="39"/>
      <c r="F7" s="42"/>
      <c r="G7" s="44"/>
      <c r="H7" s="38" t="str">
        <f t="shared" si="1"/>
        <v/>
      </c>
    </row>
    <row r="8" spans="1:8" s="32" customFormat="1" ht="19.5" customHeight="1">
      <c r="A8" s="42" t="s">
        <v>163</v>
      </c>
      <c r="B8" s="42"/>
      <c r="C8" s="42"/>
      <c r="D8" s="38" t="str">
        <f t="shared" si="0"/>
        <v/>
      </c>
      <c r="E8" s="45"/>
      <c r="F8" s="46"/>
      <c r="G8" s="44"/>
      <c r="H8" s="38" t="str">
        <f t="shared" si="1"/>
        <v/>
      </c>
    </row>
    <row r="9" spans="1:8" s="32" customFormat="1" ht="19.5" customHeight="1">
      <c r="A9" s="47" t="s">
        <v>164</v>
      </c>
      <c r="B9" s="42"/>
      <c r="C9" s="44"/>
      <c r="D9" s="38" t="str">
        <f t="shared" si="0"/>
        <v/>
      </c>
      <c r="F9" s="42"/>
      <c r="G9" s="44"/>
      <c r="H9" s="38" t="str">
        <f t="shared" si="1"/>
        <v/>
      </c>
    </row>
    <row r="10" spans="1:8" s="32" customFormat="1" ht="19.5" customHeight="1">
      <c r="A10" s="42"/>
      <c r="B10" s="42"/>
      <c r="C10" s="44"/>
      <c r="D10" s="38" t="str">
        <f t="shared" si="0"/>
        <v/>
      </c>
      <c r="E10" s="39"/>
      <c r="F10" s="48"/>
      <c r="G10" s="44"/>
      <c r="H10" s="38" t="str">
        <f t="shared" si="1"/>
        <v/>
      </c>
    </row>
    <row r="11" spans="1:8" s="32" customFormat="1" ht="19.5" customHeight="1">
      <c r="A11" s="42"/>
      <c r="B11" s="42"/>
      <c r="C11" s="44"/>
      <c r="D11" s="38" t="str">
        <f t="shared" si="0"/>
        <v/>
      </c>
      <c r="E11" s="39"/>
      <c r="F11" s="42"/>
      <c r="G11" s="44"/>
      <c r="H11" s="38" t="str">
        <f t="shared" si="1"/>
        <v/>
      </c>
    </row>
    <row r="12" spans="1:8" s="32" customFormat="1" ht="19.5" customHeight="1">
      <c r="A12" s="42"/>
      <c r="B12" s="42"/>
      <c r="C12" s="44"/>
      <c r="D12" s="38"/>
      <c r="E12" s="49"/>
      <c r="F12" s="45"/>
      <c r="G12" s="44"/>
      <c r="H12" s="38" t="str">
        <f t="shared" si="1"/>
        <v/>
      </c>
    </row>
    <row r="13" spans="1:8" s="32" customFormat="1" ht="19.5" customHeight="1">
      <c r="A13" s="42"/>
      <c r="B13" s="42"/>
      <c r="C13" s="44"/>
      <c r="D13" s="38"/>
      <c r="E13" s="42"/>
      <c r="F13" s="45"/>
      <c r="G13" s="44"/>
      <c r="H13" s="38"/>
    </row>
    <row r="14" spans="1:8" s="32" customFormat="1" ht="19.5" customHeight="1">
      <c r="A14" s="50" t="s">
        <v>165</v>
      </c>
      <c r="B14" s="49">
        <f t="shared" ref="B14:G14" si="2">SUM(B5:B12)</f>
        <v>0</v>
      </c>
      <c r="C14" s="51">
        <f t="shared" si="2"/>
        <v>0</v>
      </c>
      <c r="D14" s="52" t="str">
        <f t="shared" ref="D14:D19" si="3">IF(OR(VALUE(C14)=0,ISERROR(C14/B14-1)),"",C14/B14-1)</f>
        <v/>
      </c>
      <c r="E14" s="50" t="s">
        <v>166</v>
      </c>
      <c r="F14" s="51">
        <f t="shared" si="2"/>
        <v>0</v>
      </c>
      <c r="G14" s="51">
        <f t="shared" si="2"/>
        <v>0</v>
      </c>
      <c r="H14" s="52" t="str">
        <f t="shared" ref="H14:H21" si="4">IF(OR(VALUE(G14)=0,ISERROR(G14/F14-1)),"",G14/F14-1)</f>
        <v/>
      </c>
    </row>
    <row r="15" spans="1:8" s="32" customFormat="1" ht="19.5" customHeight="1">
      <c r="A15" s="42"/>
      <c r="B15" s="42"/>
      <c r="C15" s="44"/>
      <c r="D15" s="53"/>
      <c r="E15" s="42"/>
      <c r="F15" s="45"/>
      <c r="G15" s="44"/>
      <c r="H15" s="54"/>
    </row>
    <row r="16" spans="1:8" s="32" customFormat="1" ht="19.5" customHeight="1">
      <c r="A16" s="49" t="s">
        <v>167</v>
      </c>
      <c r="B16" s="45"/>
      <c r="C16" s="44">
        <f>SUM(C17)</f>
        <v>0</v>
      </c>
      <c r="D16" s="53"/>
      <c r="E16" s="55" t="s">
        <v>70</v>
      </c>
      <c r="F16" s="45"/>
      <c r="G16" s="44"/>
      <c r="H16" s="54"/>
    </row>
    <row r="17" spans="1:8" s="32" customFormat="1" ht="19.5" customHeight="1">
      <c r="A17" s="49"/>
      <c r="B17" s="45"/>
      <c r="C17" s="44"/>
      <c r="D17" s="53"/>
      <c r="E17" s="55" t="s">
        <v>168</v>
      </c>
      <c r="F17" s="45"/>
      <c r="G17" s="44"/>
      <c r="H17" s="54"/>
    </row>
    <row r="18" spans="1:8" s="32" customFormat="1" ht="19.5" customHeight="1">
      <c r="A18" s="49" t="s">
        <v>66</v>
      </c>
      <c r="B18" s="45"/>
      <c r="C18" s="44"/>
      <c r="D18" s="38" t="str">
        <f t="shared" si="3"/>
        <v/>
      </c>
      <c r="E18" s="49" t="s">
        <v>169</v>
      </c>
      <c r="F18" s="42">
        <v>0</v>
      </c>
      <c r="G18" s="44">
        <f>C24-G14-G16-G17</f>
        <v>0</v>
      </c>
      <c r="H18" s="52" t="str">
        <f t="shared" si="4"/>
        <v/>
      </c>
    </row>
    <row r="19" spans="1:8" s="32" customFormat="1" ht="19.5" customHeight="1">
      <c r="A19" s="49"/>
      <c r="B19" s="42"/>
      <c r="C19" s="44"/>
      <c r="D19" s="38" t="str">
        <f t="shared" si="3"/>
        <v/>
      </c>
      <c r="E19" s="49" t="s">
        <v>66</v>
      </c>
      <c r="F19" s="42"/>
      <c r="G19" s="44"/>
      <c r="H19" s="52" t="str">
        <f t="shared" si="4"/>
        <v/>
      </c>
    </row>
    <row r="20" spans="1:8" s="32" customFormat="1" ht="19.5" customHeight="1">
      <c r="A20" s="42"/>
      <c r="B20" s="42"/>
      <c r="C20" s="44"/>
      <c r="D20" s="53"/>
      <c r="E20" s="49"/>
      <c r="F20" s="42"/>
      <c r="G20" s="44"/>
      <c r="H20" s="52" t="str">
        <f t="shared" si="4"/>
        <v/>
      </c>
    </row>
    <row r="21" spans="1:8" s="32" customFormat="1" ht="19.5" customHeight="1">
      <c r="A21" s="42"/>
      <c r="B21" s="42"/>
      <c r="C21" s="44"/>
      <c r="D21" s="53"/>
      <c r="E21" s="49"/>
      <c r="F21" s="42"/>
      <c r="G21" s="44"/>
      <c r="H21" s="52" t="str">
        <f t="shared" si="4"/>
        <v/>
      </c>
    </row>
    <row r="22" spans="1:8" s="32" customFormat="1" ht="19.5" customHeight="1">
      <c r="A22" s="42"/>
      <c r="B22" s="42"/>
      <c r="C22" s="44"/>
      <c r="D22" s="53"/>
      <c r="E22" s="42"/>
      <c r="F22" s="42"/>
      <c r="G22" s="44"/>
      <c r="H22" s="54"/>
    </row>
    <row r="23" spans="1:8" s="32" customFormat="1" ht="19.5" customHeight="1">
      <c r="A23" s="42"/>
      <c r="B23" s="42"/>
      <c r="C23" s="44"/>
      <c r="D23" s="53"/>
      <c r="E23" s="42"/>
      <c r="F23" s="42"/>
      <c r="G23" s="44"/>
      <c r="H23" s="54"/>
    </row>
    <row r="24" spans="1:8" ht="19.5" customHeight="1">
      <c r="A24" s="50" t="s">
        <v>170</v>
      </c>
      <c r="B24" s="56"/>
      <c r="C24" s="51">
        <f>SUM(C14,C16,C18)</f>
        <v>0</v>
      </c>
      <c r="D24" s="52" t="str">
        <f>IF(OR(VALUE(C24)=0,ISERROR(C24/B24-1)),"",C24/B24-1)</f>
        <v/>
      </c>
      <c r="E24" s="50" t="s">
        <v>171</v>
      </c>
      <c r="F24" s="51">
        <f>SUM(F14,F16,F17,F18)</f>
        <v>0</v>
      </c>
      <c r="G24" s="51">
        <f>SUM(G14,G16,G17,G18)</f>
        <v>0</v>
      </c>
      <c r="H24" s="52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phoneticPr fontId="40" type="noConversion"/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76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21"/>
  <sheetViews>
    <sheetView showZeros="0" zoomScale="85" zoomScaleNormal="85" workbookViewId="0">
      <selection activeCell="E11" sqref="E11"/>
    </sheetView>
  </sheetViews>
  <sheetFormatPr defaultColWidth="9" defaultRowHeight="14.25" customHeight="1"/>
  <cols>
    <col min="1" max="1" width="23.625" style="1" customWidth="1"/>
    <col min="2" max="2" width="10.125" style="1" customWidth="1"/>
    <col min="3" max="3" width="14.25" style="1" customWidth="1"/>
    <col min="4" max="4" width="10.25" style="1" customWidth="1"/>
    <col min="5" max="5" width="14.25" style="1" customWidth="1"/>
    <col min="6" max="6" width="9.25" style="1" customWidth="1"/>
    <col min="7" max="7" width="9.125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pans="1:13" ht="18" customHeight="1">
      <c r="A1" s="2"/>
      <c r="B1" s="3"/>
      <c r="C1" s="3"/>
      <c r="D1" s="3"/>
      <c r="E1" s="3"/>
      <c r="F1" s="3"/>
      <c r="G1" s="3"/>
      <c r="H1" s="3"/>
      <c r="I1" s="3"/>
      <c r="J1" s="3"/>
    </row>
    <row r="2" spans="1:13" ht="28.5" customHeight="1">
      <c r="A2" s="160" t="s">
        <v>201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15" customHeight="1">
      <c r="A3" s="4"/>
      <c r="B3" s="4"/>
      <c r="C3" s="4"/>
      <c r="D3" s="4"/>
      <c r="E3" s="4"/>
      <c r="F3" s="4"/>
      <c r="G3" s="4"/>
      <c r="H3" s="4"/>
      <c r="I3" s="4"/>
      <c r="J3" s="19"/>
    </row>
    <row r="4" spans="1:13" ht="15" customHeight="1">
      <c r="A4" s="5"/>
      <c r="B4" s="6"/>
      <c r="C4" s="6"/>
      <c r="D4" s="6"/>
      <c r="E4" s="6"/>
      <c r="F4" s="6"/>
      <c r="G4" s="6"/>
      <c r="H4" s="6"/>
      <c r="I4" s="20"/>
      <c r="J4" s="21"/>
      <c r="L4" s="22" t="s">
        <v>6</v>
      </c>
    </row>
    <row r="5" spans="1:13" ht="49.7" customHeight="1">
      <c r="A5" s="7" t="s">
        <v>172</v>
      </c>
      <c r="B5" s="8" t="s">
        <v>173</v>
      </c>
      <c r="C5" s="9" t="s">
        <v>174</v>
      </c>
      <c r="D5" s="10" t="s">
        <v>175</v>
      </c>
      <c r="E5" s="8" t="s">
        <v>176</v>
      </c>
      <c r="F5" s="8" t="s">
        <v>177</v>
      </c>
      <c r="G5" s="11" t="s">
        <v>178</v>
      </c>
      <c r="H5" s="12" t="s">
        <v>179</v>
      </c>
      <c r="I5" s="23" t="s">
        <v>180</v>
      </c>
      <c r="J5" s="24" t="s">
        <v>181</v>
      </c>
      <c r="K5" s="24" t="s">
        <v>182</v>
      </c>
      <c r="L5" s="25" t="s">
        <v>183</v>
      </c>
      <c r="M5" s="25" t="s">
        <v>184</v>
      </c>
    </row>
    <row r="6" spans="1:13" ht="30" customHeight="1">
      <c r="A6" s="13" t="s">
        <v>185</v>
      </c>
      <c r="B6" s="14">
        <f t="shared" ref="B6:B21" si="0">SUM(C6:L6)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>
        <f>SUM(L7:L11)</f>
        <v>0</v>
      </c>
      <c r="M6" s="14">
        <f>SUM(M7:M11)</f>
        <v>0</v>
      </c>
    </row>
    <row r="7" spans="1:13" ht="30" customHeight="1">
      <c r="A7" s="13" t="s">
        <v>186</v>
      </c>
      <c r="B7" s="14">
        <f t="shared" si="0"/>
        <v>0</v>
      </c>
      <c r="C7" s="14"/>
      <c r="D7" s="14"/>
      <c r="E7" s="14"/>
      <c r="F7" s="14"/>
      <c r="G7" s="15"/>
      <c r="H7" s="14"/>
      <c r="I7" s="14"/>
      <c r="J7" s="14"/>
      <c r="K7" s="14"/>
      <c r="L7" s="26"/>
      <c r="M7" s="26"/>
    </row>
    <row r="8" spans="1:13" ht="30" customHeight="1">
      <c r="A8" s="13" t="s">
        <v>187</v>
      </c>
      <c r="B8" s="14">
        <f t="shared" si="0"/>
        <v>0</v>
      </c>
      <c r="C8" s="14"/>
      <c r="D8" s="14"/>
      <c r="E8" s="14"/>
      <c r="F8" s="14"/>
      <c r="G8" s="15"/>
      <c r="H8" s="14"/>
      <c r="I8" s="14"/>
      <c r="J8" s="14"/>
      <c r="K8" s="14"/>
      <c r="L8" s="26"/>
      <c r="M8" s="26"/>
    </row>
    <row r="9" spans="1:13" ht="30" customHeight="1">
      <c r="A9" s="16" t="s">
        <v>188</v>
      </c>
      <c r="B9" s="14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26"/>
      <c r="M9" s="26"/>
    </row>
    <row r="10" spans="1:13" ht="30" customHeight="1">
      <c r="A10" s="16" t="s">
        <v>189</v>
      </c>
      <c r="B10" s="14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27"/>
      <c r="L10" s="26"/>
      <c r="M10" s="26"/>
    </row>
    <row r="11" spans="1:13" ht="30" customHeight="1">
      <c r="A11" s="16" t="s">
        <v>190</v>
      </c>
      <c r="B11" s="14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27"/>
      <c r="L11" s="26"/>
      <c r="M11" s="26"/>
    </row>
    <row r="12" spans="1:13" ht="30" customHeight="1">
      <c r="A12" s="16" t="s">
        <v>191</v>
      </c>
      <c r="B12" s="14">
        <f t="shared" si="0"/>
        <v>0</v>
      </c>
      <c r="C12" s="14"/>
      <c r="D12" s="14"/>
      <c r="E12" s="14"/>
      <c r="F12" s="14"/>
      <c r="G12" s="14"/>
      <c r="H12" s="14"/>
      <c r="I12" s="14"/>
      <c r="J12" s="28"/>
      <c r="K12" s="27"/>
      <c r="L12" s="26"/>
      <c r="M12" s="26"/>
    </row>
    <row r="13" spans="1:13" ht="30" customHeight="1">
      <c r="A13" s="16" t="s">
        <v>192</v>
      </c>
      <c r="B13" s="14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>
        <f>SUM(L14:L16)</f>
        <v>0</v>
      </c>
      <c r="M13" s="14">
        <f>SUM(M14:M16)</f>
        <v>0</v>
      </c>
    </row>
    <row r="14" spans="1:13" ht="30" customHeight="1">
      <c r="A14" s="13" t="s">
        <v>193</v>
      </c>
      <c r="B14" s="14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26"/>
      <c r="M14" s="26"/>
    </row>
    <row r="15" spans="1:13" ht="30" customHeight="1">
      <c r="A15" s="13" t="s">
        <v>194</v>
      </c>
      <c r="B15" s="14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27"/>
      <c r="L15" s="26"/>
      <c r="M15" s="26"/>
    </row>
    <row r="16" spans="1:13" ht="30" customHeight="1">
      <c r="A16" s="16" t="s">
        <v>195</v>
      </c>
      <c r="B16" s="14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27"/>
      <c r="L16" s="26"/>
      <c r="M16" s="26"/>
    </row>
    <row r="17" spans="1:13" ht="30" customHeight="1">
      <c r="A17" s="16" t="s">
        <v>196</v>
      </c>
      <c r="B17" s="14">
        <f t="shared" si="0"/>
        <v>0</v>
      </c>
      <c r="C17" s="14"/>
      <c r="D17" s="14"/>
      <c r="E17" s="14"/>
      <c r="F17" s="14"/>
      <c r="G17" s="14"/>
      <c r="H17" s="14"/>
      <c r="I17" s="14"/>
      <c r="J17" s="29"/>
      <c r="K17" s="27"/>
      <c r="L17" s="26"/>
      <c r="M17" s="26"/>
    </row>
    <row r="18" spans="1:13" ht="30" customHeight="1">
      <c r="A18" s="17" t="s">
        <v>197</v>
      </c>
      <c r="B18" s="14">
        <f t="shared" si="0"/>
        <v>0</v>
      </c>
      <c r="C18" s="14"/>
      <c r="D18" s="14"/>
      <c r="E18" s="14"/>
      <c r="F18" s="14"/>
      <c r="G18" s="14"/>
      <c r="H18" s="14"/>
      <c r="I18" s="14"/>
      <c r="J18" s="30"/>
      <c r="K18" s="27"/>
      <c r="L18" s="26"/>
      <c r="M18" s="26"/>
    </row>
    <row r="19" spans="1:13" ht="30" customHeight="1">
      <c r="A19" s="16" t="s">
        <v>198</v>
      </c>
      <c r="B19" s="14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31">
        <f t="shared" ref="L19" si="1">L6+L12-L13-L17-L18</f>
        <v>0</v>
      </c>
      <c r="M19" s="26"/>
    </row>
    <row r="20" spans="1:13" ht="30" customHeight="1">
      <c r="A20" s="16" t="s">
        <v>199</v>
      </c>
      <c r="B20" s="14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26"/>
      <c r="M20" s="26"/>
    </row>
    <row r="21" spans="1:13" ht="33.75" customHeight="1">
      <c r="A21" s="13" t="s">
        <v>200</v>
      </c>
      <c r="B21" s="18">
        <f t="shared" si="0"/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31">
        <f t="shared" ref="L21" si="2">SUM(L19:L20)</f>
        <v>0</v>
      </c>
      <c r="M21" s="26"/>
    </row>
  </sheetData>
  <mergeCells count="1">
    <mergeCell ref="A2:M2"/>
  </mergeCells>
  <phoneticPr fontId="40" type="noConversion"/>
  <printOptions horizontalCentered="1"/>
  <pageMargins left="0.59027777777777801" right="0.34930555555555598" top="0.90138888888888902" bottom="0.62916666666666698" header="0.50763888888888897" footer="0.50763888888888897"/>
  <pageSetup paperSize="9" scale="75" orientation="landscape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封面</vt:lpstr>
      <vt:lpstr>目录</vt:lpstr>
      <vt:lpstr>一般公预算执行情况表</vt:lpstr>
      <vt:lpstr>政府性基金预算执行情况表</vt:lpstr>
      <vt:lpstr>国有资本经营预算执行情况表</vt:lpstr>
      <vt:lpstr>社会保险基金预算执行情况表</vt:lpstr>
      <vt:lpstr>目录!Print_Titles</vt:lpstr>
      <vt:lpstr>一般公预算执行情况表!Print_Titles</vt:lpstr>
      <vt:lpstr>政府性基金预算执行情况表!Print_Titles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revision>1</cp:revision>
  <cp:lastPrinted>2017-01-11T06:49:00Z</cp:lastPrinted>
  <dcterms:created xsi:type="dcterms:W3CDTF">1996-12-17T01:32:00Z</dcterms:created>
  <dcterms:modified xsi:type="dcterms:W3CDTF">2023-02-22T04:31:05Z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