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600" windowHeight="11760" tabRatio="933" firstSheet="1" activeTab="3"/>
  </bookViews>
  <sheets>
    <sheet name="封面" sheetId="1" r:id="rId1"/>
    <sheet name="目录" sheetId="2" r:id="rId2"/>
    <sheet name="一般公共预算收支（草案）" sheetId="3" r:id="rId3"/>
    <sheet name="公共预算草案功能分类表  " sheetId="4" r:id="rId4"/>
    <sheet name="公共预算按经济分类" sheetId="5" r:id="rId5"/>
    <sheet name="财政预算支出明细表附表" sheetId="6" r:id="rId6"/>
    <sheet name="基金预算（草案）" sheetId="7" r:id="rId7"/>
    <sheet name="国有资本经营预算（草案）" sheetId="8" r:id="rId8"/>
    <sheet name="社保基金（预算）" sheetId="9" r:id="rId9"/>
  </sheets>
  <definedNames>
    <definedName name="_xlnm._FilterDatabase" localSheetId="5" hidden="1">财政预算支出明细表附表!$A$5:$M$5</definedName>
    <definedName name="_xlnm._FilterDatabase" localSheetId="3" hidden="1">'公共预算草案功能分类表  '!$A$5:$G$48</definedName>
    <definedName name="_xlnm._FilterDatabase" localSheetId="2" hidden="1">'一般公共预算收支（草案）'!$A$5:$H$66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6">'基金预算（草案）'!$A$1:$H$28</definedName>
    <definedName name="_xlnm.Print_Area" localSheetId="2">'一般公共预算收支（草案）'!$A$1:$H$66</definedName>
    <definedName name="_xlnm.Print_Titles" localSheetId="4">公共预算按经济分类!$1:$5</definedName>
    <definedName name="_xlnm.Print_Titles" localSheetId="3">'公共预算草案功能分类表  '!$1:$5</definedName>
    <definedName name="_xlnm.Print_Titles" localSheetId="6">'基金预算（草案）'!$2:$5</definedName>
    <definedName name="_xlnm.Print_Titles" localSheetId="8">'社保基金（预算）'!$2:$4</definedName>
    <definedName name="_xlnm.Print_Titles" localSheetId="2">'一般公共预算收支（草案）'!$2:$5</definedName>
    <definedName name="表4" localSheetId="6">#REF!</definedName>
    <definedName name="表4" localSheetId="8">#REF!</definedName>
    <definedName name="表4">#REF!</definedName>
  </definedNames>
  <calcPr calcId="124519"/>
</workbook>
</file>

<file path=xl/calcChain.xml><?xml version="1.0" encoding="utf-8"?>
<calcChain xmlns="http://schemas.openxmlformats.org/spreadsheetml/2006/main">
  <c r="D158" i="4"/>
  <c r="C7" i="5"/>
  <c r="H158" i="4"/>
  <c r="F106"/>
  <c r="H88"/>
  <c r="J20" i="9"/>
  <c r="B20"/>
  <c r="B19"/>
  <c r="J18"/>
  <c r="B18"/>
  <c r="B17"/>
  <c r="B16"/>
  <c r="B15"/>
  <c r="B14"/>
  <c r="B13"/>
  <c r="K12"/>
  <c r="J12"/>
  <c r="B12"/>
  <c r="B11"/>
  <c r="B10"/>
  <c r="B9"/>
  <c r="B8"/>
  <c r="B7"/>
  <c r="B6"/>
  <c r="K5"/>
  <c r="J5"/>
  <c r="B5"/>
  <c r="H22" i="8"/>
  <c r="G22"/>
  <c r="F22"/>
  <c r="D22"/>
  <c r="C22"/>
  <c r="B22"/>
  <c r="H20"/>
  <c r="H19"/>
  <c r="D19"/>
  <c r="H18"/>
  <c r="D18"/>
  <c r="C16"/>
  <c r="H14"/>
  <c r="G14"/>
  <c r="F14"/>
  <c r="D14"/>
  <c r="C14"/>
  <c r="B14"/>
  <c r="H12"/>
  <c r="D12"/>
  <c r="H11"/>
  <c r="D11"/>
  <c r="H10"/>
  <c r="D10"/>
  <c r="H9"/>
  <c r="D9"/>
  <c r="H8"/>
  <c r="D8"/>
  <c r="H7"/>
  <c r="D7"/>
  <c r="H6"/>
  <c r="D6"/>
  <c r="H49" i="7"/>
  <c r="G49"/>
  <c r="F49"/>
  <c r="D49"/>
  <c r="C49"/>
  <c r="B49"/>
  <c r="H25"/>
  <c r="F25"/>
  <c r="D25"/>
  <c r="C25"/>
  <c r="B25"/>
  <c r="H24"/>
  <c r="D24"/>
  <c r="H23"/>
  <c r="D23"/>
  <c r="H22"/>
  <c r="D22"/>
  <c r="H21"/>
  <c r="D21"/>
  <c r="H20"/>
  <c r="D20"/>
  <c r="H19"/>
  <c r="G19"/>
  <c r="F19"/>
  <c r="D19"/>
  <c r="C19"/>
  <c r="B19"/>
  <c r="H17"/>
  <c r="G17"/>
  <c r="F17"/>
  <c r="D17"/>
  <c r="C17"/>
  <c r="B17"/>
  <c r="H15"/>
  <c r="D15"/>
  <c r="H14"/>
  <c r="D14"/>
  <c r="H13"/>
  <c r="D13"/>
  <c r="H12"/>
  <c r="D12"/>
  <c r="H11"/>
  <c r="D11"/>
  <c r="H10"/>
  <c r="H9"/>
  <c r="D9"/>
  <c r="H8"/>
  <c r="D8"/>
  <c r="H7"/>
  <c r="D7"/>
  <c r="H6"/>
  <c r="D6"/>
  <c r="C55" i="6"/>
  <c r="C50"/>
  <c r="C49"/>
  <c r="C48"/>
  <c r="C47"/>
  <c r="C46"/>
  <c r="C45"/>
  <c r="C44"/>
  <c r="C43"/>
  <c r="C42"/>
  <c r="C41"/>
  <c r="C40"/>
  <c r="C39"/>
  <c r="C38"/>
  <c r="C36"/>
  <c r="C35"/>
  <c r="C34"/>
  <c r="C33"/>
  <c r="C32"/>
  <c r="C31"/>
  <c r="C30"/>
  <c r="C29"/>
  <c r="C28"/>
  <c r="C27"/>
  <c r="C26"/>
  <c r="C25"/>
  <c r="M24"/>
  <c r="M6" s="1"/>
  <c r="L24"/>
  <c r="L6" s="1"/>
  <c r="K24"/>
  <c r="J24"/>
  <c r="I24"/>
  <c r="I6" s="1"/>
  <c r="H24"/>
  <c r="G24"/>
  <c r="F24"/>
  <c r="D24"/>
  <c r="C23"/>
  <c r="C22"/>
  <c r="C21"/>
  <c r="C20"/>
  <c r="C19"/>
  <c r="C18"/>
  <c r="C17"/>
  <c r="C16"/>
  <c r="C15"/>
  <c r="C13"/>
  <c r="C12"/>
  <c r="C11"/>
  <c r="C10"/>
  <c r="C9"/>
  <c r="C8"/>
  <c r="M7"/>
  <c r="L7"/>
  <c r="K7"/>
  <c r="J7"/>
  <c r="I7"/>
  <c r="H7"/>
  <c r="G7"/>
  <c r="F7"/>
  <c r="E7"/>
  <c r="D7"/>
  <c r="B126" i="5"/>
  <c r="B125"/>
  <c r="B124"/>
  <c r="B123"/>
  <c r="B122"/>
  <c r="B121"/>
  <c r="B120"/>
  <c r="B119"/>
  <c r="L118"/>
  <c r="K118"/>
  <c r="J118"/>
  <c r="I118"/>
  <c r="H118"/>
  <c r="G118"/>
  <c r="F118"/>
  <c r="E118"/>
  <c r="D118"/>
  <c r="C118"/>
  <c r="B118"/>
  <c r="B117"/>
  <c r="B116"/>
  <c r="B115"/>
  <c r="L114"/>
  <c r="K114"/>
  <c r="J114"/>
  <c r="I114"/>
  <c r="H114"/>
  <c r="G114"/>
  <c r="F114"/>
  <c r="E114"/>
  <c r="D114"/>
  <c r="C114"/>
  <c r="B114" s="1"/>
  <c r="B113"/>
  <c r="B112"/>
  <c r="B111"/>
  <c r="B110"/>
  <c r="B109"/>
  <c r="B108"/>
  <c r="L107"/>
  <c r="K107"/>
  <c r="J107"/>
  <c r="I107"/>
  <c r="H107"/>
  <c r="G107"/>
  <c r="F107"/>
  <c r="E107"/>
  <c r="D107"/>
  <c r="C107"/>
  <c r="B107"/>
  <c r="B106"/>
  <c r="B105"/>
  <c r="B104"/>
  <c r="B103"/>
  <c r="B102"/>
  <c r="B101"/>
  <c r="B100"/>
  <c r="B99"/>
  <c r="B98"/>
  <c r="B97"/>
  <c r="L96"/>
  <c r="K96"/>
  <c r="J96"/>
  <c r="I96"/>
  <c r="H96"/>
  <c r="G96"/>
  <c r="F96"/>
  <c r="E96"/>
  <c r="D96"/>
  <c r="C96"/>
  <c r="B95"/>
  <c r="B94"/>
  <c r="B93"/>
  <c r="B92"/>
  <c r="B91"/>
  <c r="B90"/>
  <c r="L89"/>
  <c r="K89"/>
  <c r="J89"/>
  <c r="I89"/>
  <c r="H89"/>
  <c r="G89"/>
  <c r="F89"/>
  <c r="E89"/>
  <c r="D89"/>
  <c r="C89"/>
  <c r="B89"/>
  <c r="B88"/>
  <c r="B87"/>
  <c r="B86"/>
  <c r="B85"/>
  <c r="B84"/>
  <c r="B83"/>
  <c r="B82"/>
  <c r="B81"/>
  <c r="B80"/>
  <c r="B79"/>
  <c r="B78"/>
  <c r="B77"/>
  <c r="B76"/>
  <c r="L75"/>
  <c r="K75"/>
  <c r="J75"/>
  <c r="I75"/>
  <c r="H75"/>
  <c r="G75"/>
  <c r="F75"/>
  <c r="E75"/>
  <c r="D75"/>
  <c r="C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L54"/>
  <c r="K54"/>
  <c r="J54"/>
  <c r="I54"/>
  <c r="H54"/>
  <c r="G54"/>
  <c r="F54"/>
  <c r="E54"/>
  <c r="D54"/>
  <c r="C54"/>
  <c r="B53"/>
  <c r="B52"/>
  <c r="B51"/>
  <c r="B50"/>
  <c r="B49"/>
  <c r="B48"/>
  <c r="L47"/>
  <c r="K47"/>
  <c r="J47"/>
  <c r="I47"/>
  <c r="H47"/>
  <c r="G47"/>
  <c r="F47"/>
  <c r="E47"/>
  <c r="D47"/>
  <c r="B47" s="1"/>
  <c r="C47"/>
  <c r="B46"/>
  <c r="B45"/>
  <c r="B44"/>
  <c r="B43"/>
  <c r="B42"/>
  <c r="B41"/>
  <c r="B40"/>
  <c r="B39"/>
  <c r="B38"/>
  <c r="B37"/>
  <c r="B36"/>
  <c r="L35"/>
  <c r="K35"/>
  <c r="J35"/>
  <c r="I35"/>
  <c r="H35"/>
  <c r="G35"/>
  <c r="F35"/>
  <c r="E35"/>
  <c r="D35"/>
  <c r="C35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L7"/>
  <c r="K7"/>
  <c r="J7"/>
  <c r="I7"/>
  <c r="H7"/>
  <c r="G7"/>
  <c r="F7"/>
  <c r="E7"/>
  <c r="D7"/>
  <c r="L6"/>
  <c r="K6"/>
  <c r="J6"/>
  <c r="I6"/>
  <c r="G6"/>
  <c r="F6"/>
  <c r="H157" i="4"/>
  <c r="D157"/>
  <c r="H156"/>
  <c r="D156"/>
  <c r="H155"/>
  <c r="D155"/>
  <c r="H154"/>
  <c r="D154"/>
  <c r="H153"/>
  <c r="D153"/>
  <c r="H152"/>
  <c r="G152"/>
  <c r="F152"/>
  <c r="D152"/>
  <c r="C152"/>
  <c r="B152"/>
  <c r="H151"/>
  <c r="D151"/>
  <c r="H150"/>
  <c r="D150"/>
  <c r="C150"/>
  <c r="B150"/>
  <c r="H149"/>
  <c r="D149"/>
  <c r="C149"/>
  <c r="B149"/>
  <c r="H148"/>
  <c r="D148"/>
  <c r="H147"/>
  <c r="D147"/>
  <c r="H146"/>
  <c r="D146"/>
  <c r="H145"/>
  <c r="D145"/>
  <c r="H144"/>
  <c r="D144"/>
  <c r="H143"/>
  <c r="D143"/>
  <c r="H142"/>
  <c r="D142"/>
  <c r="H141"/>
  <c r="D141"/>
  <c r="H140"/>
  <c r="D140"/>
  <c r="H139"/>
  <c r="D139"/>
  <c r="H138"/>
  <c r="D138"/>
  <c r="H137"/>
  <c r="D137"/>
  <c r="H136"/>
  <c r="D136"/>
  <c r="H135"/>
  <c r="D135"/>
  <c r="H134"/>
  <c r="D134"/>
  <c r="H133"/>
  <c r="G133"/>
  <c r="F133"/>
  <c r="D133"/>
  <c r="H132"/>
  <c r="D132"/>
  <c r="H131"/>
  <c r="D131"/>
  <c r="H130"/>
  <c r="D130"/>
  <c r="H129"/>
  <c r="G129"/>
  <c r="F129"/>
  <c r="C129"/>
  <c r="C127" s="1"/>
  <c r="B129"/>
  <c r="B127" s="1"/>
  <c r="H128"/>
  <c r="G128"/>
  <c r="F128"/>
  <c r="D128"/>
  <c r="H127"/>
  <c r="C126"/>
  <c r="D126" s="1"/>
  <c r="B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D116"/>
  <c r="H115"/>
  <c r="D115"/>
  <c r="H114"/>
  <c r="G114"/>
  <c r="D114"/>
  <c r="G113"/>
  <c r="H113" s="1"/>
  <c r="F113"/>
  <c r="D113"/>
  <c r="G106"/>
  <c r="H105"/>
  <c r="D105"/>
  <c r="H104"/>
  <c r="D104"/>
  <c r="H103"/>
  <c r="D103"/>
  <c r="H102"/>
  <c r="D102"/>
  <c r="H101"/>
  <c r="D101"/>
  <c r="H100"/>
  <c r="D100"/>
  <c r="H99"/>
  <c r="H98"/>
  <c r="D98"/>
  <c r="H97"/>
  <c r="D97"/>
  <c r="D96"/>
  <c r="H95"/>
  <c r="D95"/>
  <c r="G88"/>
  <c r="H87"/>
  <c r="G87"/>
  <c r="D87"/>
  <c r="H86"/>
  <c r="G86"/>
  <c r="H85"/>
  <c r="G85"/>
  <c r="H84"/>
  <c r="G84"/>
  <c r="H83"/>
  <c r="G83"/>
  <c r="H82"/>
  <c r="G82"/>
  <c r="H81"/>
  <c r="H80"/>
  <c r="D80"/>
  <c r="H79"/>
  <c r="G79"/>
  <c r="D79"/>
  <c r="H78"/>
  <c r="G78"/>
  <c r="H77"/>
  <c r="G77"/>
  <c r="D77"/>
  <c r="H76"/>
  <c r="G76"/>
  <c r="D76"/>
  <c r="H75"/>
  <c r="D75"/>
  <c r="G74"/>
  <c r="H74" s="1"/>
  <c r="D74"/>
  <c r="H73"/>
  <c r="D73"/>
  <c r="H72"/>
  <c r="H71"/>
  <c r="D71"/>
  <c r="H70"/>
  <c r="H69"/>
  <c r="H68"/>
  <c r="D68"/>
  <c r="H67"/>
  <c r="D67"/>
  <c r="H66"/>
  <c r="D66"/>
  <c r="H65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G53"/>
  <c r="H53" s="1"/>
  <c r="D53"/>
  <c r="H52"/>
  <c r="G52"/>
  <c r="D52"/>
  <c r="H51"/>
  <c r="G51"/>
  <c r="D51"/>
  <c r="H50"/>
  <c r="G50"/>
  <c r="H49"/>
  <c r="G49"/>
  <c r="D49"/>
  <c r="H48"/>
  <c r="G48"/>
  <c r="D48"/>
  <c r="H47"/>
  <c r="D47"/>
  <c r="G46"/>
  <c r="H46" s="1"/>
  <c r="F46"/>
  <c r="D46"/>
  <c r="G34"/>
  <c r="F34"/>
  <c r="H33"/>
  <c r="G33"/>
  <c r="D33"/>
  <c r="H32"/>
  <c r="G32"/>
  <c r="D32"/>
  <c r="H31"/>
  <c r="D31"/>
  <c r="H30"/>
  <c r="D30"/>
  <c r="H29"/>
  <c r="D29"/>
  <c r="H28"/>
  <c r="D28"/>
  <c r="H27"/>
  <c r="D27"/>
  <c r="H26"/>
  <c r="D26"/>
  <c r="H25"/>
  <c r="D25"/>
  <c r="H24"/>
  <c r="D24"/>
  <c r="B24"/>
  <c r="H23"/>
  <c r="D23"/>
  <c r="C23"/>
  <c r="B23"/>
  <c r="H22"/>
  <c r="D22"/>
  <c r="H21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G6"/>
  <c r="H65" i="3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H53"/>
  <c r="D53"/>
  <c r="H52"/>
  <c r="D52"/>
  <c r="H51"/>
  <c r="D51"/>
  <c r="H50"/>
  <c r="D50"/>
  <c r="H49"/>
  <c r="D49"/>
  <c r="H48"/>
  <c r="D48"/>
  <c r="H47"/>
  <c r="D47"/>
  <c r="H46"/>
  <c r="D46"/>
  <c r="H45"/>
  <c r="D45"/>
  <c r="H44"/>
  <c r="D44"/>
  <c r="H43"/>
  <c r="D43"/>
  <c r="H42"/>
  <c r="G42"/>
  <c r="F42"/>
  <c r="D42"/>
  <c r="H41"/>
  <c r="H40"/>
  <c r="G40"/>
  <c r="F40"/>
  <c r="D40"/>
  <c r="H39"/>
  <c r="D39"/>
  <c r="H38"/>
  <c r="C38"/>
  <c r="D38" s="1"/>
  <c r="B38"/>
  <c r="H37"/>
  <c r="G37"/>
  <c r="F37"/>
  <c r="D37"/>
  <c r="H36"/>
  <c r="G36"/>
  <c r="F36"/>
  <c r="C36"/>
  <c r="B36"/>
  <c r="H35"/>
  <c r="D35"/>
  <c r="H34"/>
  <c r="D34"/>
  <c r="G33"/>
  <c r="G66" s="1"/>
  <c r="F33"/>
  <c r="B33"/>
  <c r="H32"/>
  <c r="D32"/>
  <c r="H31"/>
  <c r="D31"/>
  <c r="H30"/>
  <c r="D30"/>
  <c r="H29"/>
  <c r="D29"/>
  <c r="H28"/>
  <c r="D28"/>
  <c r="H27"/>
  <c r="D27"/>
  <c r="H26"/>
  <c r="D26"/>
  <c r="H25"/>
  <c r="H24"/>
  <c r="D24"/>
  <c r="C24"/>
  <c r="C23" s="1"/>
  <c r="B24"/>
  <c r="H23"/>
  <c r="B23"/>
  <c r="H22"/>
  <c r="D22"/>
  <c r="H21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J6" i="6" l="1"/>
  <c r="H6"/>
  <c r="G6"/>
  <c r="D6"/>
  <c r="K6"/>
  <c r="F6"/>
  <c r="E6"/>
  <c r="C7"/>
  <c r="B96" i="5"/>
  <c r="H6"/>
  <c r="B75"/>
  <c r="D6"/>
  <c r="E6"/>
  <c r="B54"/>
  <c r="D127" i="4"/>
  <c r="D129"/>
  <c r="B7" i="5"/>
  <c r="C6"/>
  <c r="H6" i="4"/>
  <c r="D36" i="3"/>
  <c r="C33"/>
  <c r="D23"/>
  <c r="H33"/>
  <c r="F66"/>
  <c r="H66" s="1"/>
  <c r="B66"/>
  <c r="C66"/>
  <c r="D33"/>
  <c r="C6" i="6" l="1"/>
  <c r="B6" i="5"/>
  <c r="H126" i="4"/>
  <c r="D66" i="3"/>
</calcChain>
</file>

<file path=xl/sharedStrings.xml><?xml version="1.0" encoding="utf-8"?>
<sst xmlns="http://schemas.openxmlformats.org/spreadsheetml/2006/main" count="650" uniqueCount="411">
  <si>
    <t>附件2</t>
  </si>
  <si>
    <t>梁河县河西乡</t>
  </si>
  <si>
    <t>梁河县河西乡人民政府</t>
  </si>
  <si>
    <t>目              录</t>
  </si>
  <si>
    <t>序号</t>
  </si>
  <si>
    <t>表                  名</t>
  </si>
  <si>
    <t>表一</t>
  </si>
  <si>
    <t>单位：万元</t>
  </si>
  <si>
    <t>收入</t>
  </si>
  <si>
    <t>支出</t>
  </si>
  <si>
    <t>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</si>
  <si>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</si>
  <si>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</si>
  <si>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</si>
  <si>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</si>
  <si>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</si>
  <si>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</si>
  <si>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</si>
  <si>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</si>
  <si>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</si>
  <si>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</si>
  <si>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</si>
  <si>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</si>
  <si>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</si>
  <si>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</si>
  <si>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</si>
  <si>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</si>
  <si>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</si>
  <si>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</si>
  <si>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</si>
  <si>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</si>
  <si>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</si>
  <si>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</si>
  <si>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</si>
  <si>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</si>
  <si>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</si>
  <si>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</si>
  <si>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</si>
  <si>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</si>
  <si>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</si>
  <si>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</si>
  <si>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</si>
  <si>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</si>
  <si>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</si>
  <si>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</si>
  <si>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</si>
  <si>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</si>
  <si>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</si>
  <si>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</si>
  <si>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</si>
  <si>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</si>
  <si>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</si>
  <si>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</si>
  <si>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</si>
  <si>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</si>
  <si>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</si>
  <si>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</si>
  <si>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</si>
  <si>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</si>
  <si>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</si>
  <si>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</si>
  <si>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</si>
  <si>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</si>
  <si>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</si>
  <si>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</si>
  <si>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</si>
  <si>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</si>
  <si>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</si>
  <si>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</si>
  <si>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</si>
  <si>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</si>
  <si>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</si>
  <si>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</si>
  <si>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</si>
  <si>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</si>
  <si>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</si>
  <si>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</si>
  <si>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</si>
  <si>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</si>
  <si>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</si>
  <si>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</si>
  <si>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</si>
  <si>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</si>
  <si>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</si>
  <si>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</si>
  <si>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</si>
  <si>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</si>
  <si>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</si>
  <si>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</si>
  <si>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</si>
  <si>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</si>
  <si>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</si>
  <si>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</si>
  <si>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</si>
  <si>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</si>
  <si>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</si>
  <si>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</t>
    </r>
    <r>
      <rPr>
        <sz val="12"/>
        <rFont val="宋体"/>
        <family val="3"/>
        <charset val="134"/>
      </rPr>
      <t>净结余</t>
    </r>
  </si>
  <si>
    <t>上级专项补助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</si>
  <si>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</si>
  <si>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</si>
  <si>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</si>
  <si>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</si>
  <si>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</si>
  <si>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</si>
  <si>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</si>
  <si>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</si>
  <si>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</si>
  <si>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</si>
  <si>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</si>
  <si>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</si>
  <si>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</si>
  <si>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</si>
  <si>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</si>
  <si>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</si>
  <si>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</si>
  <si>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</si>
  <si>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</si>
  <si>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</si>
  <si>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</si>
  <si>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</si>
  <si>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</si>
  <si>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</si>
  <si>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</si>
  <si>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</si>
  <si>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</si>
  <si>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</si>
  <si>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</si>
  <si>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</si>
  <si>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</si>
  <si>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</si>
  <si>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</si>
  <si>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</si>
  <si>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</si>
  <si>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</si>
  <si>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</si>
  <si>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</si>
  <si>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</si>
  <si>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</si>
  <si>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</si>
  <si>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</si>
  <si>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>01 武装警察队伍</t>
  </si>
  <si>
    <t>02 公安</t>
  </si>
  <si>
    <t>03 国家安全</t>
  </si>
  <si>
    <t>04 检察</t>
  </si>
  <si>
    <t>05 法院</t>
  </si>
  <si>
    <t>06 司法</t>
  </si>
  <si>
    <t>07 监狱</t>
  </si>
  <si>
    <t>08 强制隔离戒毒</t>
  </si>
  <si>
    <t>09 国家保密</t>
  </si>
  <si>
    <t>10 缉私警察</t>
  </si>
  <si>
    <t>99 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</si>
  <si>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</si>
  <si>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</si>
  <si>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</si>
  <si>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</si>
  <si>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</si>
  <si>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</si>
  <si>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</si>
  <si>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</si>
  <si>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</si>
  <si>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</si>
  <si>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</si>
  <si>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</si>
  <si>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</si>
  <si>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</si>
  <si>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</si>
  <si>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</si>
  <si>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</si>
  <si>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</si>
  <si>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</si>
  <si>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</si>
  <si>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</si>
  <si>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</si>
  <si>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</si>
  <si>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</si>
  <si>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</si>
  <si>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</si>
  <si>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</si>
  <si>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</si>
  <si>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</si>
  <si>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</si>
  <si>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</si>
  <si>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</si>
  <si>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</si>
  <si>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</si>
  <si>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</si>
  <si>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</si>
  <si>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</si>
  <si>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</si>
  <si>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</si>
  <si>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</si>
  <si>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</si>
  <si>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</si>
  <si>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212城乡社区支出</t>
  </si>
  <si>
    <t xml:space="preserve">  01 城乡社区管理事务</t>
  </si>
  <si>
    <t xml:space="preserve">  02 城乡社区规划与管理</t>
  </si>
  <si>
    <t xml:space="preserve">  03 城乡社区公共设施</t>
  </si>
  <si>
    <t xml:space="preserve">  05 城乡社区环境卫生</t>
  </si>
  <si>
    <t xml:space="preserve">  06 建设市场管理与监督</t>
  </si>
  <si>
    <t xml:space="preserve">  99 其他城乡社区支出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</si>
  <si>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</si>
  <si>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</si>
  <si>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</si>
  <si>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</si>
  <si>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</si>
  <si>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</si>
  <si>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</si>
  <si>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</si>
  <si>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</si>
  <si>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</si>
  <si>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</si>
  <si>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</si>
  <si>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 公路水路运输</t>
  </si>
  <si>
    <t xml:space="preserve">  02 铁路运输</t>
  </si>
  <si>
    <t xml:space="preserve">  03 民用航空运输</t>
  </si>
  <si>
    <t xml:space="preserve">  05 邮政业支出</t>
  </si>
  <si>
    <t xml:space="preserve">  06 车辆购置税支出</t>
  </si>
  <si>
    <t xml:space="preserve">  99 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</si>
  <si>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</si>
  <si>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</si>
  <si>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</si>
  <si>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</si>
  <si>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</si>
  <si>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</si>
  <si>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</si>
  <si>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</si>
  <si>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</si>
  <si>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</si>
  <si>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</si>
  <si>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</si>
  <si>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</si>
  <si>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</si>
  <si>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</si>
  <si>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</si>
  <si>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</si>
  <si>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</si>
  <si>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</si>
  <si>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</si>
  <si>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</si>
  <si>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</si>
  <si>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</si>
  <si>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</si>
  <si>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</si>
  <si>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</si>
  <si>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</si>
  <si>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</si>
  <si>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</si>
  <si>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</si>
  <si>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</si>
  <si>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武装警察队伍</t>
  </si>
  <si>
    <t xml:space="preserve">  02 公安</t>
  </si>
  <si>
    <t xml:space="preserve">  03 国家安全</t>
  </si>
  <si>
    <t xml:space="preserve">  04 检察</t>
  </si>
  <si>
    <t xml:space="preserve">  05 法院</t>
  </si>
  <si>
    <t xml:space="preserve">  06 司法</t>
  </si>
  <si>
    <t xml:space="preserve">  07 监狱</t>
  </si>
  <si>
    <t xml:space="preserve">  08 强制隔离戒毒</t>
  </si>
  <si>
    <t xml:space="preserve">  09 国家保密</t>
  </si>
  <si>
    <t xml:space="preserve">  10 缉私警察</t>
  </si>
  <si>
    <t xml:space="preserve">  99 其他公共安全支出</t>
  </si>
  <si>
    <t>表三/1/附表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</si>
  <si>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</si>
  <si>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</si>
  <si>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</si>
  <si>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</si>
  <si>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</si>
  <si>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</si>
  <si>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</si>
  <si>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</si>
  <si>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</si>
  <si>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</si>
  <si>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</si>
  <si>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</si>
  <si>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工会经费</t>
  </si>
  <si>
    <t>村（居）民小组党支部工作经费</t>
  </si>
  <si>
    <t>村级党组织工作经费</t>
  </si>
  <si>
    <t>关工委工作经费</t>
  </si>
  <si>
    <t>青年人才党员培训费</t>
  </si>
  <si>
    <t>青年人才党支部工作经费</t>
  </si>
  <si>
    <t>退休人员建房费</t>
  </si>
  <si>
    <t>乡镇老年大学办学经费</t>
  </si>
  <si>
    <t>机关事业单位职工死亡抚恤</t>
  </si>
  <si>
    <t>老党员补助经费</t>
  </si>
  <si>
    <t>驻村工作队员工作经费</t>
  </si>
  <si>
    <t>二、项目支出</t>
  </si>
  <si>
    <t>人大代表活动经费</t>
  </si>
  <si>
    <t>乡镇人大主席团审议工作经费</t>
  </si>
  <si>
    <t>人代会经费</t>
  </si>
  <si>
    <t>政协委员活动经费</t>
  </si>
  <si>
    <t>乡镇宗教工作经费</t>
  </si>
  <si>
    <t>乡镇宣传工作经费</t>
  </si>
  <si>
    <t>财政所工作经费</t>
  </si>
  <si>
    <t>乡镇综治维稳工作经费</t>
  </si>
  <si>
    <t>妇联工作经费</t>
  </si>
  <si>
    <t>耕地地力保护补贴工作经费</t>
  </si>
  <si>
    <t>基层党建工作经费</t>
  </si>
  <si>
    <t>退役军人服务保障工作经费</t>
  </si>
  <si>
    <t>甘蔗生产目标任务工作补助专项资金</t>
  </si>
  <si>
    <t>农村集体产权制度改革工作专项经费</t>
  </si>
  <si>
    <t>农村宅基地管理工作经费专项资金</t>
  </si>
  <si>
    <t>乡镇工作经费</t>
  </si>
  <si>
    <t>烟区规划、面积落实补贴专项资金</t>
  </si>
  <si>
    <t>烟区基础设施维修维护专项资金</t>
  </si>
  <si>
    <t>依法治县工作经费</t>
  </si>
  <si>
    <t>爱国卫生“七个专项行动”及农村人居环境整治专项工作经费</t>
  </si>
  <si>
    <t>健康教育工作经费</t>
  </si>
  <si>
    <t>创建国家卫生县城专项经费</t>
  </si>
  <si>
    <t>民族团结进步创建经费</t>
  </si>
  <si>
    <t>表四</t>
  </si>
  <si>
    <r>
      <rPr>
        <sz val="12"/>
        <rFont val="宋体"/>
        <family val="3"/>
        <charset val="134"/>
      </rPr>
      <t>103014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 xml:space="preserve"> 国有土地收益基金收入</t>
    </r>
  </si>
  <si>
    <t>206  科学技术支出</t>
  </si>
  <si>
    <r>
      <rPr>
        <sz val="12"/>
        <rFont val="宋体"/>
        <family val="3"/>
        <charset val="134"/>
      </rPr>
      <t>103014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</si>
  <si>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</si>
  <si>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</si>
  <si>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</si>
  <si>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</si>
  <si>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</si>
  <si>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family val="3"/>
        <charset val="134"/>
      </rPr>
      <t>10301</t>
    </r>
    <r>
      <rPr>
        <sz val="12"/>
        <rFont val="宋体"/>
        <family val="3"/>
        <charset val="134"/>
      </rPr>
      <t>56</t>
    </r>
    <r>
      <rPr>
        <sz val="12"/>
        <rFont val="宋体"/>
        <family val="3"/>
        <charset val="134"/>
      </rPr>
      <t xml:space="preserve"> 城市基础设施配套费收入</t>
    </r>
  </si>
  <si>
    <t>212  城乡社区支出</t>
  </si>
  <si>
    <r>
      <rPr>
        <sz val="12"/>
        <rFont val="宋体"/>
        <family val="3"/>
        <charset val="134"/>
      </rPr>
      <t>103015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</si>
  <si>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</si>
  <si>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</si>
  <si>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</si>
  <si>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</si>
  <si>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</si>
  <si>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</si>
  <si>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</si>
  <si>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</si>
  <si>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</si>
  <si>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</si>
  <si>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</si>
  <si>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</si>
  <si>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</si>
  <si>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</si>
  <si>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</si>
  <si>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</si>
  <si>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</si>
  <si>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r>
      <rPr>
        <sz val="12"/>
        <rFont val="宋体"/>
        <family val="3"/>
        <charset val="134"/>
      </rPr>
      <t>1030601</t>
    </r>
    <r>
      <rPr>
        <sz val="12"/>
        <rFont val="宋体"/>
        <family val="3"/>
        <charset val="134"/>
      </rPr>
      <t xml:space="preserve"> 利润收入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</si>
  <si>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2 </t>
    </r>
    <r>
      <rPr>
        <sz val="12"/>
        <rFont val="宋体"/>
        <family val="3"/>
        <charset val="134"/>
      </rPr>
      <t>股利、股息收入</t>
    </r>
  </si>
  <si>
    <t>223 国有资本经营预算支出</t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</si>
  <si>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3 </t>
    </r>
    <r>
      <rPr>
        <sz val="12"/>
        <rFont val="宋体"/>
        <family val="3"/>
        <charset val="134"/>
      </rPr>
      <t>产权转让收入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</si>
  <si>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4 </t>
    </r>
    <r>
      <rPr>
        <sz val="12"/>
        <rFont val="宋体"/>
        <family val="3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</si>
  <si>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</si>
  <si>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</si>
  <si>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</si>
  <si>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</si>
  <si>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</si>
  <si>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</si>
  <si>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</si>
  <si>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</si>
  <si>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</si>
  <si>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项        目</t>
  </si>
  <si>
    <r>
      <rPr>
        <sz val="12"/>
        <rFont val="宋体"/>
        <family val="3"/>
        <charset val="134"/>
      </rPr>
      <t>合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</si>
  <si>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</si>
  <si>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</si>
  <si>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</si>
  <si>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</si>
  <si>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</si>
  <si>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</si>
  <si>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</si>
  <si>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</si>
  <si>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</si>
  <si>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</si>
  <si>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</si>
  <si>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</si>
  <si>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</si>
  <si>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</si>
  <si>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</si>
  <si>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</si>
  <si>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</si>
  <si>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</si>
  <si>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</si>
  <si>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</si>
  <si>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</si>
  <si>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</si>
  <si>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</si>
  <si>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</si>
  <si>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</si>
  <si>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>2023年度财政预算预告数(草案)</t>
    <phoneticPr fontId="51" type="noConversion"/>
  </si>
  <si>
    <t>2023年 2 月</t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</si>
  <si>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年梁河县河西乡一般公共预算收支（草案）（表一）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</si>
  <si>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年梁河县河西乡一般公共预算收支功能分类情况表（表二）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</si>
  <si>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年梁河县河西乡一般公共预算支出经济分类情况表（表三）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</si>
  <si>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年梁河县河西乡财政预算支出明细表（草案）（表三/1）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</si>
  <si>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年梁河县河西乡政府性基金预算收支（草案）（表四）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</si>
  <si>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年梁河县河西乡国有资本经营预算（草案）（表五）</t>
    </r>
    <phoneticPr fontId="51" type="noConversion"/>
  </si>
  <si>
    <r>
      <t>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年梁河县河西乡社会保险基金预算（草案）（表六）</t>
    </r>
    <phoneticPr fontId="51" type="noConversion"/>
  </si>
  <si>
    <r>
      <t>202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年预算数</t>
    </r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</si>
  <si>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年梁河县河西乡一般公共预算收支（草案）</t>
    </r>
    <phoneticPr fontId="51" type="noConversion"/>
  </si>
  <si>
    <r>
      <t>202</t>
    </r>
    <r>
      <rPr>
        <b/>
        <sz val="12"/>
        <rFont val="宋体"/>
        <family val="3"/>
        <charset val="134"/>
      </rPr>
      <t>3</t>
    </r>
    <r>
      <rPr>
        <b/>
        <sz val="12"/>
        <rFont val="宋体"/>
        <family val="3"/>
        <charset val="134"/>
      </rPr>
      <t>年</t>
    </r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</si>
  <si>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年梁河县河西乡一般公共预算收支功能分类情况表</t>
    </r>
    <phoneticPr fontId="51" type="noConversion"/>
  </si>
  <si>
    <t>2022年预算数</t>
    <phoneticPr fontId="51" type="noConversion"/>
  </si>
  <si>
    <t>2023年</t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</si>
  <si>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年梁河县河西乡一般公共预算支出经济分类情况表</t>
    </r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</si>
  <si>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年梁河县河西乡财政预算支出明细表（草案）</t>
    </r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</si>
  <si>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年梁河县河西乡政府性基金预算收支（草案）</t>
    </r>
    <phoneticPr fontId="51" type="noConversion"/>
  </si>
  <si>
    <r>
      <t>202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预算数</t>
    </r>
    <phoneticPr fontId="51" type="noConversion"/>
  </si>
  <si>
    <r>
      <t>20</t>
    </r>
    <r>
      <rPr>
        <b/>
        <sz val="12"/>
        <rFont val="宋体"/>
        <family val="3"/>
        <charset val="134"/>
      </rPr>
      <t>22</t>
    </r>
    <r>
      <rPr>
        <b/>
        <sz val="12"/>
        <rFont val="宋体"/>
        <family val="3"/>
        <charset val="134"/>
      </rPr>
      <t>年预算数</t>
    </r>
    <phoneticPr fontId="51" type="noConversion"/>
  </si>
  <si>
    <r>
      <t>202</t>
    </r>
    <r>
      <rPr>
        <b/>
        <sz val="16"/>
        <rFont val="宋体"/>
        <family val="3"/>
        <charset val="134"/>
      </rPr>
      <t>3</t>
    </r>
    <r>
      <rPr>
        <b/>
        <sz val="16"/>
        <rFont val="宋体"/>
        <family val="3"/>
        <charset val="134"/>
      </rPr>
      <t>年梁河县河西乡国有资本经营预算（草案）</t>
    </r>
    <phoneticPr fontId="51" type="noConversion"/>
  </si>
  <si>
    <r>
      <t>2</t>
    </r>
    <r>
      <rPr>
        <b/>
        <sz val="12"/>
        <rFont val="宋体"/>
        <family val="3"/>
        <charset val="134"/>
      </rPr>
      <t>022</t>
    </r>
    <r>
      <rPr>
        <b/>
        <sz val="12"/>
        <rFont val="宋体"/>
        <family val="3"/>
        <charset val="134"/>
      </rPr>
      <t>年预算数</t>
    </r>
    <phoneticPr fontId="51" type="noConversion"/>
  </si>
  <si>
    <t>2023年梁河县河西乡社会保险基金预算（草案）</t>
    <phoneticPr fontId="51" type="noConversion"/>
  </si>
  <si>
    <t>综治中心规范化建设经费</t>
  </si>
  <si>
    <t>退役军人军属春节慰问经费</t>
  </si>
  <si>
    <t>林长制工作经费</t>
  </si>
  <si>
    <t>2021年新能源烤房建设项目专项经费</t>
  </si>
  <si>
    <t>2023年农村公路日常养护和养护工程县级配套专项经费</t>
  </si>
  <si>
    <t>单位资金安排抗旱经费</t>
  </si>
  <si>
    <t>单位资金安排烟叶打私工作经费</t>
  </si>
  <si>
    <t>单位资金安排自有专项资金</t>
  </si>
  <si>
    <t>团委工作经费</t>
  </si>
  <si>
    <t>乡镇党校建设经费专项资金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</si>
</sst>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4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4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  <font>
      <sz val="12"/>
      <color indexed="9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5"/>
      <name val="宋体"/>
      <family val="3"/>
      <charset val="134"/>
    </font>
    <font>
      <sz val="28"/>
      <name val="华文中宋"/>
      <family val="3"/>
      <charset val="134"/>
    </font>
    <font>
      <sz val="20"/>
      <name val="华文中宋"/>
      <family val="3"/>
      <charset val="134"/>
    </font>
    <font>
      <sz val="16"/>
      <name val="华文中宋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7"/>
      <name val="Small Fonts"/>
      <family val="3"/>
      <charset val="134"/>
    </font>
    <font>
      <sz val="10"/>
      <name val="MS Sans Serif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7">
    <xf numFmtId="0" fontId="0" fillId="0" borderId="0"/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50" fillId="0" borderId="0"/>
    <xf numFmtId="0" fontId="43" fillId="0" borderId="23" applyNumberFormat="0" applyFill="0" applyAlignment="0" applyProtection="0">
      <alignment vertical="center"/>
    </xf>
    <xf numFmtId="9" fontId="50" fillId="0" borderId="0" applyFont="0" applyFill="0" applyBorder="0" applyAlignment="0" applyProtection="0"/>
    <xf numFmtId="0" fontId="50" fillId="0" borderId="0"/>
    <xf numFmtId="0" fontId="38" fillId="0" borderId="0" applyNumberFormat="0" applyFill="0" applyBorder="0" applyAlignment="0" applyProtection="0">
      <alignment vertical="center"/>
    </xf>
    <xf numFmtId="0" fontId="50" fillId="0" borderId="0"/>
    <xf numFmtId="0" fontId="44" fillId="0" borderId="0" applyNumberFormat="0" applyFill="0" applyBorder="0" applyAlignment="0" applyProtection="0">
      <alignment vertical="center"/>
    </xf>
    <xf numFmtId="0" fontId="50" fillId="0" borderId="0"/>
    <xf numFmtId="0" fontId="44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50" fillId="0" borderId="0"/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0" fontId="50" fillId="0" borderId="0"/>
    <xf numFmtId="0" fontId="35" fillId="7" borderId="20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/>
    <xf numFmtId="0" fontId="37" fillId="8" borderId="0" applyNumberFormat="0" applyBorder="0" applyAlignment="0" applyProtection="0">
      <alignment vertical="center"/>
    </xf>
    <xf numFmtId="0" fontId="50" fillId="0" borderId="0"/>
    <xf numFmtId="0" fontId="46" fillId="16" borderId="25" applyNumberFormat="0" applyAlignment="0" applyProtection="0">
      <alignment vertical="center"/>
    </xf>
    <xf numFmtId="0" fontId="5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0" fillId="0" borderId="0">
      <alignment vertical="center"/>
    </xf>
    <xf numFmtId="0" fontId="47" fillId="7" borderId="26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5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50" fillId="0" borderId="0"/>
    <xf numFmtId="0" fontId="32" fillId="17" borderId="0" applyNumberFormat="0" applyBorder="0" applyAlignment="0" applyProtection="0">
      <alignment vertical="center"/>
    </xf>
    <xf numFmtId="0" fontId="50" fillId="0" borderId="0"/>
    <xf numFmtId="0" fontId="33" fillId="0" borderId="19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5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37" fontId="48" fillId="0" borderId="0"/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0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39" fillId="10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28" fillId="0" borderId="22" applyNumberFormat="0" applyFill="0" applyAlignment="0" applyProtection="0">
      <alignment vertical="center"/>
    </xf>
    <xf numFmtId="9" fontId="5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50" fillId="0" borderId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50" fillId="0" borderId="0">
      <alignment vertical="center"/>
    </xf>
    <xf numFmtId="0" fontId="50" fillId="0" borderId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50" fillId="0" borderId="0"/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50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50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50" fillId="0" borderId="0"/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/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50" fillId="0" borderId="0"/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5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/>
    <xf numFmtId="0" fontId="42" fillId="3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/>
    <xf numFmtId="0" fontId="3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35" fillId="7" borderId="20" applyNumberFormat="0" applyAlignment="0" applyProtection="0">
      <alignment vertical="center"/>
    </xf>
    <xf numFmtId="0" fontId="50" fillId="0" borderId="0">
      <alignment vertical="center"/>
    </xf>
    <xf numFmtId="0" fontId="35" fillId="7" borderId="20" applyNumberFormat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47" fillId="7" borderId="26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2" fillId="3" borderId="20" applyNumberFormat="0" applyAlignment="0" applyProtection="0">
      <alignment vertical="center"/>
    </xf>
    <xf numFmtId="0" fontId="20" fillId="0" borderId="0"/>
    <xf numFmtId="0" fontId="50" fillId="0" borderId="0">
      <alignment vertical="center"/>
    </xf>
    <xf numFmtId="0" fontId="35" fillId="7" borderId="20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40" fillId="1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50" fillId="0" borderId="0"/>
    <xf numFmtId="0" fontId="47" fillId="7" borderId="26" applyNumberFormat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46" fillId="16" borderId="25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5" fillId="7" borderId="20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8" fillId="0" borderId="22" applyNumberFormat="0" applyFill="0" applyAlignment="0" applyProtection="0">
      <alignment vertical="center"/>
    </xf>
    <xf numFmtId="0" fontId="50" fillId="0" borderId="0">
      <alignment vertical="center"/>
    </xf>
    <xf numFmtId="0" fontId="46" fillId="16" borderId="25" applyNumberFormat="0" applyAlignment="0" applyProtection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42" fillId="3" borderId="20" applyNumberFormat="0" applyAlignment="0" applyProtection="0">
      <alignment vertical="center"/>
    </xf>
    <xf numFmtId="0" fontId="50" fillId="0" borderId="0"/>
    <xf numFmtId="0" fontId="47" fillId="7" borderId="26" applyNumberFormat="0" applyAlignment="0" applyProtection="0">
      <alignment vertical="center"/>
    </xf>
    <xf numFmtId="0" fontId="50" fillId="0" borderId="0"/>
    <xf numFmtId="0" fontId="47" fillId="7" borderId="26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42" fillId="3" borderId="20" applyNumberFormat="0" applyAlignment="0" applyProtection="0">
      <alignment vertical="center"/>
    </xf>
    <xf numFmtId="0" fontId="50" fillId="0" borderId="0"/>
    <xf numFmtId="0" fontId="50" fillId="0" borderId="0"/>
    <xf numFmtId="0" fontId="47" fillId="7" borderId="26" applyNumberFormat="0" applyAlignment="0" applyProtection="0">
      <alignment vertical="center"/>
    </xf>
    <xf numFmtId="0" fontId="32" fillId="0" borderId="0">
      <alignment vertical="center"/>
    </xf>
    <xf numFmtId="0" fontId="50" fillId="0" borderId="0"/>
    <xf numFmtId="0" fontId="50" fillId="0" borderId="0"/>
    <xf numFmtId="0" fontId="32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32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4" fillId="0" borderId="0" applyNumberFormat="0" applyFill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22" applyNumberFormat="0" applyFill="0" applyAlignment="0" applyProtection="0">
      <alignment vertical="center"/>
    </xf>
    <xf numFmtId="0" fontId="50" fillId="0" borderId="0"/>
    <xf numFmtId="0" fontId="35" fillId="7" borderId="20" applyNumberFormat="0" applyAlignment="0" applyProtection="0">
      <alignment vertical="center"/>
    </xf>
    <xf numFmtId="0" fontId="50" fillId="0" borderId="0"/>
    <xf numFmtId="0" fontId="35" fillId="7" borderId="20" applyNumberFormat="0" applyAlignment="0" applyProtection="0">
      <alignment vertical="center"/>
    </xf>
    <xf numFmtId="0" fontId="50" fillId="0" borderId="0"/>
    <xf numFmtId="0" fontId="32" fillId="0" borderId="0">
      <alignment vertical="center"/>
    </xf>
    <xf numFmtId="0" fontId="50" fillId="0" borderId="0">
      <alignment vertical="center"/>
    </xf>
    <xf numFmtId="0" fontId="50" fillId="0" borderId="0"/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16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9" fillId="0" borderId="0"/>
    <xf numFmtId="41" fontId="50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7" fillId="7" borderId="26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50" fillId="4" borderId="18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51" fillId="0" borderId="0">
      <alignment vertical="top"/>
      <protection locked="0"/>
    </xf>
  </cellStyleXfs>
  <cellXfs count="264">
    <xf numFmtId="0" fontId="0" fillId="0" borderId="0" xfId="0"/>
    <xf numFmtId="0" fontId="0" fillId="0" borderId="0" xfId="0" applyFont="1" applyFill="1"/>
    <xf numFmtId="176" fontId="1" fillId="0" borderId="0" xfId="396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35" applyNumberFormat="1" applyFont="1" applyFill="1" applyAlignment="1">
      <alignment horizontal="center" vertical="center" wrapText="1"/>
    </xf>
    <xf numFmtId="0" fontId="7" fillId="0" borderId="0" xfId="435" applyFont="1" applyFill="1" applyAlignment="1">
      <alignment horizontal="center" vertical="center"/>
    </xf>
    <xf numFmtId="0" fontId="8" fillId="0" borderId="0" xfId="435" applyFont="1" applyFill="1" applyAlignment="1">
      <alignment horizontal="center" vertical="center"/>
    </xf>
    <xf numFmtId="177" fontId="9" fillId="0" borderId="14" xfId="396" applyNumberFormat="1" applyFont="1" applyBorder="1" applyAlignment="1">
      <alignment horizontal="center" vertical="center" wrapText="1"/>
    </xf>
    <xf numFmtId="177" fontId="9" fillId="0" borderId="5" xfId="396" applyNumberFormat="1" applyFont="1" applyBorder="1" applyAlignment="1">
      <alignment horizontal="center" vertical="center" wrapText="1"/>
    </xf>
    <xf numFmtId="177" fontId="9" fillId="0" borderId="5" xfId="396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11" applyNumberFormat="1" applyFont="1" applyFill="1" applyBorder="1" applyAlignment="1">
      <alignment vertical="center"/>
    </xf>
    <xf numFmtId="0" fontId="9" fillId="2" borderId="5" xfId="396" applyFont="1" applyFill="1" applyBorder="1" applyAlignment="1">
      <alignment horizontal="left" vertical="center"/>
    </xf>
    <xf numFmtId="177" fontId="9" fillId="0" borderId="15" xfId="396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396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1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35" applyFont="1" applyFill="1">
      <alignment vertical="center"/>
    </xf>
    <xf numFmtId="0" fontId="50" fillId="0" borderId="0" xfId="396" applyFill="1">
      <alignment vertical="center"/>
    </xf>
    <xf numFmtId="0" fontId="9" fillId="0" borderId="0" xfId="396" applyFont="1" applyFill="1">
      <alignment vertical="center"/>
    </xf>
    <xf numFmtId="176" fontId="11" fillId="0" borderId="0" xfId="435" applyNumberFormat="1" applyFont="1" applyFill="1" applyAlignment="1">
      <alignment vertical="center" wrapText="1"/>
    </xf>
    <xf numFmtId="0" fontId="11" fillId="0" borderId="0" xfId="435" applyFont="1" applyFill="1">
      <alignment vertical="center"/>
    </xf>
    <xf numFmtId="176" fontId="0" fillId="0" borderId="0" xfId="435" applyNumberFormat="1" applyFont="1" applyFill="1" applyAlignment="1">
      <alignment vertical="center" wrapText="1"/>
    </xf>
    <xf numFmtId="177" fontId="0" fillId="0" borderId="0" xfId="435" applyNumberFormat="1" applyFont="1" applyFill="1" applyAlignment="1">
      <alignment vertical="center"/>
    </xf>
    <xf numFmtId="177" fontId="0" fillId="0" borderId="13" xfId="435" applyNumberFormat="1" applyFont="1" applyFill="1" applyBorder="1" applyAlignment="1">
      <alignment vertical="center"/>
    </xf>
    <xf numFmtId="177" fontId="0" fillId="0" borderId="13" xfId="435" applyNumberFormat="1" applyFont="1" applyFill="1" applyBorder="1" applyAlignment="1">
      <alignment horizontal="right" vertical="center"/>
    </xf>
    <xf numFmtId="176" fontId="0" fillId="0" borderId="5" xfId="396" applyNumberFormat="1" applyFont="1" applyFill="1" applyBorder="1" applyAlignment="1">
      <alignment horizontal="left" vertical="center" wrapText="1"/>
    </xf>
    <xf numFmtId="177" fontId="0" fillId="0" borderId="5" xfId="396" applyNumberFormat="1" applyFont="1" applyFill="1" applyBorder="1">
      <alignment vertical="center"/>
    </xf>
    <xf numFmtId="0" fontId="0" fillId="0" borderId="5" xfId="396" applyFont="1" applyFill="1" applyBorder="1" applyAlignment="1">
      <alignment horizontal="left" vertical="center" wrapText="1"/>
    </xf>
    <xf numFmtId="0" fontId="0" fillId="0" borderId="5" xfId="396" applyFont="1" applyFill="1" applyBorder="1" applyAlignment="1">
      <alignment horizontal="left" vertical="center"/>
    </xf>
    <xf numFmtId="0" fontId="0" fillId="0" borderId="5" xfId="396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50" fillId="0" borderId="5" xfId="396" applyFill="1" applyBorder="1">
      <alignment vertical="center"/>
    </xf>
    <xf numFmtId="176" fontId="50" fillId="0" borderId="5" xfId="396" applyNumberFormat="1" applyFill="1" applyBorder="1" applyAlignment="1">
      <alignment horizontal="left" vertical="center" wrapText="1"/>
    </xf>
    <xf numFmtId="176" fontId="9" fillId="0" borderId="5" xfId="396" applyNumberFormat="1" applyFont="1" applyFill="1" applyBorder="1" applyAlignment="1">
      <alignment horizontal="distributed" vertical="center" wrapText="1"/>
    </xf>
    <xf numFmtId="177" fontId="12" fillId="0" borderId="5" xfId="396" applyNumberFormat="1" applyFont="1" applyFill="1" applyBorder="1">
      <alignment vertical="center"/>
    </xf>
    <xf numFmtId="0" fontId="9" fillId="0" borderId="5" xfId="396" applyFont="1" applyFill="1" applyBorder="1" applyAlignment="1">
      <alignment horizontal="distributed" vertical="center" indent="1"/>
    </xf>
    <xf numFmtId="177" fontId="9" fillId="0" borderId="5" xfId="396" applyNumberFormat="1" applyFont="1" applyFill="1" applyBorder="1">
      <alignment vertical="center"/>
    </xf>
    <xf numFmtId="176" fontId="9" fillId="0" borderId="5" xfId="396" applyNumberFormat="1" applyFont="1" applyFill="1" applyBorder="1" applyAlignment="1">
      <alignment vertical="center" wrapText="1"/>
    </xf>
    <xf numFmtId="0" fontId="9" fillId="0" borderId="5" xfId="396" applyFont="1" applyFill="1" applyBorder="1" applyAlignment="1">
      <alignment horizontal="left" vertical="center"/>
    </xf>
    <xf numFmtId="180" fontId="0" fillId="0" borderId="6" xfId="291" applyNumberFormat="1" applyFont="1" applyFill="1" applyBorder="1" applyAlignment="1" applyProtection="1">
      <alignment horizontal="right" vertical="center"/>
      <protection locked="0"/>
    </xf>
    <xf numFmtId="0" fontId="50" fillId="0" borderId="5" xfId="396" applyFill="1" applyBorder="1" applyAlignment="1">
      <alignment horizontal="left" vertical="center"/>
    </xf>
    <xf numFmtId="177" fontId="50" fillId="0" borderId="5" xfId="396" applyNumberFormat="1" applyFill="1" applyBorder="1">
      <alignment vertical="center"/>
    </xf>
    <xf numFmtId="0" fontId="0" fillId="0" borderId="5" xfId="396" applyFont="1" applyFill="1" applyBorder="1" applyAlignment="1">
      <alignment vertical="center"/>
    </xf>
    <xf numFmtId="176" fontId="11" fillId="0" borderId="5" xfId="435" applyNumberFormat="1" applyFont="1" applyFill="1" applyBorder="1" applyAlignment="1">
      <alignment vertical="center" wrapText="1"/>
    </xf>
    <xf numFmtId="0" fontId="11" fillId="0" borderId="5" xfId="435" applyFont="1" applyFill="1" applyBorder="1">
      <alignment vertical="center"/>
    </xf>
    <xf numFmtId="177" fontId="12" fillId="0" borderId="5" xfId="435" applyNumberFormat="1" applyFont="1" applyFill="1" applyBorder="1">
      <alignment vertical="center"/>
    </xf>
    <xf numFmtId="0" fontId="0" fillId="0" borderId="0" xfId="0" applyFont="1"/>
    <xf numFmtId="0" fontId="0" fillId="0" borderId="0" xfId="0" applyAlignment="1">
      <alignment shrinkToFit="1"/>
    </xf>
    <xf numFmtId="176" fontId="0" fillId="0" borderId="0" xfId="0" applyNumberFormat="1" applyFont="1" applyAlignment="1">
      <alignment horizontal="center" vertical="center"/>
    </xf>
    <xf numFmtId="176" fontId="1" fillId="0" borderId="0" xfId="396" applyNumberFormat="1" applyFont="1" applyFill="1" applyBorder="1" applyAlignment="1">
      <alignment horizontal="left" vertical="center" shrinkToFit="1"/>
    </xf>
    <xf numFmtId="0" fontId="9" fillId="0" borderId="5" xfId="142" applyFont="1" applyBorder="1" applyAlignment="1" applyProtection="1">
      <alignment horizontal="center" vertical="center" wrapText="1"/>
      <protection locked="0"/>
    </xf>
    <xf numFmtId="176" fontId="13" fillId="0" borderId="5" xfId="436" applyNumberFormat="1" applyFont="1" applyFill="1" applyBorder="1" applyAlignment="1" applyProtection="1">
      <alignment horizontal="center" vertical="center" wrapText="1"/>
    </xf>
    <xf numFmtId="176" fontId="9" fillId="0" borderId="5" xfId="142" applyNumberFormat="1" applyFont="1" applyBorder="1" applyAlignment="1" applyProtection="1">
      <alignment horizontal="center" vertical="center" shrinkToFit="1"/>
      <protection locked="0"/>
    </xf>
    <xf numFmtId="176" fontId="9" fillId="0" borderId="5" xfId="142" applyNumberFormat="1" applyFont="1" applyBorder="1" applyAlignment="1" applyProtection="1">
      <alignment horizontal="center" vertical="center"/>
      <protection locked="0"/>
    </xf>
    <xf numFmtId="0" fontId="50" fillId="0" borderId="5" xfId="142" applyBorder="1" applyAlignment="1" applyProtection="1">
      <alignment horizontal="center" vertical="center"/>
      <protection locked="0"/>
    </xf>
    <xf numFmtId="0" fontId="9" fillId="0" borderId="5" xfId="142" applyFont="1" applyBorder="1" applyAlignment="1" applyProtection="1">
      <alignment horizontal="left" vertical="center" shrinkToFit="1"/>
      <protection locked="0"/>
    </xf>
    <xf numFmtId="0" fontId="0" fillId="0" borderId="5" xfId="142" applyFont="1" applyBorder="1" applyAlignment="1" applyProtection="1">
      <alignment horizontal="left" vertical="center" shrinkToFit="1"/>
      <protection locked="0"/>
    </xf>
    <xf numFmtId="176" fontId="50" fillId="0" borderId="5" xfId="142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42" applyFont="1" applyBorder="1" applyAlignment="1" applyProtection="1">
      <alignment horizontal="center" vertical="center"/>
      <protection locked="0"/>
    </xf>
    <xf numFmtId="176" fontId="0" fillId="0" borderId="5" xfId="142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/>
    <xf numFmtId="176" fontId="0" fillId="0" borderId="5" xfId="0" applyNumberFormat="1" applyFont="1" applyBorder="1" applyAlignment="1">
      <alignment horizontal="center"/>
    </xf>
    <xf numFmtId="176" fontId="0" fillId="0" borderId="5" xfId="0" applyNumberFormat="1" applyFont="1" applyBorder="1" applyAlignment="1">
      <alignment horizontal="center" vertical="center"/>
    </xf>
    <xf numFmtId="176" fontId="1" fillId="0" borderId="0" xfId="396" applyNumberFormat="1" applyFont="1" applyFill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14" fillId="0" borderId="0" xfId="436" applyNumberFormat="1" applyFont="1" applyFill="1" applyAlignment="1" applyProtection="1">
      <alignment vertical="center"/>
    </xf>
    <xf numFmtId="176" fontId="9" fillId="0" borderId="0" xfId="436" applyNumberFormat="1" applyFont="1" applyFill="1" applyAlignment="1" applyProtection="1">
      <alignment vertical="center"/>
    </xf>
    <xf numFmtId="176" fontId="0" fillId="0" borderId="0" xfId="436" applyNumberFormat="1" applyFont="1" applyFill="1" applyAlignment="1" applyProtection="1">
      <alignment vertical="center"/>
    </xf>
    <xf numFmtId="176" fontId="0" fillId="0" borderId="0" xfId="436" applyNumberFormat="1" applyFont="1" applyFill="1" applyAlignment="1" applyProtection="1">
      <alignment horizontal="center" vertical="center"/>
    </xf>
    <xf numFmtId="176" fontId="15" fillId="0" borderId="0" xfId="396" applyNumberFormat="1" applyFont="1" applyFill="1">
      <alignment vertical="center"/>
    </xf>
    <xf numFmtId="176" fontId="13" fillId="0" borderId="5" xfId="436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36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36" applyNumberFormat="1" applyFont="1" applyFill="1" applyBorder="1" applyAlignment="1" applyProtection="1">
      <alignment horizontal="center" vertical="center" wrapText="1"/>
    </xf>
    <xf numFmtId="176" fontId="1" fillId="0" borderId="5" xfId="436" applyNumberFormat="1" applyFont="1" applyFill="1" applyBorder="1" applyAlignment="1" applyProtection="1">
      <alignment horizontal="center" vertical="center" shrinkToFit="1"/>
    </xf>
    <xf numFmtId="176" fontId="1" fillId="0" borderId="5" xfId="436" applyNumberFormat="1" applyFont="1" applyFill="1" applyBorder="1" applyAlignment="1" applyProtection="1">
      <alignment vertical="center" shrinkToFit="1"/>
    </xf>
    <xf numFmtId="176" fontId="1" fillId="0" borderId="5" xfId="436" applyNumberFormat="1" applyFont="1" applyFill="1" applyBorder="1" applyAlignment="1" applyProtection="1">
      <alignment vertical="center"/>
    </xf>
    <xf numFmtId="176" fontId="1" fillId="0" borderId="5" xfId="436" applyNumberFormat="1" applyFont="1" applyFill="1" applyBorder="1" applyAlignment="1" applyProtection="1">
      <alignment vertical="center" wrapText="1"/>
    </xf>
    <xf numFmtId="176" fontId="1" fillId="0" borderId="5" xfId="396" applyNumberFormat="1" applyFont="1" applyFill="1" applyBorder="1">
      <alignment vertical="center"/>
    </xf>
    <xf numFmtId="176" fontId="16" fillId="0" borderId="5" xfId="396" applyNumberFormat="1" applyFont="1" applyFill="1" applyBorder="1">
      <alignment vertical="center"/>
    </xf>
    <xf numFmtId="176" fontId="16" fillId="0" borderId="5" xfId="59" applyNumberFormat="1" applyFont="1" applyFill="1" applyBorder="1" applyAlignment="1" applyProtection="1">
      <alignment vertical="center" wrapText="1"/>
      <protection locked="0"/>
    </xf>
    <xf numFmtId="176" fontId="16" fillId="0" borderId="5" xfId="436" applyNumberFormat="1" applyFont="1" applyFill="1" applyBorder="1" applyAlignment="1" applyProtection="1">
      <alignment vertical="center" wrapText="1"/>
    </xf>
    <xf numFmtId="176" fontId="1" fillId="0" borderId="5" xfId="59" applyNumberFormat="1" applyFont="1" applyFill="1" applyBorder="1" applyAlignment="1" applyProtection="1">
      <alignment vertical="center" wrapText="1"/>
      <protection locked="0"/>
    </xf>
    <xf numFmtId="176" fontId="0" fillId="0" borderId="5" xfId="436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9" fillId="0" borderId="5" xfId="436" applyNumberFormat="1" applyFont="1" applyFill="1" applyBorder="1" applyAlignment="1" applyProtection="1">
      <alignment vertical="center"/>
    </xf>
    <xf numFmtId="176" fontId="1" fillId="0" borderId="5" xfId="436" applyNumberFormat="1" applyFont="1" applyFill="1" applyBorder="1" applyAlignment="1" applyProtection="1">
      <alignment horizontal="center" vertical="center"/>
    </xf>
    <xf numFmtId="176" fontId="0" fillId="0" borderId="5" xfId="436" applyNumberFormat="1" applyFont="1" applyFill="1" applyBorder="1" applyAlignment="1" applyProtection="1">
      <alignment horizontal="center" vertical="center"/>
    </xf>
    <xf numFmtId="176" fontId="16" fillId="0" borderId="5" xfId="436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41" applyNumberFormat="1" applyFont="1" applyFill="1"/>
    <xf numFmtId="176" fontId="18" fillId="0" borderId="0" xfId="396" applyNumberFormat="1" applyFont="1" applyFill="1">
      <alignment vertical="center"/>
    </xf>
    <xf numFmtId="176" fontId="19" fillId="0" borderId="0" xfId="396" applyNumberFormat="1" applyFont="1" applyFill="1" applyAlignment="1">
      <alignment horizontal="center" vertical="center" wrapText="1"/>
    </xf>
    <xf numFmtId="176" fontId="1" fillId="0" borderId="0" xfId="396" applyNumberFormat="1" applyFont="1" applyFill="1">
      <alignment vertical="center"/>
    </xf>
    <xf numFmtId="176" fontId="50" fillId="0" borderId="0" xfId="396" applyNumberFormat="1" applyFill="1">
      <alignment vertical="center"/>
    </xf>
    <xf numFmtId="10" fontId="50" fillId="0" borderId="0" xfId="396" applyNumberFormat="1" applyFill="1">
      <alignment vertical="center"/>
    </xf>
    <xf numFmtId="176" fontId="0" fillId="0" borderId="0" xfId="396" applyNumberFormat="1" applyFont="1" applyFill="1">
      <alignment vertical="center"/>
    </xf>
    <xf numFmtId="176" fontId="19" fillId="0" borderId="0" xfId="341" applyNumberFormat="1" applyFont="1" applyFill="1"/>
    <xf numFmtId="10" fontId="17" fillId="0" borderId="0" xfId="341" applyNumberFormat="1" applyFont="1" applyFill="1"/>
    <xf numFmtId="176" fontId="20" fillId="0" borderId="0" xfId="341" applyNumberFormat="1" applyFont="1" applyFill="1"/>
    <xf numFmtId="176" fontId="21" fillId="0" borderId="0" xfId="396" applyNumberFormat="1" applyFont="1" applyFill="1">
      <alignment vertical="center"/>
    </xf>
    <xf numFmtId="10" fontId="50" fillId="0" borderId="0" xfId="396" applyNumberFormat="1" applyFill="1" applyBorder="1" applyAlignment="1">
      <alignment horizontal="right" vertical="center"/>
    </xf>
    <xf numFmtId="176" fontId="0" fillId="0" borderId="0" xfId="396" applyNumberFormat="1" applyFont="1" applyFill="1" applyBorder="1" applyAlignment="1">
      <alignment horizontal="right" vertical="center"/>
    </xf>
    <xf numFmtId="10" fontId="1" fillId="0" borderId="0" xfId="396" applyNumberFormat="1" applyFont="1" applyFill="1" applyBorder="1" applyAlignment="1">
      <alignment horizontal="right" vertical="center"/>
    </xf>
    <xf numFmtId="176" fontId="19" fillId="0" borderId="5" xfId="396" applyNumberFormat="1" applyFont="1" applyFill="1" applyBorder="1" applyAlignment="1">
      <alignment horizontal="center" vertical="center" wrapText="1"/>
    </xf>
    <xf numFmtId="10" fontId="19" fillId="0" borderId="5" xfId="396" applyNumberFormat="1" applyFont="1" applyFill="1" applyBorder="1" applyAlignment="1">
      <alignment horizontal="center" vertical="center" wrapText="1"/>
    </xf>
    <xf numFmtId="10" fontId="16" fillId="2" borderId="5" xfId="396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" fillId="0" borderId="5" xfId="396" applyNumberFormat="1" applyFont="1" applyFill="1" applyBorder="1" applyAlignment="1">
      <alignment vertical="center" wrapText="1"/>
    </xf>
    <xf numFmtId="176" fontId="16" fillId="0" borderId="0" xfId="396" applyNumberFormat="1" applyFont="1" applyFill="1">
      <alignment vertical="center"/>
    </xf>
    <xf numFmtId="10" fontId="1" fillId="2" borderId="5" xfId="396" applyNumberFormat="1" applyFont="1" applyFill="1" applyBorder="1">
      <alignment vertical="center"/>
    </xf>
    <xf numFmtId="176" fontId="16" fillId="0" borderId="5" xfId="396" applyNumberFormat="1" applyFont="1" applyFill="1" applyBorder="1" applyAlignment="1">
      <alignment horizontal="distributed" vertical="center" indent="2"/>
    </xf>
    <xf numFmtId="176" fontId="9" fillId="2" borderId="5" xfId="396" applyNumberFormat="1" applyFont="1" applyFill="1" applyBorder="1" applyAlignment="1">
      <alignment horizontal="left" vertical="center"/>
    </xf>
    <xf numFmtId="176" fontId="16" fillId="0" borderId="15" xfId="396" applyNumberFormat="1" applyFont="1" applyFill="1" applyBorder="1" applyAlignment="1">
      <alignment horizontal="left" vertical="center"/>
    </xf>
    <xf numFmtId="176" fontId="16" fillId="0" borderId="5" xfId="396" applyNumberFormat="1" applyFont="1" applyFill="1" applyBorder="1" applyAlignment="1">
      <alignment vertical="center"/>
    </xf>
    <xf numFmtId="176" fontId="9" fillId="2" borderId="5" xfId="396" applyNumberFormat="1" applyFont="1" applyFill="1" applyBorder="1" applyAlignment="1">
      <alignment horizontal="left" vertical="center" indent="1"/>
    </xf>
    <xf numFmtId="176" fontId="0" fillId="2" borderId="5" xfId="396" applyNumberFormat="1" applyFont="1" applyFill="1" applyBorder="1" applyAlignment="1">
      <alignment horizontal="left" vertical="center" indent="2"/>
    </xf>
    <xf numFmtId="176" fontId="22" fillId="2" borderId="5" xfId="396" applyNumberFormat="1" applyFont="1" applyFill="1" applyBorder="1" applyAlignment="1">
      <alignment horizontal="left" vertical="center" indent="2"/>
    </xf>
    <xf numFmtId="176" fontId="50" fillId="0" borderId="5" xfId="396" applyNumberFormat="1" applyFill="1" applyBorder="1">
      <alignment vertical="center"/>
    </xf>
    <xf numFmtId="176" fontId="0" fillId="2" borderId="5" xfId="396" applyNumberFormat="1" applyFont="1" applyFill="1" applyBorder="1" applyAlignment="1">
      <alignment horizontal="left" vertical="center" wrapText="1" indent="2"/>
    </xf>
    <xf numFmtId="176" fontId="16" fillId="0" borderId="5" xfId="396" applyNumberFormat="1" applyFont="1" applyFill="1" applyBorder="1" applyAlignment="1">
      <alignment horizontal="left" vertical="center" indent="1"/>
    </xf>
    <xf numFmtId="176" fontId="1" fillId="0" borderId="5" xfId="396" applyNumberFormat="1" applyFont="1" applyFill="1" applyBorder="1" applyAlignment="1">
      <alignment horizontal="left" vertical="center" indent="1"/>
    </xf>
    <xf numFmtId="176" fontId="9" fillId="2" borderId="5" xfId="396" applyNumberFormat="1" applyFont="1" applyFill="1" applyBorder="1" applyAlignment="1">
      <alignment horizontal="left" vertical="center" wrapText="1" indent="1"/>
    </xf>
    <xf numFmtId="176" fontId="1" fillId="0" borderId="5" xfId="396" applyNumberFormat="1" applyFont="1" applyFill="1" applyBorder="1" applyAlignment="1">
      <alignment horizontal="left" vertical="center"/>
    </xf>
    <xf numFmtId="176" fontId="16" fillId="0" borderId="5" xfId="396" applyNumberFormat="1" applyFont="1" applyFill="1" applyBorder="1" applyAlignment="1">
      <alignment horizontal="left" vertical="center"/>
    </xf>
    <xf numFmtId="10" fontId="18" fillId="0" borderId="0" xfId="396" applyNumberFormat="1" applyFont="1" applyFill="1">
      <alignment vertical="center"/>
    </xf>
    <xf numFmtId="176" fontId="9" fillId="0" borderId="0" xfId="396" applyNumberFormat="1" applyFont="1" applyFill="1" applyAlignment="1">
      <alignment horizontal="center" vertical="center" wrapText="1"/>
    </xf>
    <xf numFmtId="176" fontId="50" fillId="0" borderId="0" xfId="396" applyNumberFormat="1" applyFill="1" applyBorder="1" applyAlignment="1">
      <alignment horizontal="right" vertical="center"/>
    </xf>
    <xf numFmtId="176" fontId="9" fillId="0" borderId="5" xfId="396" applyNumberFormat="1" applyFont="1" applyFill="1" applyBorder="1" applyAlignment="1">
      <alignment horizontal="center" vertical="center" wrapText="1"/>
    </xf>
    <xf numFmtId="10" fontId="9" fillId="0" borderId="5" xfId="396" applyNumberFormat="1" applyFont="1" applyFill="1" applyBorder="1">
      <alignment vertical="center"/>
    </xf>
    <xf numFmtId="176" fontId="23" fillId="2" borderId="5" xfId="396" applyNumberFormat="1" applyFont="1" applyFill="1" applyBorder="1">
      <alignment vertical="center"/>
    </xf>
    <xf numFmtId="176" fontId="9" fillId="0" borderId="5" xfId="396" applyNumberFormat="1" applyFont="1" applyFill="1" applyBorder="1">
      <alignment vertical="center"/>
    </xf>
    <xf numFmtId="10" fontId="9" fillId="2" borderId="5" xfId="396" applyNumberFormat="1" applyFont="1" applyFill="1" applyBorder="1">
      <alignment vertical="center"/>
    </xf>
    <xf numFmtId="176" fontId="0" fillId="0" borderId="5" xfId="396" applyNumberFormat="1" applyFont="1" applyFill="1" applyBorder="1">
      <alignment vertical="center"/>
    </xf>
    <xf numFmtId="176" fontId="0" fillId="2" borderId="5" xfId="396" applyNumberFormat="1" applyFont="1" applyFill="1" applyBorder="1" applyAlignment="1">
      <alignment horizontal="left" vertical="center"/>
    </xf>
    <xf numFmtId="176" fontId="9" fillId="0" borderId="5" xfId="396" applyNumberFormat="1" applyFont="1" applyFill="1" applyBorder="1" applyAlignment="1">
      <alignment horizontal="left" vertical="center"/>
    </xf>
    <xf numFmtId="176" fontId="0" fillId="2" borderId="0" xfId="396" applyNumberFormat="1" applyFont="1" applyFill="1">
      <alignment vertical="center"/>
    </xf>
    <xf numFmtId="176" fontId="9" fillId="0" borderId="5" xfId="396" applyNumberFormat="1" applyFont="1" applyFill="1" applyBorder="1" applyAlignment="1">
      <alignment horizontal="left" vertical="center" wrapText="1"/>
    </xf>
    <xf numFmtId="176" fontId="0" fillId="2" borderId="5" xfId="396" applyNumberFormat="1" applyFont="1" applyFill="1" applyBorder="1">
      <alignment vertical="center"/>
    </xf>
    <xf numFmtId="176" fontId="0" fillId="0" borderId="5" xfId="396" applyNumberFormat="1" applyFont="1" applyFill="1" applyBorder="1" applyAlignment="1">
      <alignment vertical="center"/>
    </xf>
    <xf numFmtId="176" fontId="9" fillId="0" borderId="5" xfId="396" applyNumberFormat="1" applyFont="1" applyFill="1" applyBorder="1" applyAlignment="1">
      <alignment horizontal="distributed" vertical="center" indent="2"/>
    </xf>
    <xf numFmtId="176" fontId="9" fillId="0" borderId="5" xfId="396" applyNumberFormat="1" applyFont="1" applyFill="1" applyBorder="1" applyAlignment="1">
      <alignment vertical="center"/>
    </xf>
    <xf numFmtId="176" fontId="9" fillId="0" borderId="15" xfId="396" applyNumberFormat="1" applyFont="1" applyFill="1" applyBorder="1" applyAlignment="1">
      <alignment horizontal="left" vertical="center"/>
    </xf>
    <xf numFmtId="176" fontId="0" fillId="0" borderId="5" xfId="396" applyNumberFormat="1" applyFont="1" applyFill="1" applyBorder="1" applyAlignment="1">
      <alignment horizontal="left" vertical="center" indent="2"/>
    </xf>
    <xf numFmtId="176" fontId="0" fillId="0" borderId="5" xfId="396" applyNumberFormat="1" applyFont="1" applyFill="1" applyBorder="1" applyAlignment="1">
      <alignment horizontal="left" vertical="center" wrapText="1" indent="2"/>
    </xf>
    <xf numFmtId="176" fontId="9" fillId="0" borderId="5" xfId="396" applyNumberFormat="1" applyFont="1" applyFill="1" applyBorder="1" applyAlignment="1">
      <alignment horizontal="left" vertical="center" indent="1"/>
    </xf>
    <xf numFmtId="176" fontId="0" fillId="0" borderId="5" xfId="396" applyNumberFormat="1" applyFont="1" applyFill="1" applyBorder="1" applyAlignment="1">
      <alignment horizontal="left" vertical="center" indent="1"/>
    </xf>
    <xf numFmtId="176" fontId="0" fillId="0" borderId="5" xfId="396" applyNumberFormat="1" applyFont="1" applyFill="1" applyBorder="1" applyAlignment="1">
      <alignment horizontal="left" vertical="center" wrapText="1" indent="2" shrinkToFit="1"/>
    </xf>
    <xf numFmtId="176" fontId="50" fillId="0" borderId="5" xfId="396" applyNumberFormat="1" applyFill="1" applyBorder="1" applyAlignment="1">
      <alignment horizontal="left" vertical="center"/>
    </xf>
    <xf numFmtId="176" fontId="0" fillId="0" borderId="5" xfId="396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50" fillId="0" borderId="5" xfId="0" applyFont="1" applyBorder="1" applyAlignment="1">
      <alignment horizontal="left" vertical="center"/>
    </xf>
    <xf numFmtId="176" fontId="1" fillId="0" borderId="27" xfId="396" applyNumberFormat="1" applyFont="1" applyFill="1" applyBorder="1">
      <alignment vertical="center"/>
    </xf>
    <xf numFmtId="176" fontId="16" fillId="0" borderId="27" xfId="396" applyNumberFormat="1" applyFont="1" applyFill="1" applyBorder="1">
      <alignment vertical="center"/>
    </xf>
    <xf numFmtId="176" fontId="9" fillId="0" borderId="27" xfId="142" applyNumberFormat="1" applyFont="1" applyBorder="1" applyAlignment="1" applyProtection="1">
      <alignment horizontal="center" vertical="center"/>
      <protection locked="0"/>
    </xf>
    <xf numFmtId="176" fontId="0" fillId="0" borderId="27" xfId="0" applyNumberFormat="1" applyFont="1" applyBorder="1" applyAlignment="1">
      <alignment horizontal="center"/>
    </xf>
    <xf numFmtId="176" fontId="9" fillId="0" borderId="29" xfId="142" applyNumberFormat="1" applyFont="1" applyBorder="1" applyAlignment="1" applyProtection="1">
      <alignment horizontal="center" vertical="center"/>
      <protection locked="0"/>
    </xf>
    <xf numFmtId="176" fontId="0" fillId="0" borderId="29" xfId="0" applyNumberFormat="1" applyFont="1" applyBorder="1" applyAlignment="1">
      <alignment horizontal="center"/>
    </xf>
    <xf numFmtId="0" fontId="0" fillId="0" borderId="27" xfId="0" applyBorder="1"/>
    <xf numFmtId="0" fontId="51" fillId="0" borderId="28" xfId="626" applyFont="1" applyFill="1" applyBorder="1" applyAlignment="1" applyProtection="1">
      <alignment horizontal="left" vertical="top" wrapText="1"/>
    </xf>
    <xf numFmtId="0" fontId="51" fillId="0" borderId="30" xfId="626" applyFont="1" applyFill="1" applyBorder="1" applyAlignment="1" applyProtection="1">
      <alignment horizontal="left" vertical="top" wrapText="1"/>
    </xf>
    <xf numFmtId="0" fontId="0" fillId="0" borderId="14" xfId="142" applyFont="1" applyBorder="1" applyAlignment="1" applyProtection="1">
      <alignment horizontal="left" vertical="center" shrinkToFit="1"/>
      <protection locked="0"/>
    </xf>
    <xf numFmtId="0" fontId="51" fillId="0" borderId="0" xfId="626" applyFont="1" applyFill="1" applyBorder="1" applyAlignment="1" applyProtection="1">
      <alignment horizontal="left" vertical="top" wrapText="1"/>
    </xf>
    <xf numFmtId="0" fontId="0" fillId="0" borderId="0" xfId="0" applyBorder="1" applyAlignment="1">
      <alignment shrinkToFit="1"/>
    </xf>
    <xf numFmtId="0" fontId="0" fillId="0" borderId="0" xfId="0" applyBorder="1"/>
    <xf numFmtId="176" fontId="0" fillId="0" borderId="0" xfId="0" applyNumberFormat="1" applyFont="1" applyBorder="1" applyAlignment="1">
      <alignment horizontal="center" vertical="center"/>
    </xf>
    <xf numFmtId="176" fontId="9" fillId="0" borderId="14" xfId="142" applyNumberFormat="1" applyFont="1" applyBorder="1" applyAlignment="1" applyProtection="1">
      <alignment horizontal="center" vertical="center"/>
      <protection locked="0"/>
    </xf>
    <xf numFmtId="176" fontId="0" fillId="0" borderId="14" xfId="0" applyNumberFormat="1" applyFont="1" applyBorder="1" applyAlignment="1">
      <alignment horizontal="center"/>
    </xf>
    <xf numFmtId="0" fontId="51" fillId="0" borderId="27" xfId="626" applyFont="1" applyFill="1" applyBorder="1" applyAlignment="1" applyProtection="1">
      <alignment horizontal="left" vertical="top" wrapText="1"/>
    </xf>
    <xf numFmtId="0" fontId="0" fillId="0" borderId="27" xfId="142" applyFont="1" applyBorder="1" applyAlignment="1" applyProtection="1">
      <alignment horizontal="left" vertical="center" shrinkToFit="1"/>
      <protection locked="0"/>
    </xf>
    <xf numFmtId="176" fontId="52" fillId="0" borderId="5" xfId="142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53" fillId="0" borderId="0" xfId="142" applyFont="1" applyAlignment="1" applyProtection="1">
      <alignment horizontal="center" vertical="center"/>
      <protection locked="0"/>
    </xf>
    <xf numFmtId="0" fontId="2" fillId="0" borderId="0" xfId="142" applyFont="1" applyAlignment="1" applyProtection="1">
      <alignment horizontal="center" vertical="center"/>
      <protection locked="0"/>
    </xf>
    <xf numFmtId="10" fontId="2" fillId="0" borderId="0" xfId="142" applyNumberFormat="1" applyFont="1" applyAlignment="1" applyProtection="1">
      <alignment horizontal="center" vertical="center"/>
      <protection locked="0"/>
    </xf>
    <xf numFmtId="176" fontId="52" fillId="0" borderId="5" xfId="396" applyNumberFormat="1" applyFont="1" applyFill="1" applyBorder="1" applyAlignment="1">
      <alignment horizontal="center" vertical="center"/>
    </xf>
    <xf numFmtId="10" fontId="9" fillId="0" borderId="5" xfId="396" applyNumberFormat="1" applyFont="1" applyFill="1" applyBorder="1" applyAlignment="1">
      <alignment horizontal="center" vertical="center"/>
    </xf>
    <xf numFmtId="176" fontId="9" fillId="0" borderId="5" xfId="396" applyNumberFormat="1" applyFont="1" applyFill="1" applyBorder="1" applyAlignment="1">
      <alignment horizontal="center" vertical="center" wrapText="1"/>
    </xf>
    <xf numFmtId="176" fontId="52" fillId="0" borderId="5" xfId="396" applyNumberFormat="1" applyFont="1" applyFill="1" applyBorder="1" applyAlignment="1">
      <alignment horizontal="center" vertical="center" wrapText="1"/>
    </xf>
    <xf numFmtId="176" fontId="19" fillId="0" borderId="5" xfId="396" applyNumberFormat="1" applyFont="1" applyFill="1" applyBorder="1" applyAlignment="1">
      <alignment horizontal="center" vertical="center"/>
    </xf>
    <xf numFmtId="10" fontId="19" fillId="0" borderId="5" xfId="396" applyNumberFormat="1" applyFont="1" applyFill="1" applyBorder="1" applyAlignment="1">
      <alignment horizontal="center" vertical="center"/>
    </xf>
    <xf numFmtId="176" fontId="19" fillId="0" borderId="5" xfId="396" applyNumberFormat="1" applyFont="1" applyFill="1" applyBorder="1" applyAlignment="1">
      <alignment horizontal="center" vertical="center" wrapText="1"/>
    </xf>
    <xf numFmtId="176" fontId="15" fillId="0" borderId="13" xfId="436" applyNumberFormat="1" applyFont="1" applyFill="1" applyBorder="1" applyAlignment="1" applyProtection="1">
      <alignment horizontal="right" vertical="center"/>
    </xf>
    <xf numFmtId="176" fontId="13" fillId="0" borderId="5" xfId="436" applyNumberFormat="1" applyFont="1" applyFill="1" applyBorder="1" applyAlignment="1" applyProtection="1">
      <alignment horizontal="center" vertical="center"/>
    </xf>
    <xf numFmtId="0" fontId="2" fillId="0" borderId="0" xfId="142" applyFont="1" applyAlignment="1" applyProtection="1">
      <alignment horizontal="center" vertical="center" shrinkToFit="1"/>
      <protection locked="0"/>
    </xf>
    <xf numFmtId="176" fontId="2" fillId="0" borderId="0" xfId="142" applyNumberFormat="1" applyFont="1" applyAlignment="1" applyProtection="1">
      <alignment horizontal="center" vertical="center"/>
      <protection locked="0"/>
    </xf>
    <xf numFmtId="0" fontId="0" fillId="0" borderId="13" xfId="142" applyFont="1" applyBorder="1" applyAlignment="1" applyProtection="1">
      <alignment horizontal="right"/>
      <protection locked="0"/>
    </xf>
    <xf numFmtId="0" fontId="50" fillId="0" borderId="13" xfId="142" applyBorder="1" applyAlignment="1" applyProtection="1">
      <alignment horizontal="right" shrinkToFit="1"/>
      <protection locked="0"/>
    </xf>
    <xf numFmtId="0" fontId="50" fillId="0" borderId="0" xfId="142" applyBorder="1" applyAlignment="1" applyProtection="1">
      <alignment horizontal="right"/>
      <protection locked="0"/>
    </xf>
    <xf numFmtId="0" fontId="9" fillId="0" borderId="5" xfId="142" applyFont="1" applyBorder="1" applyAlignment="1" applyProtection="1">
      <alignment horizontal="center" vertical="center"/>
      <protection locked="0"/>
    </xf>
    <xf numFmtId="176" fontId="9" fillId="0" borderId="5" xfId="142" applyNumberFormat="1" applyFont="1" applyBorder="1" applyAlignment="1" applyProtection="1">
      <alignment horizontal="center" vertical="center"/>
      <protection locked="0"/>
    </xf>
    <xf numFmtId="0" fontId="9" fillId="0" borderId="5" xfId="142" applyFont="1" applyBorder="1" applyAlignment="1" applyProtection="1">
      <alignment horizontal="center" vertical="center" shrinkToFit="1"/>
      <protection locked="0"/>
    </xf>
    <xf numFmtId="0" fontId="52" fillId="0" borderId="5" xfId="396" applyFont="1" applyFill="1" applyBorder="1" applyAlignment="1">
      <alignment horizontal="center" vertical="center"/>
    </xf>
    <xf numFmtId="0" fontId="9" fillId="0" borderId="5" xfId="396" applyFont="1" applyFill="1" applyBorder="1" applyAlignment="1">
      <alignment horizontal="center" vertical="center"/>
    </xf>
    <xf numFmtId="176" fontId="9" fillId="0" borderId="14" xfId="435" applyNumberFormat="1" applyFont="1" applyFill="1" applyBorder="1" applyAlignment="1">
      <alignment horizontal="distributed" vertical="center" wrapText="1"/>
    </xf>
    <xf numFmtId="176" fontId="9" fillId="0" borderId="16" xfId="435" applyNumberFormat="1" applyFont="1" applyFill="1" applyBorder="1" applyAlignment="1">
      <alignment horizontal="distributed" vertical="center" wrapText="1"/>
    </xf>
    <xf numFmtId="177" fontId="52" fillId="0" borderId="5" xfId="396" applyNumberFormat="1" applyFont="1" applyFill="1" applyBorder="1" applyAlignment="1">
      <alignment horizontal="center" vertical="center" wrapText="1"/>
    </xf>
    <xf numFmtId="177" fontId="9" fillId="0" borderId="5" xfId="396" applyNumberFormat="1" applyFont="1" applyFill="1" applyBorder="1" applyAlignment="1">
      <alignment horizontal="center" vertical="center" wrapText="1"/>
    </xf>
    <xf numFmtId="177" fontId="9" fillId="0" borderId="14" xfId="435" applyNumberFormat="1" applyFont="1" applyFill="1" applyBorder="1" applyAlignment="1">
      <alignment horizontal="distributed" vertical="center" wrapText="1" indent="3"/>
    </xf>
    <xf numFmtId="177" fontId="9" fillId="0" borderId="16" xfId="435" applyNumberFormat="1" applyFont="1" applyFill="1" applyBorder="1" applyAlignment="1">
      <alignment horizontal="distributed" vertical="center" wrapText="1" indent="3"/>
    </xf>
    <xf numFmtId="0" fontId="52" fillId="0" borderId="6" xfId="396" applyFont="1" applyBorder="1" applyAlignment="1">
      <alignment horizontal="center" vertical="center"/>
    </xf>
    <xf numFmtId="0" fontId="9" fillId="0" borderId="15" xfId="396" applyFont="1" applyBorder="1" applyAlignment="1">
      <alignment horizontal="center" vertical="center"/>
    </xf>
    <xf numFmtId="177" fontId="9" fillId="0" borderId="14" xfId="435" applyNumberFormat="1" applyFont="1" applyBorder="1" applyAlignment="1">
      <alignment horizontal="distributed" vertical="center" wrapText="1" indent="3"/>
    </xf>
    <xf numFmtId="177" fontId="9" fillId="0" borderId="16" xfId="435" applyNumberFormat="1" applyFont="1" applyBorder="1" applyAlignment="1">
      <alignment horizontal="distributed" vertical="center" wrapText="1" indent="3"/>
    </xf>
    <xf numFmtId="177" fontId="52" fillId="0" borderId="14" xfId="396" applyNumberFormat="1" applyFont="1" applyBorder="1" applyAlignment="1">
      <alignment horizontal="center" vertical="center" wrapText="1"/>
    </xf>
    <xf numFmtId="177" fontId="9" fillId="0" borderId="16" xfId="396" applyNumberFormat="1" applyFont="1" applyBorder="1" applyAlignment="1">
      <alignment horizontal="center" vertical="center" wrapText="1"/>
    </xf>
  </cellXfs>
  <cellStyles count="627">
    <cellStyle name="20% - 着色 1" xfId="44"/>
    <cellStyle name="20% - 着色 2" xfId="47"/>
    <cellStyle name="20% - 着色 3" xfId="51"/>
    <cellStyle name="20% - 着色 4" xfId="68"/>
    <cellStyle name="20% - 着色 5" xfId="55"/>
    <cellStyle name="20% - 着色 6" xfId="71"/>
    <cellStyle name="40% - 着色 1" xfId="73"/>
    <cellStyle name="40% - 着色 2" xfId="75"/>
    <cellStyle name="40% - 着色 3" xfId="54"/>
    <cellStyle name="40% - 着色 4" xfId="58"/>
    <cellStyle name="40% - 着色 5" xfId="60"/>
    <cellStyle name="40% - 着色 6" xfId="76"/>
    <cellStyle name="60% - 着色 1" xfId="65"/>
    <cellStyle name="60% - 着色 2" xfId="4"/>
    <cellStyle name="60% - 着色 3" xfId="67"/>
    <cellStyle name="60% - 着色 4" xfId="63"/>
    <cellStyle name="60% - 着色 5" xfId="78"/>
    <cellStyle name="60% - 着色 6" xfId="80"/>
    <cellStyle name="no dec" xfId="82"/>
    <cellStyle name="Normal" xfId="626"/>
    <cellStyle name="百分比" xfId="11" builtinId="5"/>
    <cellStyle name="百分比 2" xfId="87"/>
    <cellStyle name="百分比 2 2" xfId="90"/>
    <cellStyle name="百分比 2 2 2" xfId="93"/>
    <cellStyle name="百分比 2 2 2 2" xfId="94"/>
    <cellStyle name="百分比 2 2 3" xfId="95"/>
    <cellStyle name="百分比 2 2 4" xfId="98"/>
    <cellStyle name="百分比 2 3" xfId="100"/>
    <cellStyle name="百分比 2 3 2" xfId="101"/>
    <cellStyle name="百分比 2 3 2 2" xfId="102"/>
    <cellStyle name="百分比 2 3 3" xfId="103"/>
    <cellStyle name="百分比 2 3 4" xfId="104"/>
    <cellStyle name="百分比 2 4" xfId="106"/>
    <cellStyle name="百分比 2 4 2" xfId="107"/>
    <cellStyle name="百分比 2 5" xfId="109"/>
    <cellStyle name="百分比 2 6" xfId="111"/>
    <cellStyle name="百分比 3" xfId="84"/>
    <cellStyle name="百分比 3 2" xfId="113"/>
    <cellStyle name="百分比 3 3" xfId="115"/>
    <cellStyle name="百分比 4" xfId="20"/>
    <cellStyle name="百分比 5" xfId="24"/>
    <cellStyle name="标题 1 2" xfId="62"/>
    <cellStyle name="标题 1 2 2" xfId="117"/>
    <cellStyle name="标题 1 2 2 2" xfId="118"/>
    <cellStyle name="标题 1 2 2_州本级" xfId="121"/>
    <cellStyle name="标题 1 2 3" xfId="122"/>
    <cellStyle name="标题 1 2 4" xfId="123"/>
    <cellStyle name="标题 1 2_州本级" xfId="125"/>
    <cellStyle name="标题 1 3" xfId="77"/>
    <cellStyle name="标题 1 3 2" xfId="127"/>
    <cellStyle name="标题 1 3 2 2" xfId="130"/>
    <cellStyle name="标题 1 3 2_州本级" xfId="133"/>
    <cellStyle name="标题 1 3 3" xfId="135"/>
    <cellStyle name="标题 1 3 4" xfId="137"/>
    <cellStyle name="标题 1 3_州本级" xfId="139"/>
    <cellStyle name="标题 1 4" xfId="79"/>
    <cellStyle name="标题 1 4 2" xfId="50"/>
    <cellStyle name="标题 1 4 2 2" xfId="140"/>
    <cellStyle name="标题 1 4 2_州本级" xfId="143"/>
    <cellStyle name="标题 1 4 3" xfId="53"/>
    <cellStyle name="标题 1 4 4" xfId="144"/>
    <cellStyle name="标题 1 4_州本级" xfId="6"/>
    <cellStyle name="标题 1 5" xfId="145"/>
    <cellStyle name="标题 1 5 2" xfId="18"/>
    <cellStyle name="标题 1 5 3" xfId="147"/>
    <cellStyle name="标题 1 5_州本级" xfId="149"/>
    <cellStyle name="标题 1 6" xfId="150"/>
    <cellStyle name="标题 1 7" xfId="152"/>
    <cellStyle name="标题 10" xfId="89"/>
    <cellStyle name="标题 2 2" xfId="154"/>
    <cellStyle name="标题 2 2 2" xfId="155"/>
    <cellStyle name="标题 2 2 2 2" xfId="156"/>
    <cellStyle name="标题 2 2 2_州本级" xfId="157"/>
    <cellStyle name="标题 2 2 3" xfId="159"/>
    <cellStyle name="标题 2 2 4" xfId="162"/>
    <cellStyle name="标题 2 2_州本级" xfId="38"/>
    <cellStyle name="标题 2 3" xfId="163"/>
    <cellStyle name="标题 2 3 2" xfId="164"/>
    <cellStyle name="标题 2 3 2 2" xfId="165"/>
    <cellStyle name="标题 2 3 2_州本级" xfId="166"/>
    <cellStyle name="标题 2 3 3" xfId="168"/>
    <cellStyle name="标题 2 3 4" xfId="170"/>
    <cellStyle name="标题 2 3_州本级" xfId="146"/>
    <cellStyle name="标题 2 4" xfId="171"/>
    <cellStyle name="标题 2 4 2" xfId="151"/>
    <cellStyle name="标题 2 4 2 2" xfId="172"/>
    <cellStyle name="标题 2 4 2_州本级" xfId="46"/>
    <cellStyle name="标题 2 4 3" xfId="175"/>
    <cellStyle name="标题 2 4 4" xfId="178"/>
    <cellStyle name="标题 2 4_州本级" xfId="180"/>
    <cellStyle name="标题 2 5" xfId="182"/>
    <cellStyle name="标题 2 5 2" xfId="185"/>
    <cellStyle name="标题 2 5 3" xfId="179"/>
    <cellStyle name="标题 2 5_州本级" xfId="188"/>
    <cellStyle name="标题 2 6" xfId="189"/>
    <cellStyle name="标题 2 7" xfId="184"/>
    <cellStyle name="标题 3 2" xfId="191"/>
    <cellStyle name="标题 3 2 2" xfId="192"/>
    <cellStyle name="标题 3 2 2 2" xfId="173"/>
    <cellStyle name="标题 3 2 2_州本级" xfId="194"/>
    <cellStyle name="标题 3 2 3" xfId="196"/>
    <cellStyle name="标题 3 2 4" xfId="198"/>
    <cellStyle name="标题 3 2_州本级" xfId="200"/>
    <cellStyle name="标题 3 3" xfId="202"/>
    <cellStyle name="标题 3 3 2" xfId="203"/>
    <cellStyle name="标题 3 3 2 2" xfId="205"/>
    <cellStyle name="标题 3 3 2_州本级" xfId="27"/>
    <cellStyle name="标题 3 3 3" xfId="206"/>
    <cellStyle name="标题 3 3 4" xfId="207"/>
    <cellStyle name="标题 3 3_州本级" xfId="209"/>
    <cellStyle name="标题 3 4" xfId="124"/>
    <cellStyle name="标题 3 4 2" xfId="120"/>
    <cellStyle name="标题 3 4 2 2" xfId="212"/>
    <cellStyle name="标题 3 4 2_州本级" xfId="213"/>
    <cellStyle name="标题 3 4 3" xfId="204"/>
    <cellStyle name="标题 3 4 4" xfId="215"/>
    <cellStyle name="标题 3 4_州本级" xfId="10"/>
    <cellStyle name="标题 3 5" xfId="216"/>
    <cellStyle name="标题 3 5 2" xfId="218"/>
    <cellStyle name="标题 3 5 3" xfId="186"/>
    <cellStyle name="标题 3 5_州本级" xfId="219"/>
    <cellStyle name="标题 3 6" xfId="220"/>
    <cellStyle name="标题 3 7" xfId="221"/>
    <cellStyle name="标题 4 2" xfId="223"/>
    <cellStyle name="标题 4 2 2" xfId="224"/>
    <cellStyle name="标题 4 2 2 2" xfId="227"/>
    <cellStyle name="标题 4 2 2_州本级" xfId="153"/>
    <cellStyle name="标题 4 2 3" xfId="228"/>
    <cellStyle name="标题 4 2 4" xfId="208"/>
    <cellStyle name="标题 4 2_州本级" xfId="23"/>
    <cellStyle name="标题 4 3" xfId="230"/>
    <cellStyle name="标题 4 3 2" xfId="232"/>
    <cellStyle name="标题 4 3 2 2" xfId="234"/>
    <cellStyle name="标题 4 3 2_州本级" xfId="236"/>
    <cellStyle name="标题 4 3 3" xfId="238"/>
    <cellStyle name="标题 4 3 4" xfId="239"/>
    <cellStyle name="标题 4 3_州本级" xfId="242"/>
    <cellStyle name="标题 4 4" xfId="246"/>
    <cellStyle name="标题 4 4 2" xfId="248"/>
    <cellStyle name="标题 4 4 2 2" xfId="251"/>
    <cellStyle name="标题 4 4 2_州本级" xfId="253"/>
    <cellStyle name="标题 4 4 3" xfId="211"/>
    <cellStyle name="标题 4 4 4" xfId="255"/>
    <cellStyle name="标题 4 4_州本级" xfId="257"/>
    <cellStyle name="标题 4 5" xfId="260"/>
    <cellStyle name="标题 4 5 2" xfId="35"/>
    <cellStyle name="标题 4 5 3" xfId="29"/>
    <cellStyle name="标题 4 5_州本级" xfId="262"/>
    <cellStyle name="标题 4 6" xfId="265"/>
    <cellStyle name="标题 4 7" xfId="267"/>
    <cellStyle name="标题 5" xfId="269"/>
    <cellStyle name="标题 5 2" xfId="270"/>
    <cellStyle name="标题 5 2 2" xfId="271"/>
    <cellStyle name="标题 5 2_州本级" xfId="272"/>
    <cellStyle name="标题 5 3" xfId="129"/>
    <cellStyle name="标题 5 4" xfId="37"/>
    <cellStyle name="标题 5_州本级" xfId="273"/>
    <cellStyle name="标题 6" xfId="275"/>
    <cellStyle name="标题 6 2" xfId="276"/>
    <cellStyle name="标题 6 2 2" xfId="277"/>
    <cellStyle name="标题 6 2_州本级" xfId="13"/>
    <cellStyle name="标题 6 3" xfId="279"/>
    <cellStyle name="标题 6 4" xfId="281"/>
    <cellStyle name="标题 6_州本级" xfId="282"/>
    <cellStyle name="标题 7" xfId="283"/>
    <cellStyle name="标题 7 2" xfId="284"/>
    <cellStyle name="标题 7 2 2" xfId="285"/>
    <cellStyle name="标题 7 2_州本级" xfId="49"/>
    <cellStyle name="标题 7 3" xfId="287"/>
    <cellStyle name="标题 7 4" xfId="289"/>
    <cellStyle name="标题 7_州本级" xfId="290"/>
    <cellStyle name="标题 8" xfId="293"/>
    <cellStyle name="标题 8 2" xfId="294"/>
    <cellStyle name="标题 8 3" xfId="297"/>
    <cellStyle name="标题 8_州本级" xfId="299"/>
    <cellStyle name="标题 9" xfId="301"/>
    <cellStyle name="差 2" xfId="302"/>
    <cellStyle name="差 2 2" xfId="304"/>
    <cellStyle name="差 2 2 2" xfId="307"/>
    <cellStyle name="差 2 2_州本级" xfId="308"/>
    <cellStyle name="差 2 3" xfId="309"/>
    <cellStyle name="差 2 4" xfId="306"/>
    <cellStyle name="差 2_州本级" xfId="311"/>
    <cellStyle name="差 3" xfId="313"/>
    <cellStyle name="差 3 2" xfId="315"/>
    <cellStyle name="差 3 2 2" xfId="316"/>
    <cellStyle name="差 3 2_州本级" xfId="317"/>
    <cellStyle name="差 3 3" xfId="319"/>
    <cellStyle name="差 3 4" xfId="31"/>
    <cellStyle name="差 3_州本级" xfId="264"/>
    <cellStyle name="差 4" xfId="85"/>
    <cellStyle name="差 4 2" xfId="88"/>
    <cellStyle name="差 4 2 2" xfId="92"/>
    <cellStyle name="差 4 2_州本级" xfId="320"/>
    <cellStyle name="差 4 3" xfId="99"/>
    <cellStyle name="差 4 4" xfId="105"/>
    <cellStyle name="差 4_州本级" xfId="321"/>
    <cellStyle name="差 5" xfId="83"/>
    <cellStyle name="差 5 2" xfId="112"/>
    <cellStyle name="差 5 3" xfId="114"/>
    <cellStyle name="差 5_州本级" xfId="322"/>
    <cellStyle name="差 6" xfId="19"/>
    <cellStyle name="差 7" xfId="22"/>
    <cellStyle name="常规" xfId="0" builtinId="0"/>
    <cellStyle name="常规 10" xfId="323"/>
    <cellStyle name="常规 2" xfId="142"/>
    <cellStyle name="常规 2 2" xfId="324"/>
    <cellStyle name="常规 2 2 2" xfId="325"/>
    <cellStyle name="常规 2 2 2 2" xfId="327"/>
    <cellStyle name="常规 2 2 2 2 2" xfId="330"/>
    <cellStyle name="常规 2 2 2 2_州本级" xfId="333"/>
    <cellStyle name="常规 2 2 2 3" xfId="334"/>
    <cellStyle name="常规 2 2 2 4" xfId="34"/>
    <cellStyle name="常规 2 2 2_州本级" xfId="335"/>
    <cellStyle name="常规 2 2 3" xfId="64"/>
    <cellStyle name="常规 2 2 3 2" xfId="336"/>
    <cellStyle name="常规 2 2 3 3" xfId="337"/>
    <cellStyle name="常规 2 2 3_州本级" xfId="338"/>
    <cellStyle name="常规 2 2 4" xfId="3"/>
    <cellStyle name="常规 2 2 5" xfId="66"/>
    <cellStyle name="常规 2 3" xfId="339"/>
    <cellStyle name="常规 2 3 2" xfId="342"/>
    <cellStyle name="常规 2 3 2 2" xfId="345"/>
    <cellStyle name="常规 2 3 2 2 2" xfId="346"/>
    <cellStyle name="常规 2 3 2 2_州本级" xfId="201"/>
    <cellStyle name="常规 2 3 2 3" xfId="347"/>
    <cellStyle name="常规 2 3 2 4" xfId="348"/>
    <cellStyle name="常规 2 3 2_州本级" xfId="349"/>
    <cellStyle name="常规 2 3 3" xfId="350"/>
    <cellStyle name="常规 2 3 3 2" xfId="351"/>
    <cellStyle name="常规 2 3 3 3" xfId="352"/>
    <cellStyle name="常规 2 3 3_州本级" xfId="353"/>
    <cellStyle name="常规 2 3 4" xfId="354"/>
    <cellStyle name="常规 2 3 5" xfId="355"/>
    <cellStyle name="常规 2 4" xfId="356"/>
    <cellStyle name="常规 2 4 2" xfId="357"/>
    <cellStyle name="常规 2 4 2 2" xfId="359"/>
    <cellStyle name="常规 2 4 2_州本级" xfId="97"/>
    <cellStyle name="常规 2 4 3" xfId="360"/>
    <cellStyle name="常规 2 4 4" xfId="329"/>
    <cellStyle name="常规 2 4_州本级" xfId="361"/>
    <cellStyle name="常规 2 5" xfId="364"/>
    <cellStyle name="常规 2 5 2" xfId="366"/>
    <cellStyle name="常规 2 5 2 2" xfId="368"/>
    <cellStyle name="常规 2 5 2_州本级" xfId="371"/>
    <cellStyle name="常规 2 5 3" xfId="292"/>
    <cellStyle name="常规 2 5 4" xfId="373"/>
    <cellStyle name="常规 2 5_州本级" xfId="374"/>
    <cellStyle name="常规 2 6" xfId="375"/>
    <cellStyle name="常规 2 6 2" xfId="376"/>
    <cellStyle name="常规 2 6 2 2" xfId="378"/>
    <cellStyle name="常规 2 6 2_州本级" xfId="379"/>
    <cellStyle name="常规 2 6 3" xfId="381"/>
    <cellStyle name="常规 2 6 4" xfId="383"/>
    <cellStyle name="常规 2 6_州本级" xfId="41"/>
    <cellStyle name="常规 2 7" xfId="295"/>
    <cellStyle name="常规 2 7 2" xfId="384"/>
    <cellStyle name="常规 2 7 3" xfId="12"/>
    <cellStyle name="常规 2 7_州本级" xfId="385"/>
    <cellStyle name="常规 2 8" xfId="298"/>
    <cellStyle name="常规 2 9" xfId="387"/>
    <cellStyle name="常规 3" xfId="389"/>
    <cellStyle name="常规 3 2" xfId="391"/>
    <cellStyle name="常规 3 2 2" xfId="57"/>
    <cellStyle name="常规 3 2 2 2" xfId="177"/>
    <cellStyle name="常规 3 2 2_州本级" xfId="370"/>
    <cellStyle name="常规 3 2 3" xfId="70"/>
    <cellStyle name="常规 3 2 4" xfId="392"/>
    <cellStyle name="常规 3 2_州本级" xfId="365"/>
    <cellStyle name="常规 3 3" xfId="393"/>
    <cellStyle name="常规 3 3 2" xfId="394"/>
    <cellStyle name="常规 3 3 2 2" xfId="214"/>
    <cellStyle name="常规 3 3 2_州本级" xfId="395"/>
    <cellStyle name="常规 3 3 3" xfId="397"/>
    <cellStyle name="常规 3 3 4" xfId="141"/>
    <cellStyle name="常规 3 3_州本级" xfId="398"/>
    <cellStyle name="常规 3 4" xfId="399"/>
    <cellStyle name="常规 3 4 2" xfId="400"/>
    <cellStyle name="常规 3 4_州本级" xfId="401"/>
    <cellStyle name="常规 3 5" xfId="403"/>
    <cellStyle name="常规 3 6" xfId="404"/>
    <cellStyle name="常规 3_州本级" xfId="363"/>
    <cellStyle name="常规 4" xfId="406"/>
    <cellStyle name="常规 4 2" xfId="407"/>
    <cellStyle name="常规 4 2 2" xfId="408"/>
    <cellStyle name="常规 4 2 2 2" xfId="410"/>
    <cellStyle name="常规 4 2 2_州本级" xfId="190"/>
    <cellStyle name="常规 4 2 3" xfId="412"/>
    <cellStyle name="常规 4 2 4" xfId="414"/>
    <cellStyle name="常规 4 2_州本级" xfId="25"/>
    <cellStyle name="常规 4 3" xfId="415"/>
    <cellStyle name="常规 4 3 2" xfId="416"/>
    <cellStyle name="常规 4 3 2 2" xfId="418"/>
    <cellStyle name="常规 4 3 2_州本级" xfId="419"/>
    <cellStyle name="常规 4 3 3" xfId="420"/>
    <cellStyle name="常规 4 3 4" xfId="421"/>
    <cellStyle name="常规 4 3_州本级" xfId="30"/>
    <cellStyle name="常规 4 4" xfId="409"/>
    <cellStyle name="常规 4 5" xfId="413"/>
    <cellStyle name="常规 4_州本级" xfId="1"/>
    <cellStyle name="常规 5" xfId="424"/>
    <cellStyle name="常规 5 2" xfId="16"/>
    <cellStyle name="常规 5 2 2" xfId="21"/>
    <cellStyle name="常规 5 2_州本级" xfId="425"/>
    <cellStyle name="常规 5 3" xfId="426"/>
    <cellStyle name="常规 5 4" xfId="417"/>
    <cellStyle name="常规 5_州本级" xfId="427"/>
    <cellStyle name="常规 6" xfId="14"/>
    <cellStyle name="常规 6 2" xfId="429"/>
    <cellStyle name="常规 6 2 2" xfId="241"/>
    <cellStyle name="常规 6 2_州本级" xfId="116"/>
    <cellStyle name="常规 6 3" xfId="225"/>
    <cellStyle name="常规 6 4" xfId="411"/>
    <cellStyle name="常规 6_州本级" xfId="61"/>
    <cellStyle name="常规 7" xfId="431"/>
    <cellStyle name="常规 7 2" xfId="433"/>
    <cellStyle name="常规 7 3" xfId="9"/>
    <cellStyle name="常规 7_州本级" xfId="32"/>
    <cellStyle name="常规 8" xfId="434"/>
    <cellStyle name="常规 9" xfId="217"/>
    <cellStyle name="常规_2004年基金预算(二稿)" xfId="435"/>
    <cellStyle name="常规_2007年云南省向人大报送政府收支预算表格式编制过程表" xfId="396"/>
    <cellStyle name="常规_exceltmp1" xfId="291"/>
    <cellStyle name="常规_德宏州2005年地方预算(代报简表)" xfId="341"/>
    <cellStyle name="常规_附件2：二维表" xfId="59"/>
    <cellStyle name="常规_陇川县2015年预算草案附表(祁)" xfId="436"/>
    <cellStyle name="好 2" xfId="437"/>
    <cellStyle name="好 2 2" xfId="438"/>
    <cellStyle name="好 2 2 2" xfId="138"/>
    <cellStyle name="好 2 2_州本级" xfId="81"/>
    <cellStyle name="好 2 3" xfId="440"/>
    <cellStyle name="好 2 4" xfId="442"/>
    <cellStyle name="好 2_州本级" xfId="443"/>
    <cellStyle name="好 3" xfId="444"/>
    <cellStyle name="好 3 2" xfId="158"/>
    <cellStyle name="好 3 2 2" xfId="7"/>
    <cellStyle name="好 3 2_州本级" xfId="445"/>
    <cellStyle name="好 3 3" xfId="161"/>
    <cellStyle name="好 3 4" xfId="447"/>
    <cellStyle name="好 3_州本级" xfId="300"/>
    <cellStyle name="好 4" xfId="448"/>
    <cellStyle name="好 4 2" xfId="167"/>
    <cellStyle name="好 4 2 2" xfId="148"/>
    <cellStyle name="好 4 2_州本级" xfId="108"/>
    <cellStyle name="好 4 3" xfId="169"/>
    <cellStyle name="好 4 4" xfId="449"/>
    <cellStyle name="好 4_州本级" xfId="450"/>
    <cellStyle name="好 5" xfId="193"/>
    <cellStyle name="好 5 2" xfId="174"/>
    <cellStyle name="好 5 3" xfId="176"/>
    <cellStyle name="好 5_州本级" xfId="195"/>
    <cellStyle name="好 6" xfId="197"/>
    <cellStyle name="好 7" xfId="199"/>
    <cellStyle name="汇总 2" xfId="451"/>
    <cellStyle name="汇总 2 2" xfId="229"/>
    <cellStyle name="汇总 2 2 2" xfId="231"/>
    <cellStyle name="汇总 2 2_州本级" xfId="240"/>
    <cellStyle name="汇总 2 3" xfId="245"/>
    <cellStyle name="汇总 2 4" xfId="259"/>
    <cellStyle name="汇总 2_州本级" xfId="428"/>
    <cellStyle name="汇总 3" xfId="126"/>
    <cellStyle name="汇总 3 2" xfId="128"/>
    <cellStyle name="汇总 3 2 2" xfId="43"/>
    <cellStyle name="汇总 3 2_州本级" xfId="452"/>
    <cellStyle name="汇总 3 3" xfId="36"/>
    <cellStyle name="汇总 3 4" xfId="39"/>
    <cellStyle name="汇总 3_州本级" xfId="132"/>
    <cellStyle name="汇总 4" xfId="134"/>
    <cellStyle name="汇总 4 2" xfId="278"/>
    <cellStyle name="汇总 4 2 2" xfId="453"/>
    <cellStyle name="汇总 4 2_州本级" xfId="110"/>
    <cellStyle name="汇总 4 3" xfId="280"/>
    <cellStyle name="汇总 4 4" xfId="91"/>
    <cellStyle name="汇总 4_州本级" xfId="454"/>
    <cellStyle name="汇总 5" xfId="136"/>
    <cellStyle name="汇总 5 2" xfId="286"/>
    <cellStyle name="汇总 5 3" xfId="288"/>
    <cellStyle name="汇总 5_州本级" xfId="380"/>
    <cellStyle name="汇总 6" xfId="5"/>
    <cellStyle name="汇总 7" xfId="131"/>
    <cellStyle name="计算 2" xfId="8"/>
    <cellStyle name="计算 2 2" xfId="455"/>
    <cellStyle name="计算 2 2 2" xfId="456"/>
    <cellStyle name="计算 2 2_州本级" xfId="183"/>
    <cellStyle name="计算 2 3" xfId="372"/>
    <cellStyle name="计算 2 4" xfId="457"/>
    <cellStyle name="计算 2_州本级" xfId="181"/>
    <cellStyle name="计算 3" xfId="45"/>
    <cellStyle name="计算 3 2" xfId="26"/>
    <cellStyle name="计算 3 2 2" xfId="244"/>
    <cellStyle name="计算 3 2_州本级" xfId="432"/>
    <cellStyle name="计算 3 3" xfId="459"/>
    <cellStyle name="计算 3 4" xfId="460"/>
    <cellStyle name="计算 3_州本级" xfId="430"/>
    <cellStyle name="计算 4" xfId="48"/>
    <cellStyle name="计算 4 2" xfId="439"/>
    <cellStyle name="计算 4 2 2" xfId="461"/>
    <cellStyle name="计算 4 2_州本级" xfId="328"/>
    <cellStyle name="计算 4 3" xfId="441"/>
    <cellStyle name="计算 4 4" xfId="462"/>
    <cellStyle name="计算 4_州本级" xfId="326"/>
    <cellStyle name="计算 5" xfId="52"/>
    <cellStyle name="计算 5 2" xfId="160"/>
    <cellStyle name="计算 5 3" xfId="446"/>
    <cellStyle name="计算 5_州本级" xfId="343"/>
    <cellStyle name="计算 6" xfId="69"/>
    <cellStyle name="计算 7" xfId="56"/>
    <cellStyle name="检查单元格 2" xfId="243"/>
    <cellStyle name="检查单元格 2 2" xfId="247"/>
    <cellStyle name="检查单元格 2 2 2" xfId="249"/>
    <cellStyle name="检查单元格 2 2_州本级" xfId="252"/>
    <cellStyle name="检查单元格 2 3" xfId="210"/>
    <cellStyle name="检查单元格 2 4" xfId="254"/>
    <cellStyle name="检查单元格 2_州本级" xfId="256"/>
    <cellStyle name="检查单元格 3" xfId="258"/>
    <cellStyle name="检查单元格 3 2" xfId="33"/>
    <cellStyle name="检查单元格 3 2 2" xfId="382"/>
    <cellStyle name="检查单元格 3 2_州本级" xfId="74"/>
    <cellStyle name="检查单元格 3 3" xfId="28"/>
    <cellStyle name="检查单元格 3 4" xfId="40"/>
    <cellStyle name="检查单元格 3_州本级" xfId="261"/>
    <cellStyle name="检查单元格 4" xfId="263"/>
    <cellStyle name="检查单元格 4 2" xfId="318"/>
    <cellStyle name="检查单元格 4 2 2" xfId="463"/>
    <cellStyle name="检查单元格 4 2_州本级" xfId="464"/>
    <cellStyle name="检查单元格 4 3" xfId="465"/>
    <cellStyle name="检查单元格 4 4" xfId="466"/>
    <cellStyle name="检查单元格 4_州本级" xfId="468"/>
    <cellStyle name="检查单元格 5" xfId="266"/>
    <cellStyle name="检查单元格 5 2" xfId="469"/>
    <cellStyle name="检查单元格 5 3" xfId="72"/>
    <cellStyle name="检查单元格 5_州本级" xfId="471"/>
    <cellStyle name="检查单元格 6" xfId="369"/>
    <cellStyle name="检查单元格 7" xfId="332"/>
    <cellStyle name="解释性文本 2" xfId="472"/>
    <cellStyle name="解释性文本 2 2" xfId="15"/>
    <cellStyle name="解释性文本 2 2 2" xfId="222"/>
    <cellStyle name="解释性文本 2 2_州本级" xfId="17"/>
    <cellStyle name="解释性文本 2 3" xfId="268"/>
    <cellStyle name="解释性文本 2 4" xfId="274"/>
    <cellStyle name="解释性文本 2_州本级" xfId="422"/>
    <cellStyle name="解释性文本 3" xfId="473"/>
    <cellStyle name="解释性文本 3 2" xfId="474"/>
    <cellStyle name="解释性文本 3 2 2" xfId="475"/>
    <cellStyle name="解释性文本 3 2_州本级" xfId="2"/>
    <cellStyle name="解释性文本 3 3" xfId="476"/>
    <cellStyle name="解释性文本 3 4" xfId="477"/>
    <cellStyle name="解释性文本 3_州本级" xfId="478"/>
    <cellStyle name="解释性文本 4" xfId="479"/>
    <cellStyle name="解释性文本 4 2" xfId="480"/>
    <cellStyle name="解释性文本 4 2 2" xfId="481"/>
    <cellStyle name="解释性文本 4 2_州本级" xfId="482"/>
    <cellStyle name="解释性文本 4 3" xfId="470"/>
    <cellStyle name="解释性文本 4 4" xfId="483"/>
    <cellStyle name="解释性文本 4_州本级" xfId="484"/>
    <cellStyle name="解释性文本 5" xfId="303"/>
    <cellStyle name="解释性文本 5 2" xfId="305"/>
    <cellStyle name="解释性文本 5 3" xfId="310"/>
    <cellStyle name="解释性文本 5_州本级" xfId="312"/>
    <cellStyle name="解释性文本 6" xfId="314"/>
    <cellStyle name="解释性文本 7" xfId="86"/>
    <cellStyle name="警告文本 2" xfId="485"/>
    <cellStyle name="警告文本 2 2" xfId="486"/>
    <cellStyle name="警告文本 2 2 2" xfId="237"/>
    <cellStyle name="警告文本 2 2_州本级" xfId="487"/>
    <cellStyle name="警告文本 2 3" xfId="119"/>
    <cellStyle name="警告文本 2 4" xfId="488"/>
    <cellStyle name="警告文本 2_州本级" xfId="226"/>
    <cellStyle name="警告文本 3" xfId="489"/>
    <cellStyle name="警告文本 3 2" xfId="490"/>
    <cellStyle name="警告文本 3 2 2" xfId="491"/>
    <cellStyle name="警告文本 3 2_州本级" xfId="492"/>
    <cellStyle name="警告文本 3 3" xfId="493"/>
    <cellStyle name="警告文本 3 4" xfId="187"/>
    <cellStyle name="警告文本 3_州本级" xfId="233"/>
    <cellStyle name="警告文本 4" xfId="494"/>
    <cellStyle name="警告文本 4 2" xfId="495"/>
    <cellStyle name="警告文本 4 2 2" xfId="496"/>
    <cellStyle name="警告文本 4 2_州本级" xfId="497"/>
    <cellStyle name="警告文本 4 3" xfId="498"/>
    <cellStyle name="警告文本 4 4" xfId="499"/>
    <cellStyle name="警告文本 4_州本级" xfId="250"/>
    <cellStyle name="警告文本 5" xfId="500"/>
    <cellStyle name="警告文本 5 2" xfId="501"/>
    <cellStyle name="警告文本 5 3" xfId="502"/>
    <cellStyle name="警告文本 5_州本级" xfId="503"/>
    <cellStyle name="警告文本 6" xfId="504"/>
    <cellStyle name="警告文本 7" xfId="505"/>
    <cellStyle name="链接单元格 2" xfId="506"/>
    <cellStyle name="链接单元格 2 2" xfId="507"/>
    <cellStyle name="链接单元格 2 2 2" xfId="508"/>
    <cellStyle name="链接单元格 2 2_州本级" xfId="509"/>
    <cellStyle name="链接单元格 2 3" xfId="510"/>
    <cellStyle name="链接单元格 2 4" xfId="511"/>
    <cellStyle name="链接单元格 2_州本级" xfId="513"/>
    <cellStyle name="链接单元格 3" xfId="514"/>
    <cellStyle name="链接单元格 3 2" xfId="515"/>
    <cellStyle name="链接单元格 3 2 2" xfId="516"/>
    <cellStyle name="链接单元格 3 2_州本级" xfId="517"/>
    <cellStyle name="链接单元格 3 3" xfId="518"/>
    <cellStyle name="链接单元格 3 4" xfId="519"/>
    <cellStyle name="链接单元格 3_州本级" xfId="520"/>
    <cellStyle name="链接单元格 4" xfId="521"/>
    <cellStyle name="链接单元格 4 2" xfId="522"/>
    <cellStyle name="链接单元格 4 2 2" xfId="523"/>
    <cellStyle name="链接单元格 4 2_州本级" xfId="524"/>
    <cellStyle name="链接单元格 4 3" xfId="525"/>
    <cellStyle name="链接单元格 4 4" xfId="526"/>
    <cellStyle name="链接单元格 4_州本级" xfId="527"/>
    <cellStyle name="链接单元格 5" xfId="528"/>
    <cellStyle name="链接单元格 5 2" xfId="530"/>
    <cellStyle name="链接单元格 5 3" xfId="532"/>
    <cellStyle name="链接单元格 5_州本级" xfId="533"/>
    <cellStyle name="链接单元格 6" xfId="534"/>
    <cellStyle name="链接单元格 7" xfId="535"/>
    <cellStyle name="普通_97-917" xfId="536"/>
    <cellStyle name="千分位[0]_laroux" xfId="537"/>
    <cellStyle name="千分位_97-917" xfId="538"/>
    <cellStyle name="千位[0]_1" xfId="540"/>
    <cellStyle name="千位_1" xfId="96"/>
    <cellStyle name="适中 2" xfId="541"/>
    <cellStyle name="适中 2 2" xfId="542"/>
    <cellStyle name="适中 2 2 2" xfId="543"/>
    <cellStyle name="适中 2 2_州本级" xfId="544"/>
    <cellStyle name="适中 2 3" xfId="545"/>
    <cellStyle name="适中 2 4" xfId="546"/>
    <cellStyle name="适中 2_州本级" xfId="344"/>
    <cellStyle name="适中 3" xfId="547"/>
    <cellStyle name="适中 3 2" xfId="548"/>
    <cellStyle name="适中 3 2 2" xfId="549"/>
    <cellStyle name="适中 3 2_州本级" xfId="539"/>
    <cellStyle name="适中 3 3" xfId="550"/>
    <cellStyle name="适中 3 4" xfId="551"/>
    <cellStyle name="适中 3_州本级" xfId="358"/>
    <cellStyle name="适中 4" xfId="552"/>
    <cellStyle name="适中 4 2" xfId="553"/>
    <cellStyle name="适中 4 2 2" xfId="554"/>
    <cellStyle name="适中 4 2_州本级" xfId="555"/>
    <cellStyle name="适中 4 3" xfId="556"/>
    <cellStyle name="适中 4 4" xfId="557"/>
    <cellStyle name="适中 4_州本级" xfId="367"/>
    <cellStyle name="适中 5" xfId="558"/>
    <cellStyle name="适中 5 2" xfId="559"/>
    <cellStyle name="适中 5 3" xfId="560"/>
    <cellStyle name="适中 5_州本级" xfId="377"/>
    <cellStyle name="适中 6" xfId="561"/>
    <cellStyle name="适中 7" xfId="562"/>
    <cellStyle name="输出 2" xfId="563"/>
    <cellStyle name="输出 2 2" xfId="564"/>
    <cellStyle name="输出 2 2 2" xfId="565"/>
    <cellStyle name="输出 2 2_州本级" xfId="566"/>
    <cellStyle name="输出 2 3" xfId="567"/>
    <cellStyle name="输出 2 4" xfId="568"/>
    <cellStyle name="输出 2_州本级" xfId="569"/>
    <cellStyle name="输出 3" xfId="570"/>
    <cellStyle name="输出 3 2" xfId="571"/>
    <cellStyle name="输出 3 2 2" xfId="331"/>
    <cellStyle name="输出 3 2_州本级" xfId="458"/>
    <cellStyle name="输出 3 3" xfId="572"/>
    <cellStyle name="输出 3 4" xfId="573"/>
    <cellStyle name="输出 3_州本级" xfId="574"/>
    <cellStyle name="输出 4" xfId="512"/>
    <cellStyle name="输出 4 2" xfId="388"/>
    <cellStyle name="输出 4 2 2" xfId="390"/>
    <cellStyle name="输出 4 2_州本级" xfId="362"/>
    <cellStyle name="输出 4 3" xfId="405"/>
    <cellStyle name="输出 4 4" xfId="423"/>
    <cellStyle name="输出 4_州本级" xfId="42"/>
    <cellStyle name="输出 5" xfId="575"/>
    <cellStyle name="输出 5 2" xfId="576"/>
    <cellStyle name="输出 5 3" xfId="577"/>
    <cellStyle name="输出 5_州本级" xfId="578"/>
    <cellStyle name="输出 6" xfId="579"/>
    <cellStyle name="输出 7" xfId="580"/>
    <cellStyle name="输入 2" xfId="296"/>
    <cellStyle name="输入 2 2" xfId="581"/>
    <cellStyle name="输入 2 2 2" xfId="582"/>
    <cellStyle name="输入 2 2_州本级" xfId="583"/>
    <cellStyle name="输入 2 3" xfId="584"/>
    <cellStyle name="输入 2 4" xfId="585"/>
    <cellStyle name="输入 2_州本级" xfId="586"/>
    <cellStyle name="输入 3" xfId="386"/>
    <cellStyle name="输入 3 2" xfId="587"/>
    <cellStyle name="输入 3 2 2" xfId="340"/>
    <cellStyle name="输入 3 2_州本级" xfId="588"/>
    <cellStyle name="输入 3 3" xfId="589"/>
    <cellStyle name="输入 3 4" xfId="590"/>
    <cellStyle name="输入 3_州本级" xfId="591"/>
    <cellStyle name="输入 4" xfId="592"/>
    <cellStyle name="输入 4 2" xfId="593"/>
    <cellStyle name="输入 4 2 2" xfId="594"/>
    <cellStyle name="输入 4 2_州本级" xfId="595"/>
    <cellStyle name="输入 4 3" xfId="596"/>
    <cellStyle name="输入 4 4" xfId="597"/>
    <cellStyle name="输入 4_州本级" xfId="402"/>
    <cellStyle name="输入 5" xfId="598"/>
    <cellStyle name="输入 5 2" xfId="599"/>
    <cellStyle name="输入 5 3" xfId="600"/>
    <cellStyle name="输入 5_州本级" xfId="601"/>
    <cellStyle name="输入 6" xfId="602"/>
    <cellStyle name="输入 7" xfId="603"/>
    <cellStyle name="着色 1" xfId="622"/>
    <cellStyle name="着色 2" xfId="623"/>
    <cellStyle name="着色 3" xfId="624"/>
    <cellStyle name="着色 4" xfId="529"/>
    <cellStyle name="着色 5" xfId="531"/>
    <cellStyle name="着色 6" xfId="625"/>
    <cellStyle name="注释 2" xfId="604"/>
    <cellStyle name="注释 2 2" xfId="605"/>
    <cellStyle name="注释 2 2 2" xfId="235"/>
    <cellStyle name="注释 2 3" xfId="606"/>
    <cellStyle name="注释 2 4" xfId="607"/>
    <cellStyle name="注释 3" xfId="608"/>
    <cellStyle name="注释 3 2" xfId="609"/>
    <cellStyle name="注释 3 2 2" xfId="610"/>
    <cellStyle name="注释 3 3" xfId="611"/>
    <cellStyle name="注释 3 4" xfId="612"/>
    <cellStyle name="注释 4" xfId="613"/>
    <cellStyle name="注释 4 2" xfId="614"/>
    <cellStyle name="注释 4 2 2" xfId="615"/>
    <cellStyle name="注释 4 3" xfId="616"/>
    <cellStyle name="注释 4 4" xfId="617"/>
    <cellStyle name="注释 5" xfId="618"/>
    <cellStyle name="注释 5 2" xfId="619"/>
    <cellStyle name="注释 5 3" xfId="620"/>
    <cellStyle name="注释 6" xfId="621"/>
    <cellStyle name="注释 7" xfId="467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b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/>
  <colors>
    <mruColors>
      <color rgb="FFFFFF00"/>
      <color rgb="FFFFFFFF"/>
      <color rgb="FFFF00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opLeftCell="A4" workbookViewId="0">
      <selection activeCell="A6" sqref="A6:D6"/>
    </sheetView>
  </sheetViews>
  <sheetFormatPr defaultColWidth="9" defaultRowHeight="14.25"/>
  <cols>
    <col min="1" max="1" width="9.75" customWidth="1"/>
    <col min="2" max="2" width="20.5" customWidth="1"/>
    <col min="3" max="3" width="66.375" customWidth="1"/>
    <col min="4" max="4" width="9.5"/>
  </cols>
  <sheetData>
    <row r="1" spans="1:5" ht="42.75" customHeight="1">
      <c r="A1" s="201" t="s">
        <v>0</v>
      </c>
      <c r="B1" s="223"/>
      <c r="C1" s="223"/>
    </row>
    <row r="2" spans="1:5" ht="27" customHeight="1">
      <c r="A2" s="224"/>
      <c r="B2" s="225"/>
      <c r="C2" s="225"/>
      <c r="D2" s="225"/>
      <c r="E2" s="225"/>
    </row>
    <row r="3" spans="1:5" ht="38.25">
      <c r="A3" s="226" t="s">
        <v>1</v>
      </c>
      <c r="B3" s="226"/>
      <c r="C3" s="226"/>
      <c r="D3" s="226"/>
    </row>
    <row r="4" spans="1:5" s="196" customFormat="1" ht="126" customHeight="1">
      <c r="A4" s="227" t="s">
        <v>378</v>
      </c>
      <c r="B4" s="227"/>
      <c r="C4" s="227"/>
      <c r="D4" s="227"/>
    </row>
    <row r="5" spans="1:5" ht="94.5" customHeight="1">
      <c r="A5" s="228" t="s">
        <v>2</v>
      </c>
      <c r="B5" s="228"/>
      <c r="C5" s="228"/>
      <c r="D5" s="228"/>
    </row>
    <row r="6" spans="1:5" ht="32.25" customHeight="1">
      <c r="A6" s="222" t="s">
        <v>379</v>
      </c>
      <c r="B6" s="222"/>
      <c r="C6" s="222"/>
      <c r="D6" s="222"/>
    </row>
  </sheetData>
  <sheetProtection selectLockedCells="1" selectUnlockedCells="1"/>
  <mergeCells count="6">
    <mergeCell ref="A6:D6"/>
    <mergeCell ref="B1:C1"/>
    <mergeCell ref="A2:E2"/>
    <mergeCell ref="A3:D3"/>
    <mergeCell ref="A4:D4"/>
    <mergeCell ref="A5:D5"/>
  </mergeCells>
  <phoneticPr fontId="51" type="noConversion"/>
  <printOptions horizontalCentered="1"/>
  <pageMargins left="0.75" right="0.75" top="0.8" bottom="0.8" header="0.50902777777777797" footer="0.50902777777777797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14" sqref="B14"/>
    </sheetView>
  </sheetViews>
  <sheetFormatPr defaultColWidth="9" defaultRowHeight="14.25"/>
  <cols>
    <col min="1" max="1" width="12.75" style="196" customWidth="1"/>
    <col min="2" max="2" width="102" style="196" customWidth="1"/>
    <col min="3" max="16384" width="9" style="196"/>
  </cols>
  <sheetData>
    <row r="1" spans="1:2" ht="54" customHeight="1"/>
    <row r="2" spans="1:2" ht="37.5" customHeight="1">
      <c r="A2" s="229" t="s">
        <v>3</v>
      </c>
      <c r="B2" s="229"/>
    </row>
    <row r="3" spans="1:2" ht="37.5" customHeight="1">
      <c r="A3" s="197"/>
      <c r="B3" s="197"/>
    </row>
    <row r="4" spans="1:2" ht="32.25" customHeight="1">
      <c r="A4" s="198" t="s">
        <v>4</v>
      </c>
      <c r="B4" s="198" t="s">
        <v>5</v>
      </c>
    </row>
    <row r="5" spans="1:2" s="195" customFormat="1" ht="24.95" customHeight="1">
      <c r="A5" s="199">
        <v>1</v>
      </c>
      <c r="B5" s="202" t="s">
        <v>380</v>
      </c>
    </row>
    <row r="6" spans="1:2" s="195" customFormat="1" ht="24.95" customHeight="1">
      <c r="A6" s="199">
        <v>2</v>
      </c>
      <c r="B6" s="202" t="s">
        <v>381</v>
      </c>
    </row>
    <row r="7" spans="1:2" s="195" customFormat="1" ht="24.95" customHeight="1">
      <c r="A7" s="199">
        <v>3</v>
      </c>
      <c r="B7" s="202" t="s">
        <v>382</v>
      </c>
    </row>
    <row r="8" spans="1:2" s="195" customFormat="1" ht="24.95" customHeight="1">
      <c r="A8" s="199">
        <v>4</v>
      </c>
      <c r="B8" s="202" t="s">
        <v>383</v>
      </c>
    </row>
    <row r="9" spans="1:2" s="195" customFormat="1" ht="24.95" customHeight="1">
      <c r="A9" s="199">
        <v>5</v>
      </c>
      <c r="B9" s="202" t="s">
        <v>384</v>
      </c>
    </row>
    <row r="10" spans="1:2" s="195" customFormat="1" ht="24.95" customHeight="1">
      <c r="A10" s="199">
        <v>6</v>
      </c>
      <c r="B10" s="202" t="s">
        <v>385</v>
      </c>
    </row>
    <row r="11" spans="1:2" s="195" customFormat="1" ht="24.95" customHeight="1">
      <c r="A11" s="199">
        <v>7</v>
      </c>
      <c r="B11" s="202" t="s">
        <v>386</v>
      </c>
    </row>
    <row r="12" spans="1:2" s="195" customFormat="1" ht="24.95" customHeight="1">
      <c r="B12" s="200"/>
    </row>
    <row r="13" spans="1:2" s="195" customFormat="1" ht="24.95" customHeight="1">
      <c r="B13" s="200"/>
    </row>
    <row r="14" spans="1:2" s="195" customFormat="1" ht="24.95" customHeight="1">
      <c r="B14" s="200"/>
    </row>
    <row r="15" spans="1:2" s="195" customFormat="1" ht="24.95" customHeight="1">
      <c r="B15" s="200"/>
    </row>
    <row r="16" spans="1:2" s="195" customFormat="1" ht="24.95" customHeight="1">
      <c r="B16" s="200"/>
    </row>
    <row r="17" spans="2:2" s="195" customFormat="1" ht="24.95" customHeight="1">
      <c r="B17" s="200"/>
    </row>
    <row r="18" spans="2:2" s="195" customFormat="1" ht="24.95" customHeight="1">
      <c r="B18" s="200"/>
    </row>
    <row r="19" spans="2:2" s="195" customFormat="1" ht="24.95" customHeight="1">
      <c r="B19" s="200"/>
    </row>
    <row r="20" spans="2:2" s="195" customFormat="1" ht="24.95" customHeight="1">
      <c r="B20" s="200"/>
    </row>
    <row r="21" spans="2:2" s="195" customFormat="1" ht="24.95" customHeight="1">
      <c r="B21" s="200"/>
    </row>
    <row r="22" spans="2:2" s="195" customFormat="1" ht="24.95" customHeight="1">
      <c r="B22" s="200"/>
    </row>
  </sheetData>
  <mergeCells count="1">
    <mergeCell ref="A2:B2"/>
  </mergeCells>
  <phoneticPr fontId="51" type="noConversion"/>
  <printOptions horizontalCentered="1"/>
  <pageMargins left="0.75" right="0.75" top="0.63888888888888895" bottom="0.51875000000000004" header="0.3" footer="0.2791666666666670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6"/>
  <sheetViews>
    <sheetView showZeros="0" zoomScale="85" zoomScaleNormal="85" workbookViewId="0">
      <pane ySplit="5" topLeftCell="A6" activePane="bottomLeft" state="frozen"/>
      <selection pane="bottomLeft" activeCell="D57" sqref="D57"/>
    </sheetView>
  </sheetViews>
  <sheetFormatPr defaultColWidth="9" defaultRowHeight="14.25"/>
  <cols>
    <col min="1" max="1" width="46.75" style="139" customWidth="1"/>
    <col min="2" max="3" width="14.625" style="139" customWidth="1"/>
    <col min="4" max="4" width="14.625" style="140" customWidth="1"/>
    <col min="5" max="5" width="37.375" style="139" customWidth="1"/>
    <col min="6" max="6" width="14.625" style="139" customWidth="1"/>
    <col min="7" max="7" width="19" style="139" customWidth="1"/>
    <col min="8" max="8" width="14.625" style="140" customWidth="1"/>
    <col min="9" max="12" width="9" style="139"/>
    <col min="13" max="13" width="10" style="139"/>
    <col min="14" max="16384" width="9" style="139"/>
  </cols>
  <sheetData>
    <row r="1" spans="1:8" s="135" customFormat="1" ht="20.100000000000001" customHeight="1">
      <c r="A1" s="2" t="s">
        <v>6</v>
      </c>
      <c r="B1" s="142"/>
      <c r="D1" s="143"/>
      <c r="H1" s="143"/>
    </row>
    <row r="2" spans="1:8" ht="20.25">
      <c r="A2" s="230" t="s">
        <v>388</v>
      </c>
      <c r="B2" s="231"/>
      <c r="C2" s="231"/>
      <c r="D2" s="232"/>
      <c r="E2" s="231"/>
      <c r="F2" s="231"/>
      <c r="G2" s="231"/>
      <c r="H2" s="232"/>
    </row>
    <row r="3" spans="1:8" ht="16.5" customHeight="1">
      <c r="A3" s="141"/>
      <c r="B3" s="145"/>
      <c r="D3" s="146"/>
      <c r="E3" s="141"/>
      <c r="G3" s="172"/>
      <c r="H3" s="148" t="s">
        <v>7</v>
      </c>
    </row>
    <row r="4" spans="1:8" ht="24.95" customHeight="1">
      <c r="A4" s="235" t="s">
        <v>8</v>
      </c>
      <c r="B4" s="236" t="s">
        <v>387</v>
      </c>
      <c r="C4" s="233" t="s">
        <v>389</v>
      </c>
      <c r="D4" s="234"/>
      <c r="E4" s="235" t="s">
        <v>9</v>
      </c>
      <c r="F4" s="236" t="s">
        <v>387</v>
      </c>
      <c r="G4" s="233" t="s">
        <v>389</v>
      </c>
      <c r="H4" s="234"/>
    </row>
    <row r="5" spans="1:8" s="171" customFormat="1" ht="24.95" customHeight="1">
      <c r="A5" s="235"/>
      <c r="B5" s="235"/>
      <c r="C5" s="173" t="s">
        <v>10</v>
      </c>
      <c r="D5" s="174" t="s">
        <v>11</v>
      </c>
      <c r="E5" s="235"/>
      <c r="F5" s="235"/>
      <c r="G5" s="173" t="s">
        <v>10</v>
      </c>
      <c r="H5" s="174" t="s">
        <v>11</v>
      </c>
    </row>
    <row r="6" spans="1:8" ht="21" customHeight="1">
      <c r="A6" s="175" t="s">
        <v>12</v>
      </c>
      <c r="B6" s="176"/>
      <c r="C6" s="176"/>
      <c r="D6" s="177"/>
      <c r="E6" s="176" t="s">
        <v>13</v>
      </c>
      <c r="F6" s="178">
        <v>832.13</v>
      </c>
      <c r="G6" s="178">
        <v>875.51</v>
      </c>
      <c r="H6" s="177">
        <f>IF(OR(VALUE(G6)=0,ISERROR(G6/F6-1)),"",G6/F6-1)</f>
        <v>5.2131277564803513E-2</v>
      </c>
    </row>
    <row r="7" spans="1:8" ht="21" customHeight="1">
      <c r="A7" s="179" t="s">
        <v>14</v>
      </c>
      <c r="B7" s="178"/>
      <c r="C7" s="178"/>
      <c r="D7" s="177" t="str">
        <f t="shared" ref="D7:D24" si="0">IF(OR(VALUE(C7)=0,ISERROR(C7/B7-1)),"",C7/B7-1)</f>
        <v/>
      </c>
      <c r="E7" s="180" t="s">
        <v>15</v>
      </c>
      <c r="F7" s="178"/>
      <c r="G7" s="178"/>
      <c r="H7" s="177" t="str">
        <f t="shared" ref="H7:H37" si="1">IF(OR(VALUE(G7)=0,ISERROR(G7/F7-1)),"",G7/F7-1)</f>
        <v/>
      </c>
    </row>
    <row r="8" spans="1:8" ht="21" customHeight="1">
      <c r="A8" s="181" t="s">
        <v>16</v>
      </c>
      <c r="B8" s="178"/>
      <c r="C8" s="178"/>
      <c r="D8" s="177" t="str">
        <f t="shared" si="0"/>
        <v/>
      </c>
      <c r="E8" s="180" t="s">
        <v>17</v>
      </c>
      <c r="F8" s="178"/>
      <c r="G8" s="178"/>
      <c r="H8" s="177" t="str">
        <f t="shared" si="1"/>
        <v/>
      </c>
    </row>
    <row r="9" spans="1:8" ht="21" customHeight="1">
      <c r="A9" s="179" t="s">
        <v>18</v>
      </c>
      <c r="B9" s="178"/>
      <c r="C9" s="178"/>
      <c r="D9" s="177" t="str">
        <f t="shared" si="0"/>
        <v/>
      </c>
      <c r="E9" s="180" t="s">
        <v>19</v>
      </c>
      <c r="F9" s="178">
        <v>2</v>
      </c>
      <c r="G9" s="178">
        <v>2</v>
      </c>
      <c r="H9" s="177">
        <f t="shared" si="1"/>
        <v>0</v>
      </c>
    </row>
    <row r="10" spans="1:8" ht="21" customHeight="1">
      <c r="A10" s="179" t="s">
        <v>20</v>
      </c>
      <c r="B10" s="178"/>
      <c r="C10" s="178"/>
      <c r="D10" s="177" t="str">
        <f t="shared" si="0"/>
        <v/>
      </c>
      <c r="E10" s="180" t="s">
        <v>21</v>
      </c>
      <c r="F10" s="178"/>
      <c r="G10" s="178"/>
      <c r="H10" s="177" t="str">
        <f t="shared" si="1"/>
        <v/>
      </c>
    </row>
    <row r="11" spans="1:8" ht="21" customHeight="1">
      <c r="A11" s="179" t="s">
        <v>22</v>
      </c>
      <c r="B11" s="178"/>
      <c r="C11" s="178"/>
      <c r="D11" s="177" t="str">
        <f t="shared" si="0"/>
        <v/>
      </c>
      <c r="E11" s="180" t="s">
        <v>23</v>
      </c>
      <c r="F11" s="178"/>
      <c r="G11" s="178"/>
      <c r="H11" s="177" t="str">
        <f t="shared" si="1"/>
        <v/>
      </c>
    </row>
    <row r="12" spans="1:8" ht="21" customHeight="1">
      <c r="A12" s="179" t="s">
        <v>24</v>
      </c>
      <c r="B12" s="178"/>
      <c r="C12" s="178"/>
      <c r="D12" s="177" t="str">
        <f t="shared" si="0"/>
        <v/>
      </c>
      <c r="E12" s="180" t="s">
        <v>25</v>
      </c>
      <c r="F12" s="178">
        <v>44.72</v>
      </c>
      <c r="G12" s="178">
        <v>23.08</v>
      </c>
      <c r="H12" s="177">
        <f t="shared" si="1"/>
        <v>-0.48389982110912344</v>
      </c>
    </row>
    <row r="13" spans="1:8" ht="21" customHeight="1">
      <c r="A13" s="179" t="s">
        <v>26</v>
      </c>
      <c r="B13" s="178"/>
      <c r="C13" s="178"/>
      <c r="D13" s="177" t="str">
        <f t="shared" si="0"/>
        <v/>
      </c>
      <c r="E13" s="180" t="s">
        <v>27</v>
      </c>
      <c r="F13" s="178">
        <v>154.80000000000001</v>
      </c>
      <c r="G13" s="178">
        <v>181.03</v>
      </c>
      <c r="H13" s="177">
        <f t="shared" si="1"/>
        <v>0.16944444444444429</v>
      </c>
    </row>
    <row r="14" spans="1:8" ht="21" customHeight="1">
      <c r="A14" s="179" t="s">
        <v>28</v>
      </c>
      <c r="B14" s="178"/>
      <c r="C14" s="178"/>
      <c r="D14" s="177" t="str">
        <f t="shared" si="0"/>
        <v/>
      </c>
      <c r="E14" s="180" t="s">
        <v>29</v>
      </c>
      <c r="F14" s="178">
        <v>85.04</v>
      </c>
      <c r="G14" s="178">
        <v>67.930000000000007</v>
      </c>
      <c r="H14" s="177">
        <f t="shared" si="1"/>
        <v>-0.20119943555973663</v>
      </c>
    </row>
    <row r="15" spans="1:8" ht="21" customHeight="1">
      <c r="A15" s="179" t="s">
        <v>30</v>
      </c>
      <c r="B15" s="178"/>
      <c r="C15" s="178"/>
      <c r="D15" s="177" t="str">
        <f t="shared" si="0"/>
        <v/>
      </c>
      <c r="E15" s="180" t="s">
        <v>31</v>
      </c>
      <c r="F15" s="178"/>
      <c r="G15" s="178"/>
      <c r="H15" s="177" t="str">
        <f t="shared" si="1"/>
        <v/>
      </c>
    </row>
    <row r="16" spans="1:8" ht="21" customHeight="1">
      <c r="A16" s="179" t="s">
        <v>32</v>
      </c>
      <c r="B16" s="178"/>
      <c r="C16" s="178"/>
      <c r="D16" s="177" t="str">
        <f t="shared" si="0"/>
        <v/>
      </c>
      <c r="E16" s="180" t="s">
        <v>33</v>
      </c>
      <c r="F16" s="178">
        <v>2</v>
      </c>
      <c r="G16" s="178">
        <v>2</v>
      </c>
      <c r="H16" s="177">
        <f t="shared" si="1"/>
        <v>0</v>
      </c>
    </row>
    <row r="17" spans="1:8" ht="21" customHeight="1">
      <c r="A17" s="179" t="s">
        <v>34</v>
      </c>
      <c r="B17" s="178"/>
      <c r="C17" s="178"/>
      <c r="D17" s="177" t="str">
        <f t="shared" si="0"/>
        <v/>
      </c>
      <c r="E17" s="180" t="s">
        <v>35</v>
      </c>
      <c r="F17" s="178">
        <v>297.61</v>
      </c>
      <c r="G17" s="178">
        <v>299.08999999999997</v>
      </c>
      <c r="H17" s="177">
        <f t="shared" si="1"/>
        <v>4.9729511777156787E-3</v>
      </c>
    </row>
    <row r="18" spans="1:8" ht="21" customHeight="1">
      <c r="A18" s="179" t="s">
        <v>36</v>
      </c>
      <c r="B18" s="178"/>
      <c r="C18" s="178"/>
      <c r="D18" s="177" t="str">
        <f t="shared" si="0"/>
        <v/>
      </c>
      <c r="E18" s="182" t="s">
        <v>37</v>
      </c>
      <c r="F18" s="178">
        <v>17.329999999999998</v>
      </c>
      <c r="G18" s="178">
        <v>17.329999999999998</v>
      </c>
      <c r="H18" s="177">
        <f t="shared" si="1"/>
        <v>0</v>
      </c>
    </row>
    <row r="19" spans="1:8" ht="21" customHeight="1">
      <c r="A19" s="179" t="s">
        <v>38</v>
      </c>
      <c r="B19" s="178"/>
      <c r="C19" s="178"/>
      <c r="D19" s="177" t="str">
        <f t="shared" si="0"/>
        <v/>
      </c>
      <c r="E19" s="182" t="s">
        <v>39</v>
      </c>
      <c r="F19" s="178"/>
      <c r="G19" s="178"/>
      <c r="H19" s="177" t="str">
        <f t="shared" si="1"/>
        <v/>
      </c>
    </row>
    <row r="20" spans="1:8" ht="21" customHeight="1">
      <c r="A20" s="179" t="s">
        <v>40</v>
      </c>
      <c r="B20" s="178"/>
      <c r="C20" s="178"/>
      <c r="D20" s="177" t="str">
        <f t="shared" si="0"/>
        <v/>
      </c>
      <c r="E20" s="180" t="s">
        <v>41</v>
      </c>
      <c r="F20" s="178"/>
      <c r="G20" s="178"/>
      <c r="H20" s="177" t="str">
        <f t="shared" si="1"/>
        <v/>
      </c>
    </row>
    <row r="21" spans="1:8" ht="21" customHeight="1">
      <c r="A21" s="179" t="s">
        <v>42</v>
      </c>
      <c r="B21" s="178"/>
      <c r="C21" s="178"/>
      <c r="D21" s="177" t="str">
        <f t="shared" si="0"/>
        <v/>
      </c>
      <c r="E21" s="180" t="s">
        <v>43</v>
      </c>
      <c r="F21" s="178"/>
      <c r="G21" s="178"/>
      <c r="H21" s="177" t="str">
        <f t="shared" si="1"/>
        <v/>
      </c>
    </row>
    <row r="22" spans="1:8" ht="21" customHeight="1">
      <c r="A22" s="181" t="s">
        <v>44</v>
      </c>
      <c r="B22" s="178"/>
      <c r="C22" s="178"/>
      <c r="D22" s="177" t="str">
        <f t="shared" si="0"/>
        <v/>
      </c>
      <c r="E22" s="180" t="s">
        <v>45</v>
      </c>
      <c r="F22" s="178"/>
      <c r="G22" s="178"/>
      <c r="H22" s="177" t="str">
        <f t="shared" si="1"/>
        <v/>
      </c>
    </row>
    <row r="23" spans="1:8" ht="21" customHeight="1">
      <c r="A23" s="183" t="s">
        <v>46</v>
      </c>
      <c r="B23" s="176">
        <f>SUM(B24:B30)</f>
        <v>0</v>
      </c>
      <c r="C23" s="176">
        <f>SUM(C24:C30)</f>
        <v>0</v>
      </c>
      <c r="D23" s="177" t="str">
        <f t="shared" si="0"/>
        <v/>
      </c>
      <c r="E23" s="182" t="s">
        <v>47</v>
      </c>
      <c r="F23" s="178">
        <v>61.23</v>
      </c>
      <c r="G23" s="178">
        <v>61.1</v>
      </c>
      <c r="H23" s="177">
        <f t="shared" si="1"/>
        <v>-2.1231422505306741E-3</v>
      </c>
    </row>
    <row r="24" spans="1:8" ht="21" customHeight="1">
      <c r="A24" s="157" t="s">
        <v>48</v>
      </c>
      <c r="B24" s="178">
        <f>SUM(B26:B32)</f>
        <v>0</v>
      </c>
      <c r="C24" s="178">
        <f>SUM(C26:C32)</f>
        <v>0</v>
      </c>
      <c r="D24" s="177" t="str">
        <f t="shared" si="0"/>
        <v/>
      </c>
      <c r="E24" s="182" t="s">
        <v>49</v>
      </c>
      <c r="F24" s="184"/>
      <c r="G24" s="178"/>
      <c r="H24" s="177" t="str">
        <f t="shared" si="1"/>
        <v/>
      </c>
    </row>
    <row r="25" spans="1:8" ht="21" customHeight="1">
      <c r="A25" s="179" t="s">
        <v>50</v>
      </c>
      <c r="B25" s="178"/>
      <c r="C25" s="178"/>
      <c r="D25" s="177"/>
      <c r="E25" s="182" t="s">
        <v>51</v>
      </c>
      <c r="F25" s="184"/>
      <c r="G25" s="178"/>
      <c r="H25" s="177" t="str">
        <f t="shared" si="1"/>
        <v/>
      </c>
    </row>
    <row r="26" spans="1:8" ht="27.75" customHeight="1">
      <c r="A26" s="179" t="s">
        <v>52</v>
      </c>
      <c r="B26" s="178"/>
      <c r="C26" s="178"/>
      <c r="D26" s="177" t="str">
        <f t="shared" ref="D26:D37" si="2">IF(OR(VALUE(C26)=0,ISERROR(C26/B26-1)),"",C26/B26-1)</f>
        <v/>
      </c>
      <c r="E26" s="182" t="s">
        <v>53</v>
      </c>
      <c r="F26" s="184"/>
      <c r="G26" s="178"/>
      <c r="H26" s="177" t="str">
        <f t="shared" si="1"/>
        <v/>
      </c>
    </row>
    <row r="27" spans="1:8" ht="21" customHeight="1">
      <c r="A27" s="179" t="s">
        <v>54</v>
      </c>
      <c r="B27" s="178"/>
      <c r="C27" s="178"/>
      <c r="D27" s="177" t="str">
        <f t="shared" si="2"/>
        <v/>
      </c>
      <c r="E27" s="182" t="s">
        <v>55</v>
      </c>
      <c r="F27" s="184"/>
      <c r="G27" s="184"/>
      <c r="H27" s="177" t="str">
        <f t="shared" si="1"/>
        <v/>
      </c>
    </row>
    <row r="28" spans="1:8" ht="21" customHeight="1">
      <c r="A28" s="179" t="s">
        <v>56</v>
      </c>
      <c r="B28" s="178"/>
      <c r="C28" s="178"/>
      <c r="D28" s="177" t="str">
        <f t="shared" si="2"/>
        <v/>
      </c>
      <c r="F28" s="184"/>
      <c r="G28" s="178"/>
      <c r="H28" s="177" t="str">
        <f t="shared" si="1"/>
        <v/>
      </c>
    </row>
    <row r="29" spans="1:8" ht="21" customHeight="1">
      <c r="A29" s="179" t="s">
        <v>57</v>
      </c>
      <c r="B29" s="178"/>
      <c r="C29" s="178"/>
      <c r="D29" s="177" t="str">
        <f t="shared" si="2"/>
        <v/>
      </c>
      <c r="E29" s="182"/>
      <c r="F29" s="163"/>
      <c r="G29" s="163"/>
      <c r="H29" s="177" t="str">
        <f t="shared" si="1"/>
        <v/>
      </c>
    </row>
    <row r="30" spans="1:8" ht="21" customHeight="1">
      <c r="A30" s="183" t="s">
        <v>58</v>
      </c>
      <c r="B30" s="178"/>
      <c r="C30" s="178"/>
      <c r="D30" s="177" t="str">
        <f t="shared" si="2"/>
        <v/>
      </c>
      <c r="E30" s="180" t="s">
        <v>59</v>
      </c>
      <c r="F30" s="184"/>
      <c r="G30" s="184"/>
      <c r="H30" s="177" t="str">
        <f t="shared" si="1"/>
        <v/>
      </c>
    </row>
    <row r="31" spans="1:8">
      <c r="A31" s="183" t="s">
        <v>60</v>
      </c>
      <c r="B31" s="178"/>
      <c r="C31" s="178"/>
      <c r="D31" s="177" t="str">
        <f t="shared" si="2"/>
        <v/>
      </c>
      <c r="E31" s="180"/>
      <c r="F31" s="184"/>
      <c r="G31" s="184"/>
      <c r="H31" s="177" t="str">
        <f t="shared" si="1"/>
        <v/>
      </c>
    </row>
    <row r="32" spans="1:8" ht="21" customHeight="1">
      <c r="A32" s="179" t="s">
        <v>61</v>
      </c>
      <c r="B32" s="178"/>
      <c r="C32" s="178"/>
      <c r="D32" s="177" t="str">
        <f t="shared" si="2"/>
        <v/>
      </c>
      <c r="E32" s="180"/>
      <c r="F32" s="184"/>
      <c r="G32" s="184"/>
      <c r="H32" s="177" t="str">
        <f t="shared" si="1"/>
        <v/>
      </c>
    </row>
    <row r="33" spans="1:8" ht="21" customHeight="1">
      <c r="A33" s="185" t="s">
        <v>62</v>
      </c>
      <c r="B33" s="176">
        <f>SUM(B6,B23)</f>
        <v>0</v>
      </c>
      <c r="C33" s="176">
        <f>SUM(C6,C23)</f>
        <v>0</v>
      </c>
      <c r="D33" s="177" t="str">
        <f t="shared" si="2"/>
        <v/>
      </c>
      <c r="E33" s="185" t="s">
        <v>63</v>
      </c>
      <c r="F33" s="176">
        <f>SUM(F6:F30)</f>
        <v>1496.8600000000001</v>
      </c>
      <c r="G33" s="176">
        <f>SUM(G6:G30)</f>
        <v>1529.07</v>
      </c>
      <c r="H33" s="177">
        <f t="shared" si="1"/>
        <v>2.1518378472268562E-2</v>
      </c>
    </row>
    <row r="34" spans="1:8" ht="21" hidden="1" customHeight="1">
      <c r="A34" s="185"/>
      <c r="B34" s="176"/>
      <c r="C34" s="176"/>
      <c r="D34" s="177" t="str">
        <f t="shared" si="2"/>
        <v/>
      </c>
      <c r="E34" s="185"/>
      <c r="F34" s="176"/>
      <c r="G34" s="176"/>
      <c r="H34" s="177" t="str">
        <f t="shared" si="1"/>
        <v/>
      </c>
    </row>
    <row r="35" spans="1:8" ht="21" hidden="1" customHeight="1">
      <c r="A35" s="180"/>
      <c r="B35" s="163"/>
      <c r="C35" s="163"/>
      <c r="D35" s="177" t="str">
        <f t="shared" si="2"/>
        <v/>
      </c>
      <c r="E35" s="180" t="s">
        <v>64</v>
      </c>
      <c r="F35" s="186"/>
      <c r="G35" s="186"/>
      <c r="H35" s="177" t="str">
        <f t="shared" si="1"/>
        <v/>
      </c>
    </row>
    <row r="36" spans="1:8" ht="21" customHeight="1">
      <c r="A36" s="157" t="s">
        <v>65</v>
      </c>
      <c r="B36" s="176">
        <f>B37+B38+B59+B62+B63</f>
        <v>1492.39</v>
      </c>
      <c r="C36" s="176">
        <f>C37+C38+C59+C62+C63</f>
        <v>1529.07</v>
      </c>
      <c r="D36" s="177">
        <f t="shared" si="2"/>
        <v>2.457802585115143E-2</v>
      </c>
      <c r="E36" s="187" t="s">
        <v>66</v>
      </c>
      <c r="F36" s="176">
        <f>SUM(F37,F40)</f>
        <v>0</v>
      </c>
      <c r="G36" s="176">
        <f>SUM(G37,G40)</f>
        <v>0</v>
      </c>
      <c r="H36" s="177" t="str">
        <f t="shared" si="1"/>
        <v/>
      </c>
    </row>
    <row r="37" spans="1:8" ht="21" customHeight="1">
      <c r="A37" s="160" t="s">
        <v>67</v>
      </c>
      <c r="B37" s="176"/>
      <c r="C37" s="176"/>
      <c r="D37" s="177" t="str">
        <f t="shared" si="2"/>
        <v/>
      </c>
      <c r="E37" s="187" t="s">
        <v>68</v>
      </c>
      <c r="F37" s="176">
        <f>SUM(F38:F39)</f>
        <v>0</v>
      </c>
      <c r="G37" s="176">
        <f>SUM(G38:G39)</f>
        <v>0</v>
      </c>
      <c r="H37" s="177" t="str">
        <f t="shared" si="1"/>
        <v/>
      </c>
    </row>
    <row r="38" spans="1:8" ht="21" customHeight="1">
      <c r="A38" s="160" t="s">
        <v>69</v>
      </c>
      <c r="B38" s="163">
        <f>SUM(B39:B58)</f>
        <v>1492.39</v>
      </c>
      <c r="C38" s="163">
        <f>SUM(C39:C58)</f>
        <v>1529.07</v>
      </c>
      <c r="D38" s="177">
        <f t="shared" ref="D38:D66" si="3">IF(OR(VALUE(C38)=0,ISERROR(C38/B38-1)),"",C38/B38-1)</f>
        <v>2.457802585115143E-2</v>
      </c>
      <c r="E38" s="187" t="s">
        <v>70</v>
      </c>
      <c r="F38" s="163"/>
      <c r="G38" s="163"/>
      <c r="H38" s="177" t="str">
        <f t="shared" ref="H38:H66" si="4">IF(OR(VALUE(G38)=0,ISERROR(G38/F38-1)),"",G38/F38-1)</f>
        <v/>
      </c>
    </row>
    <row r="39" spans="1:8" ht="21" customHeight="1">
      <c r="A39" s="161" t="s">
        <v>71</v>
      </c>
      <c r="B39" s="163"/>
      <c r="C39" s="163"/>
      <c r="D39" s="177" t="str">
        <f t="shared" si="3"/>
        <v/>
      </c>
      <c r="E39" s="187" t="s">
        <v>72</v>
      </c>
      <c r="F39" s="163"/>
      <c r="G39" s="163"/>
      <c r="H39" s="177" t="str">
        <f t="shared" si="4"/>
        <v/>
      </c>
    </row>
    <row r="40" spans="1:8">
      <c r="A40" s="161" t="s">
        <v>73</v>
      </c>
      <c r="B40" s="163"/>
      <c r="C40" s="163"/>
      <c r="D40" s="177" t="str">
        <f t="shared" si="3"/>
        <v/>
      </c>
      <c r="E40" s="187" t="s">
        <v>74</v>
      </c>
      <c r="F40" s="163">
        <f>SUM(F41)</f>
        <v>0</v>
      </c>
      <c r="G40" s="163">
        <f>SUM(G41)</f>
        <v>0</v>
      </c>
      <c r="H40" s="177" t="str">
        <f t="shared" si="4"/>
        <v/>
      </c>
    </row>
    <row r="41" spans="1:8" ht="18.95" customHeight="1">
      <c r="A41" s="162" t="s">
        <v>75</v>
      </c>
      <c r="B41" s="163">
        <v>1492.39</v>
      </c>
      <c r="C41" s="163">
        <v>1529.07</v>
      </c>
      <c r="D41" s="177">
        <v>2.46E-2</v>
      </c>
      <c r="E41" s="187" t="s">
        <v>76</v>
      </c>
      <c r="F41" s="163"/>
      <c r="G41" s="163"/>
      <c r="H41" s="177" t="str">
        <f t="shared" si="4"/>
        <v/>
      </c>
    </row>
    <row r="42" spans="1:8" ht="21" customHeight="1">
      <c r="A42" s="161" t="s">
        <v>77</v>
      </c>
      <c r="B42" s="176"/>
      <c r="C42" s="176"/>
      <c r="D42" s="177" t="str">
        <f t="shared" si="3"/>
        <v/>
      </c>
      <c r="E42" s="163"/>
      <c r="F42" s="176">
        <f>SUM(F43)</f>
        <v>0</v>
      </c>
      <c r="G42" s="176">
        <f>SUM(G43)</f>
        <v>0</v>
      </c>
      <c r="H42" s="177" t="str">
        <f t="shared" si="4"/>
        <v/>
      </c>
    </row>
    <row r="43" spans="1:8" ht="21" customHeight="1">
      <c r="A43" s="161" t="s">
        <v>78</v>
      </c>
      <c r="B43" s="163"/>
      <c r="C43" s="163"/>
      <c r="D43" s="177" t="str">
        <f t="shared" si="3"/>
        <v/>
      </c>
      <c r="E43" s="163"/>
      <c r="F43" s="163"/>
      <c r="G43" s="163"/>
      <c r="H43" s="177" t="str">
        <f t="shared" si="4"/>
        <v/>
      </c>
    </row>
    <row r="44" spans="1:8" ht="21" customHeight="1">
      <c r="A44" s="161" t="s">
        <v>79</v>
      </c>
      <c r="B44" s="163"/>
      <c r="C44" s="163"/>
      <c r="D44" s="177" t="str">
        <f t="shared" si="3"/>
        <v/>
      </c>
      <c r="E44" s="188"/>
      <c r="F44" s="163"/>
      <c r="G44" s="163"/>
      <c r="H44" s="177" t="str">
        <f t="shared" si="4"/>
        <v/>
      </c>
    </row>
    <row r="45" spans="1:8" ht="21" customHeight="1">
      <c r="A45" s="164" t="s">
        <v>80</v>
      </c>
      <c r="B45" s="163"/>
      <c r="C45" s="163"/>
      <c r="D45" s="177" t="str">
        <f t="shared" si="3"/>
        <v/>
      </c>
      <c r="E45" s="188"/>
      <c r="F45" s="163"/>
      <c r="G45" s="163"/>
      <c r="H45" s="177" t="str">
        <f t="shared" si="4"/>
        <v/>
      </c>
    </row>
    <row r="46" spans="1:8" ht="21" customHeight="1">
      <c r="A46" s="161" t="s">
        <v>81</v>
      </c>
      <c r="B46" s="163"/>
      <c r="C46" s="163"/>
      <c r="D46" s="177" t="str">
        <f t="shared" si="3"/>
        <v/>
      </c>
      <c r="E46" s="188"/>
      <c r="F46" s="163"/>
      <c r="G46" s="163"/>
      <c r="H46" s="177" t="str">
        <f t="shared" si="4"/>
        <v/>
      </c>
    </row>
    <row r="47" spans="1:8" ht="21" customHeight="1">
      <c r="A47" s="161" t="s">
        <v>82</v>
      </c>
      <c r="B47" s="163"/>
      <c r="C47" s="163"/>
      <c r="D47" s="177" t="str">
        <f t="shared" si="3"/>
        <v/>
      </c>
      <c r="E47" s="188"/>
      <c r="F47" s="163"/>
      <c r="G47" s="163"/>
      <c r="H47" s="177" t="str">
        <f t="shared" si="4"/>
        <v/>
      </c>
    </row>
    <row r="48" spans="1:8" ht="21" customHeight="1">
      <c r="A48" s="161" t="s">
        <v>83</v>
      </c>
      <c r="B48" s="163"/>
      <c r="C48" s="163"/>
      <c r="D48" s="177" t="str">
        <f t="shared" si="3"/>
        <v/>
      </c>
      <c r="E48" s="189"/>
      <c r="F48" s="163"/>
      <c r="G48" s="163"/>
      <c r="H48" s="177" t="str">
        <f t="shared" si="4"/>
        <v/>
      </c>
    </row>
    <row r="49" spans="1:8" ht="21" hidden="1" customHeight="1">
      <c r="A49" s="161" t="s">
        <v>84</v>
      </c>
      <c r="B49" s="163"/>
      <c r="C49" s="163"/>
      <c r="D49" s="177" t="str">
        <f t="shared" si="3"/>
        <v/>
      </c>
      <c r="E49" s="188"/>
      <c r="F49" s="163"/>
      <c r="G49" s="163"/>
      <c r="H49" s="177" t="str">
        <f t="shared" si="4"/>
        <v/>
      </c>
    </row>
    <row r="50" spans="1:8" ht="21" hidden="1" customHeight="1">
      <c r="A50" s="161" t="s">
        <v>85</v>
      </c>
      <c r="B50" s="163"/>
      <c r="C50" s="163"/>
      <c r="D50" s="177" t="str">
        <f t="shared" si="3"/>
        <v/>
      </c>
      <c r="E50" s="188"/>
      <c r="F50" s="163"/>
      <c r="G50" s="163"/>
      <c r="H50" s="177" t="str">
        <f t="shared" si="4"/>
        <v/>
      </c>
    </row>
    <row r="51" spans="1:8" ht="21" hidden="1" customHeight="1">
      <c r="A51" s="161" t="s">
        <v>86</v>
      </c>
      <c r="B51" s="163"/>
      <c r="C51" s="163"/>
      <c r="D51" s="177" t="str">
        <f t="shared" si="3"/>
        <v/>
      </c>
      <c r="E51" s="188"/>
      <c r="F51" s="163"/>
      <c r="G51" s="163"/>
      <c r="H51" s="177" t="str">
        <f t="shared" si="4"/>
        <v/>
      </c>
    </row>
    <row r="52" spans="1:8" ht="21" hidden="1" customHeight="1">
      <c r="A52" s="161" t="s">
        <v>87</v>
      </c>
      <c r="B52" s="163"/>
      <c r="C52" s="163"/>
      <c r="D52" s="177" t="str">
        <f t="shared" si="3"/>
        <v/>
      </c>
      <c r="E52" s="188"/>
      <c r="F52" s="163"/>
      <c r="G52" s="163"/>
      <c r="H52" s="177" t="str">
        <f t="shared" si="4"/>
        <v/>
      </c>
    </row>
    <row r="53" spans="1:8" ht="21" customHeight="1">
      <c r="A53" s="161" t="s">
        <v>88</v>
      </c>
      <c r="B53" s="163"/>
      <c r="C53" s="163"/>
      <c r="D53" s="177" t="str">
        <f t="shared" si="3"/>
        <v/>
      </c>
      <c r="E53" s="188"/>
      <c r="F53" s="163"/>
      <c r="G53" s="163"/>
      <c r="H53" s="177" t="str">
        <f t="shared" si="4"/>
        <v/>
      </c>
    </row>
    <row r="54" spans="1:8" ht="21" hidden="1" customHeight="1">
      <c r="A54" s="161" t="s">
        <v>89</v>
      </c>
      <c r="B54" s="163"/>
      <c r="C54" s="163"/>
      <c r="D54" s="177" t="str">
        <f t="shared" si="3"/>
        <v/>
      </c>
      <c r="E54" s="189"/>
      <c r="F54" s="163"/>
      <c r="G54" s="163"/>
      <c r="H54" s="177" t="str">
        <f t="shared" si="4"/>
        <v/>
      </c>
    </row>
    <row r="55" spans="1:8" ht="21" hidden="1" customHeight="1">
      <c r="A55" s="161" t="s">
        <v>90</v>
      </c>
      <c r="B55" s="163"/>
      <c r="C55" s="163"/>
      <c r="D55" s="177" t="str">
        <f t="shared" si="3"/>
        <v/>
      </c>
      <c r="E55" s="188"/>
      <c r="F55" s="163"/>
      <c r="G55" s="163"/>
      <c r="H55" s="177" t="str">
        <f t="shared" si="4"/>
        <v/>
      </c>
    </row>
    <row r="56" spans="1:8" ht="21" hidden="1" customHeight="1">
      <c r="A56" s="161" t="s">
        <v>91</v>
      </c>
      <c r="B56" s="163"/>
      <c r="C56" s="163"/>
      <c r="D56" s="177" t="str">
        <f t="shared" si="3"/>
        <v/>
      </c>
      <c r="E56" s="188"/>
      <c r="F56" s="163"/>
      <c r="G56" s="163"/>
      <c r="H56" s="177" t="str">
        <f t="shared" si="4"/>
        <v/>
      </c>
    </row>
    <row r="57" spans="1:8" ht="21" customHeight="1">
      <c r="A57" s="161" t="s">
        <v>92</v>
      </c>
      <c r="B57" s="163"/>
      <c r="C57" s="163"/>
      <c r="D57" s="177" t="str">
        <f t="shared" si="3"/>
        <v/>
      </c>
      <c r="E57" s="189"/>
      <c r="F57" s="163"/>
      <c r="G57" s="163"/>
      <c r="H57" s="177" t="str">
        <f t="shared" si="4"/>
        <v/>
      </c>
    </row>
    <row r="58" spans="1:8" ht="21" customHeight="1">
      <c r="A58" s="164" t="s">
        <v>93</v>
      </c>
      <c r="B58" s="163"/>
      <c r="C58" s="163"/>
      <c r="D58" s="177" t="str">
        <f t="shared" si="3"/>
        <v/>
      </c>
      <c r="E58" s="190" t="s">
        <v>94</v>
      </c>
      <c r="F58" s="163"/>
      <c r="G58" s="163"/>
      <c r="H58" s="177" t="str">
        <f t="shared" si="4"/>
        <v/>
      </c>
    </row>
    <row r="59" spans="1:8" ht="21" customHeight="1">
      <c r="A59" s="160" t="s">
        <v>95</v>
      </c>
      <c r="B59" s="163"/>
      <c r="C59" s="163"/>
      <c r="D59" s="177" t="str">
        <f t="shared" si="3"/>
        <v/>
      </c>
      <c r="E59" s="191" t="s">
        <v>96</v>
      </c>
      <c r="F59" s="163"/>
      <c r="G59" s="163"/>
      <c r="H59" s="177" t="str">
        <f t="shared" si="4"/>
        <v/>
      </c>
    </row>
    <row r="60" spans="1:8" ht="21" customHeight="1">
      <c r="A60" s="161" t="s">
        <v>97</v>
      </c>
      <c r="B60" s="163"/>
      <c r="C60" s="163"/>
      <c r="D60" s="177" t="str">
        <f t="shared" si="3"/>
        <v/>
      </c>
      <c r="E60" s="191" t="s">
        <v>98</v>
      </c>
      <c r="F60" s="163"/>
      <c r="G60" s="163"/>
      <c r="H60" s="177" t="str">
        <f t="shared" si="4"/>
        <v/>
      </c>
    </row>
    <row r="61" spans="1:8" ht="21" customHeight="1">
      <c r="A61" s="161" t="s">
        <v>99</v>
      </c>
      <c r="B61" s="163"/>
      <c r="C61" s="163"/>
      <c r="D61" s="177" t="str">
        <f t="shared" si="3"/>
        <v/>
      </c>
      <c r="E61" s="190" t="s">
        <v>100</v>
      </c>
      <c r="F61" s="163"/>
      <c r="G61" s="163"/>
      <c r="H61" s="177" t="str">
        <f t="shared" si="4"/>
        <v/>
      </c>
    </row>
    <row r="62" spans="1:8" ht="21" customHeight="1">
      <c r="A62" s="167" t="s">
        <v>101</v>
      </c>
      <c r="B62" s="163"/>
      <c r="C62" s="163"/>
      <c r="D62" s="177" t="str">
        <f t="shared" si="3"/>
        <v/>
      </c>
      <c r="E62" s="190" t="s">
        <v>102</v>
      </c>
      <c r="F62" s="163"/>
      <c r="G62" s="163"/>
      <c r="H62" s="177" t="str">
        <f t="shared" si="4"/>
        <v/>
      </c>
    </row>
    <row r="63" spans="1:8" ht="21" customHeight="1">
      <c r="A63" s="160" t="s">
        <v>103</v>
      </c>
      <c r="B63" s="163"/>
      <c r="C63" s="163"/>
      <c r="D63" s="177" t="str">
        <f t="shared" si="3"/>
        <v/>
      </c>
      <c r="E63" s="180" t="s">
        <v>104</v>
      </c>
      <c r="F63" s="163"/>
      <c r="G63" s="163"/>
      <c r="H63" s="177" t="str">
        <f t="shared" si="4"/>
        <v/>
      </c>
    </row>
    <row r="64" spans="1:8" ht="21" customHeight="1">
      <c r="A64" s="160" t="s">
        <v>105</v>
      </c>
      <c r="B64" s="178"/>
      <c r="C64" s="178"/>
      <c r="D64" s="177" t="str">
        <f t="shared" si="3"/>
        <v/>
      </c>
      <c r="E64" s="192"/>
      <c r="F64" s="163"/>
      <c r="G64" s="163"/>
      <c r="H64" s="177" t="str">
        <f t="shared" si="4"/>
        <v/>
      </c>
    </row>
    <row r="65" spans="1:8">
      <c r="A65" s="193" t="s">
        <v>59</v>
      </c>
      <c r="B65" s="163"/>
      <c r="C65" s="163"/>
      <c r="D65" s="177" t="str">
        <f t="shared" si="3"/>
        <v/>
      </c>
      <c r="E65" s="194" t="s">
        <v>59</v>
      </c>
      <c r="F65" s="186"/>
      <c r="G65" s="186"/>
      <c r="H65" s="177" t="str">
        <f t="shared" si="4"/>
        <v/>
      </c>
    </row>
    <row r="66" spans="1:8" ht="34.5" customHeight="1">
      <c r="A66" s="185" t="s">
        <v>106</v>
      </c>
      <c r="B66" s="176">
        <f>SUM(B33,B36)</f>
        <v>1492.39</v>
      </c>
      <c r="C66" s="176">
        <f>SUM(C33,C36)</f>
        <v>1529.07</v>
      </c>
      <c r="D66" s="177">
        <f t="shared" si="3"/>
        <v>2.457802585115143E-2</v>
      </c>
      <c r="E66" s="185" t="s">
        <v>107</v>
      </c>
      <c r="F66" s="176">
        <f>F63+F62+F61+F36+F33</f>
        <v>1496.8600000000001</v>
      </c>
      <c r="G66" s="176">
        <f>G63+G62+G61+G36+G33</f>
        <v>1529.07</v>
      </c>
      <c r="H66" s="177">
        <f t="shared" si="4"/>
        <v>2.1518378472268562E-2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phoneticPr fontId="51" type="noConversion"/>
  <conditionalFormatting sqref="A36:A64">
    <cfRule type="expression" dxfId="13" priority="1" stopIfTrue="1">
      <formula>"len($A:$A)=3"</formula>
    </cfRule>
  </conditionalFormatting>
  <conditionalFormatting sqref="A6:A21 A23:A39">
    <cfRule type="expression" dxfId="12" priority="2" stopIfTrue="1">
      <formula>"len($A:$A)=3"</formula>
    </cfRule>
  </conditionalFormatting>
  <conditionalFormatting sqref="A65 A35 E61:G62 E45:G46 E64:G64">
    <cfRule type="expression" dxfId="11" priority="3" stopIfTrue="1">
      <formula>"len($A:$A)=3"</formula>
    </cfRule>
  </conditionalFormatting>
  <printOptions horizontalCentered="1"/>
  <pageMargins left="0.15902777777777799" right="0.15902777777777799" top="0.55000000000000004" bottom="0.30902777777777801" header="0.23888888888888901" footer="0.15902777777777799"/>
  <pageSetup paperSize="9" scale="73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196"/>
  <sheetViews>
    <sheetView showZeros="0" tabSelected="1" topLeftCell="C1" zoomScale="70" zoomScaleNormal="70" workbookViewId="0">
      <pane ySplit="5" topLeftCell="A39" activePane="bottomLeft" state="frozen"/>
      <selection pane="bottomLeft" activeCell="C160" sqref="C160"/>
    </sheetView>
  </sheetViews>
  <sheetFormatPr defaultColWidth="9" defaultRowHeight="18" customHeight="1"/>
  <cols>
    <col min="1" max="1" width="45.375" style="139" customWidth="1"/>
    <col min="2" max="2" width="13.875" style="139" customWidth="1"/>
    <col min="3" max="3" width="13" style="139" customWidth="1"/>
    <col min="4" max="4" width="16" style="140" customWidth="1"/>
    <col min="5" max="5" width="45.125" style="139" customWidth="1"/>
    <col min="6" max="7" width="14.625" style="141" customWidth="1"/>
    <col min="8" max="8" width="14.625" style="140" customWidth="1"/>
    <col min="9" max="16384" width="9" style="139"/>
  </cols>
  <sheetData>
    <row r="1" spans="1:13" s="135" customFormat="1" ht="18" customHeight="1">
      <c r="A1" s="2" t="s">
        <v>108</v>
      </c>
      <c r="B1" s="142"/>
      <c r="D1" s="143"/>
      <c r="F1" s="144"/>
      <c r="G1" s="144"/>
      <c r="H1" s="143"/>
    </row>
    <row r="2" spans="1:13" ht="20.25">
      <c r="A2" s="230" t="s">
        <v>390</v>
      </c>
      <c r="B2" s="231"/>
      <c r="C2" s="231"/>
      <c r="D2" s="232"/>
      <c r="E2" s="231"/>
      <c r="F2" s="231"/>
      <c r="G2" s="231"/>
      <c r="H2" s="232"/>
    </row>
    <row r="3" spans="1:13" ht="18" customHeight="1">
      <c r="A3" s="141"/>
      <c r="B3" s="145"/>
      <c r="D3" s="146"/>
      <c r="E3" s="141"/>
      <c r="G3" s="147"/>
      <c r="H3" s="148" t="s">
        <v>7</v>
      </c>
      <c r="M3" s="136"/>
    </row>
    <row r="4" spans="1:13" s="136" customFormat="1" ht="18" customHeight="1">
      <c r="A4" s="239" t="s">
        <v>109</v>
      </c>
      <c r="B4" s="239" t="s">
        <v>391</v>
      </c>
      <c r="C4" s="237" t="s">
        <v>392</v>
      </c>
      <c r="D4" s="238"/>
      <c r="E4" s="239" t="s">
        <v>110</v>
      </c>
      <c r="F4" s="239" t="s">
        <v>391</v>
      </c>
      <c r="G4" s="237" t="s">
        <v>392</v>
      </c>
      <c r="H4" s="238"/>
    </row>
    <row r="5" spans="1:13" s="137" customFormat="1" ht="18" customHeight="1">
      <c r="A5" s="239"/>
      <c r="B5" s="239"/>
      <c r="C5" s="149" t="s">
        <v>10</v>
      </c>
      <c r="D5" s="150" t="s">
        <v>11</v>
      </c>
      <c r="E5" s="239"/>
      <c r="F5" s="239"/>
      <c r="G5" s="149" t="s">
        <v>10</v>
      </c>
      <c r="H5" s="150" t="s">
        <v>11</v>
      </c>
    </row>
    <row r="6" spans="1:13" s="138" customFormat="1" ht="18" customHeight="1">
      <c r="A6" s="115" t="s">
        <v>12</v>
      </c>
      <c r="B6" s="124"/>
      <c r="C6" s="124"/>
      <c r="D6" s="151"/>
      <c r="E6" s="115" t="s">
        <v>111</v>
      </c>
      <c r="F6" s="124">
        <v>832.13</v>
      </c>
      <c r="G6" s="124">
        <f>SUM(G7:G33)</f>
        <v>875.51</v>
      </c>
      <c r="H6" s="151">
        <f>IF(OR(VALUE(G6)=0,ISERROR(G6/F6-1)),"",G6/F6-1)</f>
        <v>5.2131277564803513E-2</v>
      </c>
    </row>
    <row r="7" spans="1:13" s="138" customFormat="1" ht="18" customHeight="1">
      <c r="A7" s="117" t="s">
        <v>14</v>
      </c>
      <c r="B7" s="123"/>
      <c r="C7" s="123"/>
      <c r="D7" s="151" t="str">
        <f t="shared" ref="D7:D33" si="0">IF(OR(VALUE(C7)=0,ISERROR(C7/B7-1)),"",C7/B7-1)</f>
        <v/>
      </c>
      <c r="E7" s="117" t="s">
        <v>112</v>
      </c>
      <c r="F7" s="123">
        <v>11.9</v>
      </c>
      <c r="G7" s="123">
        <v>11.9</v>
      </c>
      <c r="H7" s="151">
        <f t="shared" ref="H7:H33" si="1">IF(OR(VALUE(G7)=0,ISERROR(G7/F7-1)),"",G7/F7-1)</f>
        <v>0</v>
      </c>
    </row>
    <row r="8" spans="1:13" s="138" customFormat="1" ht="18" customHeight="1">
      <c r="A8" s="117" t="s">
        <v>16</v>
      </c>
      <c r="B8" s="123"/>
      <c r="C8" s="123"/>
      <c r="D8" s="151" t="str">
        <f t="shared" si="0"/>
        <v/>
      </c>
      <c r="E8" s="117" t="s">
        <v>113</v>
      </c>
      <c r="F8" s="123">
        <v>1</v>
      </c>
      <c r="G8" s="123">
        <v>1</v>
      </c>
      <c r="H8" s="151">
        <f t="shared" si="1"/>
        <v>0</v>
      </c>
    </row>
    <row r="9" spans="1:13" s="138" customFormat="1" ht="18" customHeight="1">
      <c r="A9" s="117" t="s">
        <v>18</v>
      </c>
      <c r="B9" s="123"/>
      <c r="C9" s="123"/>
      <c r="D9" s="151" t="str">
        <f t="shared" si="0"/>
        <v/>
      </c>
      <c r="E9" s="117" t="s">
        <v>114</v>
      </c>
      <c r="F9" s="123">
        <v>569.94000000000005</v>
      </c>
      <c r="G9" s="123">
        <v>573.4</v>
      </c>
      <c r="H9" s="151">
        <f t="shared" si="1"/>
        <v>6.070814471698549E-3</v>
      </c>
    </row>
    <row r="10" spans="1:13" s="138" customFormat="1" ht="18" customHeight="1">
      <c r="A10" s="117" t="s">
        <v>20</v>
      </c>
      <c r="B10" s="123"/>
      <c r="C10" s="123"/>
      <c r="D10" s="151" t="str">
        <f t="shared" si="0"/>
        <v/>
      </c>
      <c r="E10" s="117" t="s">
        <v>115</v>
      </c>
      <c r="F10" s="123"/>
      <c r="G10" s="123"/>
      <c r="H10" s="151" t="str">
        <f t="shared" si="1"/>
        <v/>
      </c>
    </row>
    <row r="11" spans="1:13" s="138" customFormat="1" ht="18" customHeight="1">
      <c r="A11" s="117" t="s">
        <v>22</v>
      </c>
      <c r="B11" s="123"/>
      <c r="C11" s="123"/>
      <c r="D11" s="151" t="str">
        <f t="shared" si="0"/>
        <v/>
      </c>
      <c r="E11" s="117" t="s">
        <v>116</v>
      </c>
      <c r="F11" s="123"/>
      <c r="G11" s="123"/>
      <c r="H11" s="151" t="str">
        <f t="shared" si="1"/>
        <v/>
      </c>
    </row>
    <row r="12" spans="1:13" s="138" customFormat="1" ht="18" customHeight="1">
      <c r="A12" s="117" t="s">
        <v>24</v>
      </c>
      <c r="B12" s="123"/>
      <c r="C12" s="123"/>
      <c r="D12" s="151" t="str">
        <f t="shared" si="0"/>
        <v/>
      </c>
      <c r="E12" s="117" t="s">
        <v>117</v>
      </c>
      <c r="F12" s="123">
        <v>11.8</v>
      </c>
      <c r="G12" s="123">
        <v>11.83</v>
      </c>
      <c r="H12" s="151">
        <f t="shared" si="1"/>
        <v>2.5423728813558366E-3</v>
      </c>
    </row>
    <row r="13" spans="1:13" s="138" customFormat="1" ht="18" customHeight="1">
      <c r="A13" s="117" t="s">
        <v>26</v>
      </c>
      <c r="B13" s="123"/>
      <c r="C13" s="123"/>
      <c r="D13" s="151" t="str">
        <f t="shared" si="0"/>
        <v/>
      </c>
      <c r="E13" s="117" t="s">
        <v>118</v>
      </c>
      <c r="F13" s="123"/>
      <c r="G13" s="123"/>
      <c r="H13" s="151" t="str">
        <f t="shared" si="1"/>
        <v/>
      </c>
    </row>
    <row r="14" spans="1:13" s="138" customFormat="1" ht="18" customHeight="1">
      <c r="A14" s="117" t="s">
        <v>28</v>
      </c>
      <c r="B14" s="123"/>
      <c r="C14" s="123"/>
      <c r="D14" s="151" t="str">
        <f t="shared" si="0"/>
        <v/>
      </c>
      <c r="E14" s="117" t="s">
        <v>119</v>
      </c>
      <c r="F14" s="123"/>
      <c r="G14" s="123"/>
      <c r="H14" s="151" t="str">
        <f t="shared" si="1"/>
        <v/>
      </c>
    </row>
    <row r="15" spans="1:13" s="138" customFormat="1" ht="18" customHeight="1">
      <c r="A15" s="117" t="s">
        <v>30</v>
      </c>
      <c r="B15" s="123"/>
      <c r="C15" s="123"/>
      <c r="D15" s="151" t="str">
        <f t="shared" si="0"/>
        <v/>
      </c>
      <c r="E15" s="117" t="s">
        <v>120</v>
      </c>
      <c r="F15" s="123"/>
      <c r="G15" s="123"/>
      <c r="H15" s="151" t="str">
        <f t="shared" si="1"/>
        <v/>
      </c>
    </row>
    <row r="16" spans="1:13" s="138" customFormat="1" ht="18" customHeight="1">
      <c r="A16" s="117" t="s">
        <v>32</v>
      </c>
      <c r="B16" s="123"/>
      <c r="C16" s="123"/>
      <c r="D16" s="151" t="str">
        <f t="shared" si="0"/>
        <v/>
      </c>
      <c r="E16" s="117" t="s">
        <v>121</v>
      </c>
      <c r="F16" s="123"/>
      <c r="G16" s="123"/>
      <c r="H16" s="151" t="str">
        <f t="shared" si="1"/>
        <v/>
      </c>
    </row>
    <row r="17" spans="1:8" s="138" customFormat="1" ht="18" customHeight="1">
      <c r="A17" s="117" t="s">
        <v>34</v>
      </c>
      <c r="B17" s="123"/>
      <c r="C17" s="123"/>
      <c r="D17" s="151" t="str">
        <f t="shared" si="0"/>
        <v/>
      </c>
      <c r="E17" s="117" t="s">
        <v>122</v>
      </c>
      <c r="F17" s="123"/>
      <c r="G17" s="123"/>
      <c r="H17" s="151" t="str">
        <f t="shared" si="1"/>
        <v/>
      </c>
    </row>
    <row r="18" spans="1:8" s="138" customFormat="1" ht="18" customHeight="1">
      <c r="A18" s="117" t="s">
        <v>36</v>
      </c>
      <c r="B18" s="123"/>
      <c r="C18" s="123"/>
      <c r="D18" s="151" t="str">
        <f t="shared" si="0"/>
        <v/>
      </c>
      <c r="E18" s="117" t="s">
        <v>123</v>
      </c>
      <c r="F18" s="123"/>
      <c r="G18" s="123"/>
      <c r="H18" s="151" t="str">
        <f t="shared" si="1"/>
        <v/>
      </c>
    </row>
    <row r="19" spans="1:8" s="138" customFormat="1" ht="18" customHeight="1">
      <c r="A19" s="117" t="s">
        <v>38</v>
      </c>
      <c r="B19" s="123"/>
      <c r="C19" s="123"/>
      <c r="D19" s="151" t="str">
        <f t="shared" si="0"/>
        <v/>
      </c>
      <c r="E19" s="117" t="s">
        <v>124</v>
      </c>
      <c r="F19" s="123"/>
      <c r="G19" s="123"/>
      <c r="H19" s="151" t="str">
        <f t="shared" si="1"/>
        <v/>
      </c>
    </row>
    <row r="20" spans="1:8" s="138" customFormat="1" ht="18" customHeight="1">
      <c r="A20" s="117" t="s">
        <v>40</v>
      </c>
      <c r="B20" s="123"/>
      <c r="C20" s="123"/>
      <c r="D20" s="151" t="str">
        <f t="shared" si="0"/>
        <v/>
      </c>
      <c r="E20" s="117" t="s">
        <v>125</v>
      </c>
      <c r="F20" s="123">
        <v>3</v>
      </c>
      <c r="G20" s="123">
        <v>3</v>
      </c>
      <c r="H20" s="151">
        <f t="shared" si="1"/>
        <v>0</v>
      </c>
    </row>
    <row r="21" spans="1:8" s="138" customFormat="1" ht="18" customHeight="1">
      <c r="A21" s="117" t="s">
        <v>42</v>
      </c>
      <c r="B21" s="123"/>
      <c r="C21" s="123"/>
      <c r="D21" s="151" t="str">
        <f t="shared" si="0"/>
        <v/>
      </c>
      <c r="E21" s="117" t="s">
        <v>126</v>
      </c>
      <c r="F21" s="123"/>
      <c r="G21" s="123"/>
      <c r="H21" s="151" t="str">
        <f t="shared" si="1"/>
        <v/>
      </c>
    </row>
    <row r="22" spans="1:8" s="138" customFormat="1" ht="18" customHeight="1">
      <c r="A22" s="117" t="s">
        <v>44</v>
      </c>
      <c r="B22" s="123"/>
      <c r="C22" s="123"/>
      <c r="D22" s="151" t="str">
        <f t="shared" si="0"/>
        <v/>
      </c>
      <c r="E22" s="117" t="s">
        <v>127</v>
      </c>
      <c r="F22" s="123"/>
      <c r="G22" s="123"/>
      <c r="H22" s="151" t="str">
        <f t="shared" si="1"/>
        <v/>
      </c>
    </row>
    <row r="23" spans="1:8" s="138" customFormat="1" ht="18" customHeight="1">
      <c r="A23" s="117" t="s">
        <v>46</v>
      </c>
      <c r="B23" s="124">
        <f>SUM(B24:B29)</f>
        <v>0</v>
      </c>
      <c r="C23" s="124">
        <f>SUM(C24:C29)</f>
        <v>0</v>
      </c>
      <c r="D23" s="151" t="str">
        <f t="shared" si="0"/>
        <v/>
      </c>
      <c r="E23" s="117" t="s">
        <v>128</v>
      </c>
      <c r="F23" s="123"/>
      <c r="G23" s="123"/>
      <c r="H23" s="151" t="str">
        <f t="shared" si="1"/>
        <v/>
      </c>
    </row>
    <row r="24" spans="1:8" s="138" customFormat="1" ht="18" customHeight="1">
      <c r="A24" s="115" t="s">
        <v>48</v>
      </c>
      <c r="B24" s="123">
        <f>SUM(B25:B32)</f>
        <v>0</v>
      </c>
      <c r="C24" s="123"/>
      <c r="D24" s="151" t="str">
        <f t="shared" si="0"/>
        <v/>
      </c>
      <c r="E24" s="117" t="s">
        <v>129</v>
      </c>
      <c r="F24" s="123">
        <v>9.3000000000000007</v>
      </c>
      <c r="G24" s="123">
        <v>6.42</v>
      </c>
      <c r="H24" s="151">
        <f t="shared" si="1"/>
        <v>-0.30967741935483872</v>
      </c>
    </row>
    <row r="25" spans="1:8" s="138" customFormat="1" ht="18" customHeight="1">
      <c r="A25" s="117" t="s">
        <v>50</v>
      </c>
      <c r="B25" s="123"/>
      <c r="C25" s="123"/>
      <c r="D25" s="151" t="str">
        <f t="shared" si="0"/>
        <v/>
      </c>
      <c r="E25" s="117" t="s">
        <v>130</v>
      </c>
      <c r="F25" s="123"/>
      <c r="G25" s="123"/>
      <c r="H25" s="151" t="str">
        <f t="shared" si="1"/>
        <v/>
      </c>
    </row>
    <row r="26" spans="1:8" s="138" customFormat="1" ht="18" customHeight="1">
      <c r="A26" s="117" t="s">
        <v>52</v>
      </c>
      <c r="B26" s="123"/>
      <c r="C26" s="123"/>
      <c r="D26" s="151" t="str">
        <f t="shared" si="0"/>
        <v/>
      </c>
      <c r="E26" s="117" t="s">
        <v>131</v>
      </c>
      <c r="F26" s="123">
        <v>222.19</v>
      </c>
      <c r="G26" s="123">
        <v>263.36</v>
      </c>
      <c r="H26" s="151">
        <f t="shared" si="1"/>
        <v>0.18529186732076153</v>
      </c>
    </row>
    <row r="27" spans="1:8" s="138" customFormat="1" ht="18" customHeight="1">
      <c r="A27" s="117" t="s">
        <v>54</v>
      </c>
      <c r="B27" s="123"/>
      <c r="C27" s="123"/>
      <c r="D27" s="151" t="str">
        <f t="shared" si="0"/>
        <v/>
      </c>
      <c r="E27" s="117" t="s">
        <v>132</v>
      </c>
      <c r="F27" s="123">
        <v>2</v>
      </c>
      <c r="G27" s="123"/>
      <c r="H27" s="151" t="str">
        <f t="shared" si="1"/>
        <v/>
      </c>
    </row>
    <row r="28" spans="1:8" s="138" customFormat="1" ht="18" customHeight="1">
      <c r="A28" s="117" t="s">
        <v>56</v>
      </c>
      <c r="B28" s="123"/>
      <c r="C28" s="123"/>
      <c r="D28" s="151" t="str">
        <f t="shared" si="0"/>
        <v/>
      </c>
      <c r="E28" s="117" t="s">
        <v>133</v>
      </c>
      <c r="F28" s="123"/>
      <c r="G28" s="123"/>
      <c r="H28" s="151" t="str">
        <f t="shared" si="1"/>
        <v/>
      </c>
    </row>
    <row r="29" spans="1:8" s="138" customFormat="1" ht="18" customHeight="1">
      <c r="A29" s="117" t="s">
        <v>57</v>
      </c>
      <c r="B29" s="123"/>
      <c r="C29" s="123"/>
      <c r="D29" s="151" t="str">
        <f t="shared" si="0"/>
        <v/>
      </c>
      <c r="E29" s="117" t="s">
        <v>134</v>
      </c>
      <c r="F29" s="123"/>
      <c r="G29" s="123"/>
      <c r="H29" s="151" t="str">
        <f t="shared" si="1"/>
        <v/>
      </c>
    </row>
    <row r="30" spans="1:8" s="138" customFormat="1" ht="18" customHeight="1">
      <c r="A30" s="117" t="s">
        <v>58</v>
      </c>
      <c r="B30" s="123"/>
      <c r="C30" s="123"/>
      <c r="D30" s="151" t="str">
        <f t="shared" si="0"/>
        <v/>
      </c>
      <c r="E30" s="117" t="s">
        <v>135</v>
      </c>
      <c r="F30" s="123">
        <v>1</v>
      </c>
      <c r="G30" s="123">
        <v>4.5999999999999996</v>
      </c>
      <c r="H30" s="151">
        <f t="shared" si="1"/>
        <v>3.5999999999999996</v>
      </c>
    </row>
    <row r="31" spans="1:8" s="138" customFormat="1" ht="18" customHeight="1">
      <c r="A31" s="117" t="s">
        <v>60</v>
      </c>
      <c r="B31" s="124"/>
      <c r="C31" s="124"/>
      <c r="D31" s="151" t="str">
        <f t="shared" si="0"/>
        <v/>
      </c>
      <c r="E31" s="117" t="s">
        <v>136</v>
      </c>
      <c r="F31" s="152"/>
      <c r="G31" s="123"/>
      <c r="H31" s="151" t="str">
        <f t="shared" si="1"/>
        <v/>
      </c>
    </row>
    <row r="32" spans="1:8" s="138" customFormat="1" ht="18" customHeight="1">
      <c r="A32" s="117" t="s">
        <v>61</v>
      </c>
      <c r="B32" s="123"/>
      <c r="C32" s="123"/>
      <c r="D32" s="151" t="str">
        <f t="shared" si="0"/>
        <v/>
      </c>
      <c r="E32" s="123" t="s">
        <v>137</v>
      </c>
      <c r="F32" s="152">
        <v>0</v>
      </c>
      <c r="G32" s="123">
        <f>公共预算按经济分类!B33</f>
        <v>0</v>
      </c>
      <c r="H32" s="151" t="str">
        <f t="shared" si="1"/>
        <v/>
      </c>
    </row>
    <row r="33" spans="1:22" s="138" customFormat="1" ht="18" customHeight="1">
      <c r="A33" s="123"/>
      <c r="B33" s="123"/>
      <c r="C33" s="123"/>
      <c r="D33" s="151" t="str">
        <f t="shared" si="0"/>
        <v/>
      </c>
      <c r="E33" s="123" t="s">
        <v>138</v>
      </c>
      <c r="F33" s="152">
        <v>0</v>
      </c>
      <c r="G33" s="123">
        <f>公共预算按经济分类!B34</f>
        <v>0</v>
      </c>
      <c r="H33" s="151" t="str">
        <f t="shared" si="1"/>
        <v/>
      </c>
    </row>
    <row r="34" spans="1:22" s="138" customFormat="1" ht="18" customHeight="1">
      <c r="A34" s="123"/>
      <c r="B34" s="123"/>
      <c r="C34" s="123"/>
      <c r="D34" s="151"/>
      <c r="E34" s="124" t="s">
        <v>139</v>
      </c>
      <c r="F34" s="124">
        <f>SUM(F35:F45)</f>
        <v>2</v>
      </c>
      <c r="G34" s="124">
        <f>SUM(G35:G45)</f>
        <v>2</v>
      </c>
      <c r="H34" s="151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</row>
    <row r="35" spans="1:22" s="138" customFormat="1" ht="18" customHeight="1">
      <c r="A35" s="123"/>
      <c r="B35" s="123"/>
      <c r="C35" s="123"/>
      <c r="D35" s="151"/>
      <c r="E35" s="123" t="s">
        <v>140</v>
      </c>
      <c r="F35" s="123"/>
      <c r="G35" s="123"/>
      <c r="H35" s="151"/>
    </row>
    <row r="36" spans="1:22" s="138" customFormat="1" ht="18" customHeight="1">
      <c r="A36" s="123"/>
      <c r="B36" s="123"/>
      <c r="C36" s="123"/>
      <c r="D36" s="151"/>
      <c r="E36" s="123" t="s">
        <v>141</v>
      </c>
      <c r="F36" s="123"/>
      <c r="G36" s="123"/>
      <c r="H36" s="151"/>
    </row>
    <row r="37" spans="1:22" s="138" customFormat="1" ht="18" customHeight="1">
      <c r="A37" s="123"/>
      <c r="B37" s="123"/>
      <c r="C37" s="123"/>
      <c r="D37" s="151"/>
      <c r="E37" s="123" t="s">
        <v>142</v>
      </c>
      <c r="F37" s="123"/>
      <c r="G37" s="123"/>
      <c r="H37" s="151"/>
    </row>
    <row r="38" spans="1:22" s="138" customFormat="1" ht="18" customHeight="1">
      <c r="A38" s="123"/>
      <c r="B38" s="123"/>
      <c r="C38" s="123"/>
      <c r="D38" s="151"/>
      <c r="E38" s="123" t="s">
        <v>143</v>
      </c>
      <c r="F38" s="123"/>
      <c r="G38" s="123"/>
      <c r="H38" s="151"/>
    </row>
    <row r="39" spans="1:22" s="138" customFormat="1" ht="18" customHeight="1">
      <c r="A39" s="123"/>
      <c r="B39" s="123"/>
      <c r="C39" s="123"/>
      <c r="D39" s="151"/>
      <c r="E39" s="123" t="s">
        <v>144</v>
      </c>
      <c r="F39" s="123"/>
      <c r="G39" s="123"/>
      <c r="H39" s="151"/>
    </row>
    <row r="40" spans="1:22" s="138" customFormat="1" ht="18" customHeight="1">
      <c r="A40" s="123"/>
      <c r="B40" s="123"/>
      <c r="C40" s="123"/>
      <c r="D40" s="151"/>
      <c r="E40" s="123" t="s">
        <v>145</v>
      </c>
      <c r="F40" s="123">
        <v>2</v>
      </c>
      <c r="G40" s="123">
        <v>2</v>
      </c>
      <c r="H40" s="151"/>
    </row>
    <row r="41" spans="1:22" s="138" customFormat="1" ht="18" customHeight="1">
      <c r="A41" s="123"/>
      <c r="B41" s="123"/>
      <c r="C41" s="123"/>
      <c r="D41" s="151"/>
      <c r="E41" s="123" t="s">
        <v>146</v>
      </c>
      <c r="F41" s="123"/>
      <c r="G41" s="123"/>
      <c r="H41" s="151"/>
    </row>
    <row r="42" spans="1:22" s="138" customFormat="1" ht="18" customHeight="1">
      <c r="A42" s="123"/>
      <c r="B42" s="123"/>
      <c r="C42" s="123"/>
      <c r="D42" s="151"/>
      <c r="E42" s="123" t="s">
        <v>147</v>
      </c>
      <c r="F42" s="123"/>
      <c r="G42" s="123"/>
      <c r="H42" s="151"/>
    </row>
    <row r="43" spans="1:22" s="138" customFormat="1" ht="18" customHeight="1">
      <c r="A43" s="123"/>
      <c r="B43" s="123"/>
      <c r="C43" s="123"/>
      <c r="D43" s="151"/>
      <c r="E43" s="123" t="s">
        <v>148</v>
      </c>
      <c r="F43" s="123"/>
      <c r="G43" s="123"/>
      <c r="H43" s="151"/>
    </row>
    <row r="44" spans="1:22" s="138" customFormat="1" ht="18" customHeight="1">
      <c r="A44" s="123"/>
      <c r="B44" s="123"/>
      <c r="C44" s="123"/>
      <c r="D44" s="151"/>
      <c r="E44" s="123" t="s">
        <v>149</v>
      </c>
      <c r="F44" s="123"/>
      <c r="G44" s="123"/>
      <c r="H44" s="151"/>
    </row>
    <row r="45" spans="1:22" s="138" customFormat="1" ht="18" customHeight="1">
      <c r="A45" s="123"/>
      <c r="B45" s="123"/>
      <c r="C45" s="123"/>
      <c r="D45" s="151"/>
      <c r="E45" s="123" t="s">
        <v>150</v>
      </c>
      <c r="F45" s="123"/>
      <c r="G45" s="123"/>
      <c r="H45" s="151"/>
    </row>
    <row r="46" spans="1:22" s="138" customFormat="1" ht="18" customHeight="1">
      <c r="A46" s="123"/>
      <c r="B46" s="123"/>
      <c r="C46" s="123"/>
      <c r="D46" s="151" t="str">
        <f>IF(OR(VALUE(C46)=0,ISERROR(C46/B46-1)),"",C46/B46-1)</f>
        <v/>
      </c>
      <c r="E46" s="125" t="s">
        <v>151</v>
      </c>
      <c r="F46" s="124">
        <f>SUM(F47:F52)</f>
        <v>44.72</v>
      </c>
      <c r="G46" s="124">
        <f>SUM(G47:G52)</f>
        <v>23.08</v>
      </c>
      <c r="H46" s="151">
        <f>IF(OR(VALUE(G46)=0,ISERROR(G46/F46-1)),"",G46/F46-1)</f>
        <v>-0.48389982110912344</v>
      </c>
    </row>
    <row r="47" spans="1:22" s="138" customFormat="1" ht="18" customHeight="1">
      <c r="A47" s="123"/>
      <c r="B47" s="123"/>
      <c r="C47" s="123"/>
      <c r="D47" s="151" t="str">
        <f>IF(OR(VALUE(C47)=0,ISERROR(C47/B47-1)),"",C47/B47-1)</f>
        <v/>
      </c>
      <c r="E47" s="127" t="s">
        <v>152</v>
      </c>
      <c r="F47" s="123">
        <v>44.72</v>
      </c>
      <c r="G47" s="123">
        <v>23.08</v>
      </c>
      <c r="H47" s="151">
        <f>IF(OR(VALUE(G47)=0,ISERROR(G47/F47-1)),"",G47/F47-1)</f>
        <v>-0.48389982110912344</v>
      </c>
    </row>
    <row r="48" spans="1:22" s="138" customFormat="1" ht="18" customHeight="1">
      <c r="A48" s="123"/>
      <c r="B48" s="123"/>
      <c r="C48" s="123"/>
      <c r="D48" s="151" t="str">
        <f>IF(OR(VALUE(C48)=0,ISERROR(C48/B48-1)),"",C48/B48-1)</f>
        <v/>
      </c>
      <c r="E48" s="129" t="s">
        <v>153</v>
      </c>
      <c r="F48" s="124">
        <v>0</v>
      </c>
      <c r="G48" s="123">
        <f>公共预算按经济分类!B49</f>
        <v>0</v>
      </c>
      <c r="H48" s="151" t="str">
        <f>IF(OR(VALUE(G48)=0,ISERROR(G48/F48-1)),"",G48/F48-1)</f>
        <v/>
      </c>
    </row>
    <row r="49" spans="1:8" s="138" customFormat="1" ht="18" customHeight="1">
      <c r="A49" s="153"/>
      <c r="B49" s="153"/>
      <c r="C49" s="153"/>
      <c r="D49" s="151" t="str">
        <f>IF(OR(VALUE(C49)=0,ISERROR(C49/B49-1)),"",C49/B49-1)</f>
        <v/>
      </c>
      <c r="E49" s="127" t="s">
        <v>154</v>
      </c>
      <c r="F49" s="123">
        <v>0</v>
      </c>
      <c r="G49" s="123">
        <f>公共预算按经济分类!B50</f>
        <v>0</v>
      </c>
      <c r="H49" s="151" t="str">
        <f>IF(OR(VALUE(G49)=0,ISERROR(G49/F49-1)),"",G49/F49-1)</f>
        <v/>
      </c>
    </row>
    <row r="50" spans="1:8" s="138" customFormat="1" ht="18" customHeight="1">
      <c r="A50" s="153"/>
      <c r="B50" s="153"/>
      <c r="C50" s="153"/>
      <c r="D50" s="151"/>
      <c r="E50" s="127" t="s">
        <v>155</v>
      </c>
      <c r="F50" s="123">
        <v>0</v>
      </c>
      <c r="G50" s="123">
        <f>公共预算按经济分类!B51</f>
        <v>0</v>
      </c>
      <c r="H50" s="151" t="str">
        <f>IF(OR(VALUE(G50)=0,ISERROR(G50/F50-1)),"",G50/F50-1)</f>
        <v/>
      </c>
    </row>
    <row r="51" spans="1:8" s="138" customFormat="1" ht="18" customHeight="1">
      <c r="A51" s="123"/>
      <c r="B51" s="123"/>
      <c r="C51" s="123"/>
      <c r="D51" s="151" t="str">
        <f t="shared" ref="D51:D68" si="2">IF(OR(VALUE(C51)=0,ISERROR(C51/B51-1)),"",C51/B51-1)</f>
        <v/>
      </c>
      <c r="E51" s="127" t="s">
        <v>156</v>
      </c>
      <c r="F51" s="123">
        <v>0</v>
      </c>
      <c r="G51" s="123">
        <f>公共预算按经济分类!B52</f>
        <v>0</v>
      </c>
      <c r="H51" s="151" t="str">
        <f t="shared" ref="H51:H88" si="3">IF(OR(VALUE(G51)=0,ISERROR(G51/F51-1)),"",G51/F51-1)</f>
        <v/>
      </c>
    </row>
    <row r="52" spans="1:8" s="138" customFormat="1" ht="18" customHeight="1">
      <c r="A52" s="123"/>
      <c r="B52" s="123"/>
      <c r="C52" s="123"/>
      <c r="D52" s="151" t="str">
        <f t="shared" si="2"/>
        <v/>
      </c>
      <c r="E52" s="127" t="s">
        <v>157</v>
      </c>
      <c r="F52" s="123">
        <v>0</v>
      </c>
      <c r="G52" s="123">
        <f>公共预算按经济分类!B53</f>
        <v>0</v>
      </c>
      <c r="H52" s="151" t="str">
        <f t="shared" si="3"/>
        <v/>
      </c>
    </row>
    <row r="53" spans="1:8" s="138" customFormat="1" ht="18" customHeight="1">
      <c r="A53" s="123"/>
      <c r="B53" s="123"/>
      <c r="C53" s="123"/>
      <c r="D53" s="151" t="str">
        <f t="shared" si="2"/>
        <v/>
      </c>
      <c r="E53" s="125" t="s">
        <v>158</v>
      </c>
      <c r="F53" s="124">
        <v>154.80000000000001</v>
      </c>
      <c r="G53" s="124">
        <f>SUM(G54:G73)</f>
        <v>181.03</v>
      </c>
      <c r="H53" s="151">
        <f t="shared" si="3"/>
        <v>0.16944444444444429</v>
      </c>
    </row>
    <row r="54" spans="1:8" s="138" customFormat="1" ht="18" customHeight="1">
      <c r="A54" s="123"/>
      <c r="B54" s="123"/>
      <c r="C54" s="123"/>
      <c r="D54" s="151" t="str">
        <f t="shared" si="2"/>
        <v/>
      </c>
      <c r="E54" s="127" t="s">
        <v>159</v>
      </c>
      <c r="F54" s="123">
        <v>38.53</v>
      </c>
      <c r="G54" s="123">
        <v>45.22</v>
      </c>
      <c r="H54" s="151">
        <f t="shared" si="3"/>
        <v>0.17363093693226062</v>
      </c>
    </row>
    <row r="55" spans="1:8" s="138" customFormat="1" ht="18" customHeight="1">
      <c r="A55" s="123"/>
      <c r="B55" s="123"/>
      <c r="C55" s="123"/>
      <c r="D55" s="151" t="str">
        <f t="shared" si="2"/>
        <v/>
      </c>
      <c r="E55" s="127" t="s">
        <v>160</v>
      </c>
      <c r="F55" s="123"/>
      <c r="G55" s="123"/>
      <c r="H55" s="151" t="str">
        <f t="shared" si="3"/>
        <v/>
      </c>
    </row>
    <row r="56" spans="1:8" s="138" customFormat="1" ht="18" customHeight="1">
      <c r="A56" s="123"/>
      <c r="B56" s="123"/>
      <c r="C56" s="123"/>
      <c r="D56" s="151" t="str">
        <f t="shared" si="2"/>
        <v/>
      </c>
      <c r="E56" s="127" t="s">
        <v>161</v>
      </c>
      <c r="F56" s="123"/>
      <c r="G56" s="123"/>
      <c r="H56" s="151" t="str">
        <f t="shared" si="3"/>
        <v/>
      </c>
    </row>
    <row r="57" spans="1:8" s="138" customFormat="1" ht="18" customHeight="1">
      <c r="A57" s="123"/>
      <c r="B57" s="123"/>
      <c r="C57" s="123"/>
      <c r="D57" s="151" t="str">
        <f t="shared" si="2"/>
        <v/>
      </c>
      <c r="E57" s="127" t="s">
        <v>162</v>
      </c>
      <c r="F57" s="123">
        <v>90.21</v>
      </c>
      <c r="G57" s="123">
        <v>106.99</v>
      </c>
      <c r="H57" s="151">
        <f t="shared" si="3"/>
        <v>0.18601042013080593</v>
      </c>
    </row>
    <row r="58" spans="1:8" s="138" customFormat="1" ht="18" customHeight="1">
      <c r="A58" s="123"/>
      <c r="B58" s="123"/>
      <c r="C58" s="123"/>
      <c r="D58" s="151" t="str">
        <f t="shared" si="2"/>
        <v/>
      </c>
      <c r="E58" s="127" t="s">
        <v>163</v>
      </c>
      <c r="F58" s="123"/>
      <c r="G58" s="123"/>
      <c r="H58" s="151" t="str">
        <f t="shared" si="3"/>
        <v/>
      </c>
    </row>
    <row r="59" spans="1:8" s="138" customFormat="1" ht="18" customHeight="1">
      <c r="A59" s="123"/>
      <c r="B59" s="123"/>
      <c r="C59" s="123"/>
      <c r="D59" s="151" t="str">
        <f t="shared" si="2"/>
        <v/>
      </c>
      <c r="E59" s="127" t="s">
        <v>164</v>
      </c>
      <c r="F59" s="123"/>
      <c r="G59" s="123"/>
      <c r="H59" s="151" t="str">
        <f t="shared" si="3"/>
        <v/>
      </c>
    </row>
    <row r="60" spans="1:8" s="138" customFormat="1" ht="18" customHeight="1">
      <c r="A60" s="123"/>
      <c r="B60" s="123"/>
      <c r="C60" s="123"/>
      <c r="D60" s="151" t="str">
        <f t="shared" si="2"/>
        <v/>
      </c>
      <c r="E60" s="127" t="s">
        <v>165</v>
      </c>
      <c r="F60" s="123">
        <v>20.6</v>
      </c>
      <c r="G60" s="123">
        <v>19.350000000000001</v>
      </c>
      <c r="H60" s="151">
        <f t="shared" si="3"/>
        <v>-6.067961165048541E-2</v>
      </c>
    </row>
    <row r="61" spans="1:8" s="138" customFormat="1" ht="18" customHeight="1">
      <c r="A61" s="123"/>
      <c r="B61" s="123"/>
      <c r="C61" s="123"/>
      <c r="D61" s="151" t="str">
        <f t="shared" si="2"/>
        <v/>
      </c>
      <c r="E61" s="127" t="s">
        <v>166</v>
      </c>
      <c r="F61" s="123">
        <v>1</v>
      </c>
      <c r="G61" s="123">
        <v>7.36</v>
      </c>
      <c r="H61" s="151">
        <f t="shared" si="3"/>
        <v>6.36</v>
      </c>
    </row>
    <row r="62" spans="1:8" s="138" customFormat="1" ht="18" customHeight="1">
      <c r="A62" s="123"/>
      <c r="B62" s="123"/>
      <c r="C62" s="123"/>
      <c r="D62" s="151" t="str">
        <f t="shared" si="2"/>
        <v/>
      </c>
      <c r="E62" s="127" t="s">
        <v>167</v>
      </c>
      <c r="F62" s="123">
        <v>0</v>
      </c>
      <c r="G62" s="123"/>
      <c r="H62" s="151" t="str">
        <f t="shared" si="3"/>
        <v/>
      </c>
    </row>
    <row r="63" spans="1:8" s="138" customFormat="1" ht="18" customHeight="1">
      <c r="A63" s="123"/>
      <c r="B63" s="123"/>
      <c r="C63" s="123"/>
      <c r="D63" s="151" t="str">
        <f t="shared" si="2"/>
        <v/>
      </c>
      <c r="E63" s="127" t="s">
        <v>168</v>
      </c>
      <c r="F63" s="123">
        <v>0</v>
      </c>
      <c r="G63" s="123"/>
      <c r="H63" s="151" t="str">
        <f t="shared" si="3"/>
        <v/>
      </c>
    </row>
    <row r="64" spans="1:8" s="138" customFormat="1" ht="18" customHeight="1">
      <c r="A64" s="123"/>
      <c r="B64" s="123"/>
      <c r="C64" s="123"/>
      <c r="D64" s="151" t="str">
        <f t="shared" si="2"/>
        <v/>
      </c>
      <c r="E64" s="127" t="s">
        <v>169</v>
      </c>
      <c r="F64" s="123">
        <v>0</v>
      </c>
      <c r="G64" s="123"/>
      <c r="H64" s="151" t="str">
        <f t="shared" si="3"/>
        <v/>
      </c>
    </row>
    <row r="65" spans="1:8" s="138" customFormat="1" ht="18" customHeight="1">
      <c r="A65" s="123"/>
      <c r="B65" s="123"/>
      <c r="C65" s="123"/>
      <c r="D65" s="151" t="str">
        <f t="shared" si="2"/>
        <v/>
      </c>
      <c r="E65" s="127" t="s">
        <v>170</v>
      </c>
      <c r="F65" s="123">
        <v>0</v>
      </c>
      <c r="G65" s="123"/>
      <c r="H65" s="151" t="str">
        <f t="shared" si="3"/>
        <v/>
      </c>
    </row>
    <row r="66" spans="1:8" s="138" customFormat="1" ht="18" customHeight="1">
      <c r="A66" s="123"/>
      <c r="B66" s="123"/>
      <c r="C66" s="123"/>
      <c r="D66" s="151" t="str">
        <f t="shared" si="2"/>
        <v/>
      </c>
      <c r="E66" s="127" t="s">
        <v>171</v>
      </c>
      <c r="F66" s="123">
        <v>0</v>
      </c>
      <c r="G66" s="123"/>
      <c r="H66" s="151" t="str">
        <f t="shared" si="3"/>
        <v/>
      </c>
    </row>
    <row r="67" spans="1:8" s="138" customFormat="1" ht="18" customHeight="1">
      <c r="A67" s="123"/>
      <c r="B67" s="123"/>
      <c r="C67" s="123"/>
      <c r="D67" s="151" t="str">
        <f t="shared" si="2"/>
        <v/>
      </c>
      <c r="E67" s="127" t="s">
        <v>172</v>
      </c>
      <c r="F67" s="123">
        <v>0</v>
      </c>
      <c r="G67" s="123"/>
      <c r="H67" s="151" t="str">
        <f t="shared" si="3"/>
        <v/>
      </c>
    </row>
    <row r="68" spans="1:8" s="138" customFormat="1" ht="18" customHeight="1">
      <c r="A68" s="123"/>
      <c r="B68" s="123"/>
      <c r="C68" s="123"/>
      <c r="D68" s="151" t="str">
        <f t="shared" si="2"/>
        <v/>
      </c>
      <c r="E68" s="127" t="s">
        <v>173</v>
      </c>
      <c r="F68" s="123">
        <v>0</v>
      </c>
      <c r="G68" s="123"/>
      <c r="H68" s="151" t="str">
        <f t="shared" si="3"/>
        <v/>
      </c>
    </row>
    <row r="69" spans="1:8" s="138" customFormat="1" ht="18" customHeight="1">
      <c r="A69" s="123"/>
      <c r="B69" s="123"/>
      <c r="C69" s="123"/>
      <c r="D69" s="151"/>
      <c r="E69" s="127" t="s">
        <v>174</v>
      </c>
      <c r="F69" s="123">
        <v>0</v>
      </c>
      <c r="G69" s="123"/>
      <c r="H69" s="151" t="str">
        <f t="shared" si="3"/>
        <v/>
      </c>
    </row>
    <row r="70" spans="1:8" s="138" customFormat="1" ht="18" customHeight="1">
      <c r="A70" s="123"/>
      <c r="B70" s="123"/>
      <c r="C70" s="123"/>
      <c r="D70" s="151"/>
      <c r="E70" s="127" t="s">
        <v>175</v>
      </c>
      <c r="F70" s="123">
        <v>0</v>
      </c>
      <c r="G70" s="123"/>
      <c r="H70" s="151" t="str">
        <f t="shared" si="3"/>
        <v/>
      </c>
    </row>
    <row r="71" spans="1:8" s="138" customFormat="1" ht="18" customHeight="1">
      <c r="A71" s="123"/>
      <c r="B71" s="123"/>
      <c r="C71" s="123"/>
      <c r="D71" s="151" t="str">
        <f>IF(OR(VALUE(C71)=0,ISERROR(C71/B71-1)),"",C71/B71-1)</f>
        <v/>
      </c>
      <c r="E71" s="127" t="s">
        <v>176</v>
      </c>
      <c r="F71" s="124">
        <v>0</v>
      </c>
      <c r="G71" s="123"/>
      <c r="H71" s="151" t="str">
        <f t="shared" si="3"/>
        <v/>
      </c>
    </row>
    <row r="72" spans="1:8" s="138" customFormat="1" ht="18" customHeight="1">
      <c r="A72" s="123"/>
      <c r="B72" s="123"/>
      <c r="C72" s="123"/>
      <c r="D72" s="151"/>
      <c r="E72" s="127" t="s">
        <v>177</v>
      </c>
      <c r="F72" s="124">
        <v>0</v>
      </c>
      <c r="G72" s="123"/>
      <c r="H72" s="151" t="str">
        <f t="shared" si="3"/>
        <v/>
      </c>
    </row>
    <row r="73" spans="1:8" s="138" customFormat="1" ht="18" customHeight="1">
      <c r="A73" s="123"/>
      <c r="B73" s="123"/>
      <c r="C73" s="123"/>
      <c r="D73" s="151" t="str">
        <f>IF(OR(VALUE(C73)=0,ISERROR(C73/B73-1)),"",C73/B73-1)</f>
        <v/>
      </c>
      <c r="E73" s="127" t="s">
        <v>178</v>
      </c>
      <c r="F73" s="123">
        <v>5</v>
      </c>
      <c r="G73" s="123">
        <v>2.11</v>
      </c>
      <c r="H73" s="151">
        <f t="shared" si="3"/>
        <v>-0.57800000000000007</v>
      </c>
    </row>
    <row r="74" spans="1:8" s="138" customFormat="1" ht="18" customHeight="1">
      <c r="A74" s="123"/>
      <c r="B74" s="123"/>
      <c r="C74" s="123"/>
      <c r="D74" s="151" t="str">
        <f>IF(OR(VALUE(C74)=0,ISERROR(C74/B74-1)),"",C74/B74-1)</f>
        <v/>
      </c>
      <c r="E74" s="125" t="s">
        <v>179</v>
      </c>
      <c r="F74" s="124">
        <v>85.04</v>
      </c>
      <c r="G74" s="124">
        <f>SUM(G75:G87)</f>
        <v>67.929999999999993</v>
      </c>
      <c r="H74" s="151">
        <f t="shared" si="3"/>
        <v>-0.20119943555973674</v>
      </c>
    </row>
    <row r="75" spans="1:8" s="138" customFormat="1" ht="18" customHeight="1">
      <c r="A75" s="123"/>
      <c r="B75" s="123"/>
      <c r="C75" s="123"/>
      <c r="D75" s="151" t="str">
        <f>IF(OR(VALUE(C75)=0,ISERROR(C75/B75-1)),"",C75/B75-1)</f>
        <v/>
      </c>
      <c r="E75" s="127" t="s">
        <v>180</v>
      </c>
      <c r="F75" s="123">
        <v>3</v>
      </c>
      <c r="G75" s="123">
        <v>3</v>
      </c>
      <c r="H75" s="151">
        <f t="shared" si="3"/>
        <v>0</v>
      </c>
    </row>
    <row r="76" spans="1:8" s="138" customFormat="1" ht="18" customHeight="1">
      <c r="A76" s="123"/>
      <c r="B76" s="123"/>
      <c r="C76" s="123"/>
      <c r="D76" s="151" t="str">
        <f>IF(OR(VALUE(C76)=0,ISERROR(C76/B76-1)),"",C76/B76-1)</f>
        <v/>
      </c>
      <c r="E76" s="127" t="s">
        <v>181</v>
      </c>
      <c r="F76" s="123">
        <v>0</v>
      </c>
      <c r="G76" s="123">
        <f>公共预算按经济分类!B77</f>
        <v>0</v>
      </c>
      <c r="H76" s="151" t="str">
        <f t="shared" si="3"/>
        <v/>
      </c>
    </row>
    <row r="77" spans="1:8" s="138" customFormat="1" ht="18" customHeight="1">
      <c r="A77" s="123"/>
      <c r="B77" s="123"/>
      <c r="C77" s="123"/>
      <c r="D77" s="151" t="str">
        <f>IF(OR(VALUE(C77)=0,ISERROR(C77/B77-1)),"",C77/B77-1)</f>
        <v/>
      </c>
      <c r="E77" s="127" t="s">
        <v>182</v>
      </c>
      <c r="F77" s="123">
        <v>0</v>
      </c>
      <c r="G77" s="123">
        <f>公共预算按经济分类!B78</f>
        <v>0</v>
      </c>
      <c r="H77" s="151" t="str">
        <f t="shared" si="3"/>
        <v/>
      </c>
    </row>
    <row r="78" spans="1:8" s="138" customFormat="1" ht="18" customHeight="1">
      <c r="A78" s="123"/>
      <c r="B78" s="123"/>
      <c r="C78" s="123"/>
      <c r="D78" s="151"/>
      <c r="E78" s="127" t="s">
        <v>183</v>
      </c>
      <c r="F78" s="123">
        <v>0</v>
      </c>
      <c r="G78" s="123">
        <f>公共预算按经济分类!B79</f>
        <v>0</v>
      </c>
      <c r="H78" s="151" t="str">
        <f t="shared" si="3"/>
        <v/>
      </c>
    </row>
    <row r="79" spans="1:8" s="138" customFormat="1" ht="18" customHeight="1">
      <c r="A79" s="123"/>
      <c r="B79" s="123"/>
      <c r="C79" s="123"/>
      <c r="D79" s="151" t="str">
        <f>IF(OR(VALUE(C79)=0,ISERROR(C79/B79-1)),"",C79/B79-1)</f>
        <v/>
      </c>
      <c r="E79" s="127" t="s">
        <v>184</v>
      </c>
      <c r="F79" s="123">
        <v>0</v>
      </c>
      <c r="G79" s="123">
        <f>公共预算按经济分类!B80</f>
        <v>0</v>
      </c>
      <c r="H79" s="151" t="str">
        <f t="shared" si="3"/>
        <v/>
      </c>
    </row>
    <row r="80" spans="1:8" s="138" customFormat="1" ht="18" customHeight="1">
      <c r="A80" s="123"/>
      <c r="B80" s="123"/>
      <c r="C80" s="123"/>
      <c r="D80" s="151" t="str">
        <f>IF(OR(VALUE(C80)=0,ISERROR(C80/B80-1)),"",C80/B80-1)</f>
        <v/>
      </c>
      <c r="E80" s="127" t="s">
        <v>185</v>
      </c>
      <c r="F80" s="123">
        <v>35.61</v>
      </c>
      <c r="G80" s="123">
        <v>36.409999999999997</v>
      </c>
      <c r="H80" s="155">
        <f t="shared" si="3"/>
        <v>2.2465599550687942E-2</v>
      </c>
    </row>
    <row r="81" spans="1:8" s="138" customFormat="1" ht="18" customHeight="1">
      <c r="A81" s="123"/>
      <c r="B81" s="123"/>
      <c r="C81" s="123"/>
      <c r="D81" s="151"/>
      <c r="E81" s="127" t="s">
        <v>186</v>
      </c>
      <c r="F81" s="123">
        <v>46.43</v>
      </c>
      <c r="G81" s="123">
        <v>28.52</v>
      </c>
      <c r="H81" s="151">
        <f t="shared" si="3"/>
        <v>-0.38574197716993319</v>
      </c>
    </row>
    <row r="82" spans="1:8" s="138" customFormat="1" ht="18" customHeight="1">
      <c r="A82" s="123"/>
      <c r="B82" s="123"/>
      <c r="C82" s="123"/>
      <c r="D82" s="151"/>
      <c r="E82" s="127" t="s">
        <v>187</v>
      </c>
      <c r="F82" s="123">
        <v>0</v>
      </c>
      <c r="G82" s="123">
        <f>公共预算按经济分类!B83</f>
        <v>0</v>
      </c>
      <c r="H82" s="151" t="str">
        <f t="shared" si="3"/>
        <v/>
      </c>
    </row>
    <row r="83" spans="1:8" s="138" customFormat="1" ht="18" customHeight="1">
      <c r="A83" s="123"/>
      <c r="B83" s="123"/>
      <c r="C83" s="123"/>
      <c r="D83" s="151"/>
      <c r="E83" s="127" t="s">
        <v>188</v>
      </c>
      <c r="F83" s="123">
        <v>0</v>
      </c>
      <c r="G83" s="123">
        <f>公共预算按经济分类!B84</f>
        <v>0</v>
      </c>
      <c r="H83" s="151" t="str">
        <f t="shared" si="3"/>
        <v/>
      </c>
    </row>
    <row r="84" spans="1:8" s="138" customFormat="1" ht="18" customHeight="1">
      <c r="A84" s="123"/>
      <c r="B84" s="123"/>
      <c r="C84" s="123"/>
      <c r="D84" s="151"/>
      <c r="E84" s="127" t="s">
        <v>189</v>
      </c>
      <c r="F84" s="123">
        <v>0</v>
      </c>
      <c r="G84" s="123">
        <f>公共预算按经济分类!B85</f>
        <v>0</v>
      </c>
      <c r="H84" s="151" t="str">
        <f t="shared" si="3"/>
        <v/>
      </c>
    </row>
    <row r="85" spans="1:8" s="138" customFormat="1" ht="18" customHeight="1">
      <c r="A85" s="123"/>
      <c r="B85" s="123"/>
      <c r="C85" s="123"/>
      <c r="D85" s="151"/>
      <c r="E85" s="127" t="s">
        <v>190</v>
      </c>
      <c r="F85" s="123">
        <v>0</v>
      </c>
      <c r="G85" s="123">
        <f>公共预算按经济分类!B86</f>
        <v>0</v>
      </c>
      <c r="H85" s="151" t="str">
        <f t="shared" si="3"/>
        <v/>
      </c>
    </row>
    <row r="86" spans="1:8" s="138" customFormat="1" ht="18" customHeight="1">
      <c r="A86" s="123"/>
      <c r="B86" s="123"/>
      <c r="C86" s="123"/>
      <c r="D86" s="151"/>
      <c r="E86" s="127" t="s">
        <v>191</v>
      </c>
      <c r="F86" s="123">
        <v>0</v>
      </c>
      <c r="G86" s="123">
        <f>公共预算按经济分类!B87</f>
        <v>0</v>
      </c>
      <c r="H86" s="151" t="str">
        <f t="shared" si="3"/>
        <v/>
      </c>
    </row>
    <row r="87" spans="1:8" s="138" customFormat="1" ht="18" customHeight="1">
      <c r="A87" s="123"/>
      <c r="B87" s="123"/>
      <c r="C87" s="123"/>
      <c r="D87" s="151" t="str">
        <f>IF(OR(VALUE(C87)=0,ISERROR(C87/B87-1)),"",C87/B87-1)</f>
        <v/>
      </c>
      <c r="E87" s="127" t="s">
        <v>192</v>
      </c>
      <c r="F87" s="123">
        <v>0</v>
      </c>
      <c r="G87" s="123">
        <f>公共预算按经济分类!B88</f>
        <v>0</v>
      </c>
      <c r="H87" s="151" t="str">
        <f t="shared" si="3"/>
        <v/>
      </c>
    </row>
    <row r="88" spans="1:8" s="138" customFormat="1" ht="18" customHeight="1">
      <c r="A88" s="123"/>
      <c r="B88" s="123"/>
      <c r="C88" s="123"/>
      <c r="D88" s="151"/>
      <c r="E88" s="125" t="s">
        <v>193</v>
      </c>
      <c r="F88" s="124">
        <v>2</v>
      </c>
      <c r="G88" s="124">
        <f>SUM(G89:G94)</f>
        <v>2</v>
      </c>
      <c r="H88" s="124">
        <f t="shared" si="3"/>
        <v>0</v>
      </c>
    </row>
    <row r="89" spans="1:8" s="138" customFormat="1" ht="18" customHeight="1">
      <c r="A89" s="123"/>
      <c r="B89" s="123"/>
      <c r="C89" s="123"/>
      <c r="D89" s="151"/>
      <c r="E89" s="127" t="s">
        <v>194</v>
      </c>
      <c r="F89" s="123"/>
      <c r="G89" s="123"/>
      <c r="H89" s="151"/>
    </row>
    <row r="90" spans="1:8" s="138" customFormat="1" ht="18" customHeight="1">
      <c r="A90" s="123"/>
      <c r="B90" s="123"/>
      <c r="C90" s="123"/>
      <c r="D90" s="151"/>
      <c r="E90" s="127" t="s">
        <v>195</v>
      </c>
      <c r="F90" s="123"/>
      <c r="G90" s="123"/>
      <c r="H90" s="151"/>
    </row>
    <row r="91" spans="1:8" s="138" customFormat="1" ht="18" customHeight="1">
      <c r="A91" s="123"/>
      <c r="B91" s="123"/>
      <c r="C91" s="123"/>
      <c r="D91" s="151"/>
      <c r="E91" s="127" t="s">
        <v>196</v>
      </c>
      <c r="F91" s="123"/>
      <c r="G91" s="123"/>
      <c r="H91" s="151"/>
    </row>
    <row r="92" spans="1:8" s="138" customFormat="1" ht="18" customHeight="1">
      <c r="A92" s="123"/>
      <c r="B92" s="123"/>
      <c r="C92" s="123"/>
      <c r="D92" s="151"/>
      <c r="E92" s="127" t="s">
        <v>197</v>
      </c>
      <c r="F92" s="123">
        <v>2</v>
      </c>
      <c r="G92" s="123">
        <v>2</v>
      </c>
      <c r="H92" s="151"/>
    </row>
    <row r="93" spans="1:8" s="138" customFormat="1" ht="18" customHeight="1">
      <c r="A93" s="123"/>
      <c r="B93" s="123"/>
      <c r="C93" s="123"/>
      <c r="D93" s="151"/>
      <c r="E93" s="127" t="s">
        <v>198</v>
      </c>
      <c r="F93" s="123"/>
      <c r="G93" s="123"/>
      <c r="H93" s="151"/>
    </row>
    <row r="94" spans="1:8" s="138" customFormat="1" ht="18" customHeight="1">
      <c r="A94" s="123"/>
      <c r="B94" s="123"/>
      <c r="C94" s="123"/>
      <c r="D94" s="151"/>
      <c r="E94" s="127" t="s">
        <v>199</v>
      </c>
      <c r="F94" s="123"/>
      <c r="G94" s="123"/>
      <c r="H94" s="151"/>
    </row>
    <row r="95" spans="1:8" s="138" customFormat="1" ht="18" customHeight="1">
      <c r="A95" s="123"/>
      <c r="B95" s="123"/>
      <c r="C95" s="123"/>
      <c r="D95" s="151" t="str">
        <f>IF(OR(VALUE(C95)=0,ISERROR(C95/B95-1)),"",C95/B95-1)</f>
        <v/>
      </c>
      <c r="E95" s="125" t="s">
        <v>200</v>
      </c>
      <c r="F95" s="124">
        <v>297.61</v>
      </c>
      <c r="G95" s="204">
        <v>299.08999999999997</v>
      </c>
      <c r="H95" s="151" t="str">
        <f>IF(OR(VALUE(F95)=0,ISERROR(F95/#REF!-1)),"",F95/#REF!-1)</f>
        <v/>
      </c>
    </row>
    <row r="96" spans="1:8" s="138" customFormat="1" ht="18" customHeight="1">
      <c r="A96" s="123"/>
      <c r="B96" s="123"/>
      <c r="C96" s="123"/>
      <c r="D96" s="151" t="str">
        <f>IF(OR(VALUE(C96)=0,ISERROR(C96/B96-1)),"",C96/B96-1)</f>
        <v/>
      </c>
      <c r="E96" s="127" t="s">
        <v>201</v>
      </c>
      <c r="F96" s="123">
        <v>297.61</v>
      </c>
      <c r="G96" s="203">
        <v>297.08999999999997</v>
      </c>
      <c r="H96" s="155">
        <v>-1.6999999999999999E-3</v>
      </c>
    </row>
    <row r="97" spans="1:8" s="138" customFormat="1" ht="18" customHeight="1">
      <c r="A97" s="123"/>
      <c r="B97" s="123"/>
      <c r="C97" s="123"/>
      <c r="D97" s="151" t="str">
        <f>IF(OR(VALUE(C97)=0,ISERROR(C97/B97-1)),"",C97/B97-1)</f>
        <v/>
      </c>
      <c r="E97" s="127" t="s">
        <v>202</v>
      </c>
      <c r="F97" s="123"/>
      <c r="G97" s="123">
        <v>2</v>
      </c>
      <c r="H97" s="155" t="str">
        <f t="shared" ref="H97:H105" si="4">IF(OR(VALUE(G97)=0,ISERROR(G97/F97-1)),"",G97/F97-1)</f>
        <v/>
      </c>
    </row>
    <row r="98" spans="1:8" s="138" customFormat="1" ht="18" customHeight="1">
      <c r="A98" s="123"/>
      <c r="B98" s="123"/>
      <c r="C98" s="123"/>
      <c r="D98" s="151" t="str">
        <f>IF(OR(VALUE(C98)=0,ISERROR(C98/B98-1)),"",C98/B98-1)</f>
        <v/>
      </c>
      <c r="E98" s="127" t="s">
        <v>203</v>
      </c>
      <c r="F98" s="123"/>
      <c r="G98" s="123"/>
      <c r="H98" s="155" t="str">
        <f t="shared" si="4"/>
        <v/>
      </c>
    </row>
    <row r="99" spans="1:8" s="138" customFormat="1" ht="18" customHeight="1">
      <c r="A99" s="123"/>
      <c r="B99" s="123"/>
      <c r="C99" s="123"/>
      <c r="D99" s="151"/>
      <c r="E99" s="127" t="s">
        <v>204</v>
      </c>
      <c r="F99" s="123"/>
      <c r="G99" s="123"/>
      <c r="H99" s="155" t="str">
        <f t="shared" si="4"/>
        <v/>
      </c>
    </row>
    <row r="100" spans="1:8" s="138" customFormat="1" ht="18" customHeight="1">
      <c r="A100" s="123"/>
      <c r="B100" s="123"/>
      <c r="C100" s="123"/>
      <c r="D100" s="151" t="str">
        <f t="shared" ref="D100:D105" si="5">IF(OR(VALUE(C100)=0,ISERROR(C100/B100-1)),"",C100/B100-1)</f>
        <v/>
      </c>
      <c r="E100" s="127" t="s">
        <v>205</v>
      </c>
      <c r="F100" s="123"/>
      <c r="G100" s="123"/>
      <c r="H100" s="155" t="str">
        <f t="shared" si="4"/>
        <v/>
      </c>
    </row>
    <row r="101" spans="1:8" s="138" customFormat="1" ht="18" customHeight="1">
      <c r="A101" s="123"/>
      <c r="B101" s="123"/>
      <c r="C101" s="123"/>
      <c r="D101" s="151" t="str">
        <f t="shared" si="5"/>
        <v/>
      </c>
      <c r="E101" s="127" t="s">
        <v>206</v>
      </c>
      <c r="F101" s="123"/>
      <c r="G101" s="123"/>
      <c r="H101" s="155" t="str">
        <f t="shared" si="4"/>
        <v/>
      </c>
    </row>
    <row r="102" spans="1:8" s="138" customFormat="1" ht="18" customHeight="1">
      <c r="A102" s="123"/>
      <c r="B102" s="123"/>
      <c r="C102" s="123"/>
      <c r="D102" s="151" t="str">
        <f t="shared" si="5"/>
        <v/>
      </c>
      <c r="E102" s="127" t="s">
        <v>207</v>
      </c>
      <c r="F102" s="123"/>
      <c r="G102" s="123"/>
      <c r="H102" s="155" t="str">
        <f t="shared" si="4"/>
        <v/>
      </c>
    </row>
    <row r="103" spans="1:8" s="138" customFormat="1" ht="18" customHeight="1">
      <c r="A103" s="123"/>
      <c r="B103" s="123"/>
      <c r="C103" s="123"/>
      <c r="D103" s="151" t="str">
        <f t="shared" si="5"/>
        <v/>
      </c>
      <c r="E103" s="127" t="s">
        <v>208</v>
      </c>
      <c r="F103" s="123"/>
      <c r="G103" s="123"/>
      <c r="H103" s="151" t="str">
        <f t="shared" si="4"/>
        <v/>
      </c>
    </row>
    <row r="104" spans="1:8" s="138" customFormat="1" ht="18" customHeight="1">
      <c r="A104" s="123"/>
      <c r="B104" s="123"/>
      <c r="C104" s="123"/>
      <c r="D104" s="151" t="str">
        <f t="shared" si="5"/>
        <v/>
      </c>
      <c r="E104" s="127" t="s">
        <v>209</v>
      </c>
      <c r="F104" s="123"/>
      <c r="G104" s="123"/>
      <c r="H104" s="151" t="str">
        <f t="shared" si="4"/>
        <v/>
      </c>
    </row>
    <row r="105" spans="1:8" s="138" customFormat="1" ht="18" customHeight="1">
      <c r="A105" s="123"/>
      <c r="B105" s="123"/>
      <c r="C105" s="123"/>
      <c r="D105" s="151" t="str">
        <f t="shared" si="5"/>
        <v/>
      </c>
      <c r="E105" s="127" t="s">
        <v>210</v>
      </c>
      <c r="F105" s="123"/>
      <c r="G105" s="123"/>
      <c r="H105" s="151" t="str">
        <f t="shared" si="4"/>
        <v/>
      </c>
    </row>
    <row r="106" spans="1:8" s="138" customFormat="1" ht="18" customHeight="1">
      <c r="A106" s="123"/>
      <c r="B106" s="123"/>
      <c r="C106" s="123"/>
      <c r="D106" s="151"/>
      <c r="E106" s="125" t="s">
        <v>211</v>
      </c>
      <c r="F106" s="124">
        <f>SUM(F107:F112)</f>
        <v>17.329999999999998</v>
      </c>
      <c r="G106" s="124">
        <f>SUM(G107:G112)</f>
        <v>17.329999999999998</v>
      </c>
      <c r="H106" s="124"/>
    </row>
    <row r="107" spans="1:8" s="138" customFormat="1" ht="18" customHeight="1">
      <c r="A107" s="123"/>
      <c r="B107" s="123"/>
      <c r="C107" s="123"/>
      <c r="D107" s="151"/>
      <c r="E107" s="127" t="s">
        <v>212</v>
      </c>
      <c r="F107" s="123">
        <v>17.329999999999998</v>
      </c>
      <c r="G107" s="123">
        <v>17.329999999999998</v>
      </c>
      <c r="H107" s="151"/>
    </row>
    <row r="108" spans="1:8" s="138" customFormat="1" ht="18" customHeight="1">
      <c r="A108" s="123"/>
      <c r="B108" s="123"/>
      <c r="C108" s="123"/>
      <c r="D108" s="151"/>
      <c r="E108" s="127" t="s">
        <v>213</v>
      </c>
      <c r="F108" s="123"/>
      <c r="G108" s="123"/>
      <c r="H108" s="151"/>
    </row>
    <row r="109" spans="1:8" s="138" customFormat="1" ht="18" customHeight="1">
      <c r="A109" s="123"/>
      <c r="B109" s="123"/>
      <c r="C109" s="123"/>
      <c r="D109" s="151"/>
      <c r="E109" s="127" t="s">
        <v>214</v>
      </c>
      <c r="F109" s="123"/>
      <c r="G109" s="123"/>
      <c r="H109" s="151"/>
    </row>
    <row r="110" spans="1:8" s="138" customFormat="1" ht="18" customHeight="1">
      <c r="A110" s="123"/>
      <c r="B110" s="123"/>
      <c r="C110" s="123"/>
      <c r="D110" s="151"/>
      <c r="E110" s="127" t="s">
        <v>215</v>
      </c>
      <c r="F110" s="123"/>
      <c r="G110" s="123"/>
      <c r="H110" s="151"/>
    </row>
    <row r="111" spans="1:8" s="138" customFormat="1" ht="18" customHeight="1">
      <c r="A111" s="123"/>
      <c r="B111" s="123"/>
      <c r="C111" s="123"/>
      <c r="D111" s="151"/>
      <c r="E111" s="127" t="s">
        <v>216</v>
      </c>
      <c r="F111" s="123"/>
      <c r="G111" s="123"/>
      <c r="H111" s="151"/>
    </row>
    <row r="112" spans="1:8" s="138" customFormat="1" ht="18" customHeight="1">
      <c r="A112" s="123"/>
      <c r="B112" s="123"/>
      <c r="C112" s="123"/>
      <c r="D112" s="151"/>
      <c r="E112" s="127" t="s">
        <v>217</v>
      </c>
      <c r="F112" s="123"/>
      <c r="G112" s="123"/>
      <c r="H112" s="151"/>
    </row>
    <row r="113" spans="1:8" s="138" customFormat="1" ht="18" customHeight="1">
      <c r="A113" s="123"/>
      <c r="B113" s="123"/>
      <c r="C113" s="123"/>
      <c r="D113" s="151" t="str">
        <f>IF(OR(VALUE(C113)=0,ISERROR(C113/B113-1)),"",C113/B113-1)</f>
        <v/>
      </c>
      <c r="E113" s="125" t="s">
        <v>218</v>
      </c>
      <c r="F113" s="124">
        <f>SUM(F114:F116)</f>
        <v>61.23</v>
      </c>
      <c r="G113" s="124">
        <f>SUM(G114:G116)</f>
        <v>61.1</v>
      </c>
      <c r="H113" s="151">
        <f t="shared" ref="H113:H128" si="6">IF(OR(VALUE(G113)=0,ISERROR(G113/F113-1)),"",G113/F113-1)</f>
        <v>-2.1231422505306741E-3</v>
      </c>
    </row>
    <row r="114" spans="1:8" s="138" customFormat="1" ht="18" customHeight="1">
      <c r="A114" s="123"/>
      <c r="B114" s="123"/>
      <c r="C114" s="123"/>
      <c r="D114" s="151" t="str">
        <f>IF(OR(VALUE(C114)=0,ISERROR(C114/B114-1)),"",C114/B114-1)</f>
        <v/>
      </c>
      <c r="E114" s="127" t="s">
        <v>219</v>
      </c>
      <c r="F114" s="123">
        <v>0</v>
      </c>
      <c r="G114" s="123">
        <f>公共预算按经济分类!B115</f>
        <v>0</v>
      </c>
      <c r="H114" s="151" t="str">
        <f t="shared" si="6"/>
        <v/>
      </c>
    </row>
    <row r="115" spans="1:8" s="138" customFormat="1" ht="18" customHeight="1">
      <c r="A115" s="123"/>
      <c r="B115" s="123"/>
      <c r="C115" s="123"/>
      <c r="D115" s="151" t="str">
        <f>IF(OR(VALUE(C115)=0,ISERROR(C115/B115-1)),"",C115/B115-1)</f>
        <v/>
      </c>
      <c r="E115" s="127" t="s">
        <v>220</v>
      </c>
      <c r="F115" s="123">
        <v>61.23</v>
      </c>
      <c r="G115" s="123">
        <v>61.1</v>
      </c>
      <c r="H115" s="151">
        <f t="shared" si="6"/>
        <v>-2.1231422505306741E-3</v>
      </c>
    </row>
    <row r="116" spans="1:8" s="138" customFormat="1" ht="18" customHeight="1">
      <c r="A116" s="123"/>
      <c r="B116" s="123"/>
      <c r="C116" s="123"/>
      <c r="D116" s="151" t="str">
        <f>IF(OR(VALUE(C116)=0,ISERROR(C116/B116-1)),"",C116/B116-1)</f>
        <v/>
      </c>
      <c r="E116" s="129" t="s">
        <v>221</v>
      </c>
      <c r="F116" s="123">
        <v>0</v>
      </c>
      <c r="G116" s="123">
        <f>公共预算按经济分类!B117</f>
        <v>0</v>
      </c>
      <c r="H116" s="151" t="str">
        <f t="shared" si="6"/>
        <v/>
      </c>
    </row>
    <row r="117" spans="1:8" s="138" customFormat="1" ht="18" customHeight="1">
      <c r="A117" s="123"/>
      <c r="B117" s="123"/>
      <c r="C117" s="123"/>
      <c r="D117" s="151"/>
      <c r="E117" s="134" t="s">
        <v>222</v>
      </c>
      <c r="F117" s="124">
        <v>0</v>
      </c>
      <c r="G117" s="124">
        <f>公共预算按经济分类!B118</f>
        <v>0</v>
      </c>
      <c r="H117" s="151" t="str">
        <f t="shared" si="6"/>
        <v/>
      </c>
    </row>
    <row r="118" spans="1:8" s="138" customFormat="1" ht="18" customHeight="1">
      <c r="A118" s="123"/>
      <c r="B118" s="123"/>
      <c r="C118" s="123"/>
      <c r="D118" s="151"/>
      <c r="E118" s="129" t="s">
        <v>223</v>
      </c>
      <c r="F118" s="123">
        <v>0</v>
      </c>
      <c r="G118" s="124">
        <f>公共预算按经济分类!B119</f>
        <v>0</v>
      </c>
      <c r="H118" s="151" t="str">
        <f t="shared" si="6"/>
        <v/>
      </c>
    </row>
    <row r="119" spans="1:8" s="138" customFormat="1" ht="18" customHeight="1">
      <c r="A119" s="123"/>
      <c r="B119" s="123"/>
      <c r="C119" s="123"/>
      <c r="D119" s="151"/>
      <c r="E119" s="129" t="s">
        <v>224</v>
      </c>
      <c r="F119" s="123">
        <v>0</v>
      </c>
      <c r="G119" s="124">
        <f>公共预算按经济分类!B120</f>
        <v>0</v>
      </c>
      <c r="H119" s="151" t="str">
        <f t="shared" si="6"/>
        <v/>
      </c>
    </row>
    <row r="120" spans="1:8" s="138" customFormat="1" ht="18" customHeight="1">
      <c r="A120" s="123"/>
      <c r="B120" s="123"/>
      <c r="C120" s="123"/>
      <c r="D120" s="151"/>
      <c r="E120" s="129" t="s">
        <v>225</v>
      </c>
      <c r="F120" s="123">
        <v>0</v>
      </c>
      <c r="G120" s="124">
        <f>公共预算按经济分类!B121</f>
        <v>0</v>
      </c>
      <c r="H120" s="151" t="str">
        <f t="shared" si="6"/>
        <v/>
      </c>
    </row>
    <row r="121" spans="1:8" s="138" customFormat="1" ht="18" customHeight="1">
      <c r="A121" s="123"/>
      <c r="B121" s="123"/>
      <c r="C121" s="123"/>
      <c r="D121" s="151"/>
      <c r="E121" s="129" t="s">
        <v>226</v>
      </c>
      <c r="F121" s="123">
        <v>0</v>
      </c>
      <c r="G121" s="124">
        <f>公共预算按经济分类!B122</f>
        <v>0</v>
      </c>
      <c r="H121" s="151" t="str">
        <f t="shared" si="6"/>
        <v/>
      </c>
    </row>
    <row r="122" spans="1:8" s="138" customFormat="1" ht="18" customHeight="1">
      <c r="A122" s="123"/>
      <c r="B122" s="123"/>
      <c r="C122" s="123"/>
      <c r="D122" s="151"/>
      <c r="E122" s="129" t="s">
        <v>227</v>
      </c>
      <c r="F122" s="123">
        <v>0</v>
      </c>
      <c r="G122" s="124">
        <f>公共预算按经济分类!B123</f>
        <v>0</v>
      </c>
      <c r="H122" s="151" t="str">
        <f t="shared" si="6"/>
        <v/>
      </c>
    </row>
    <row r="123" spans="1:8" s="138" customFormat="1" ht="18" customHeight="1">
      <c r="A123" s="123"/>
      <c r="B123" s="123"/>
      <c r="C123" s="123"/>
      <c r="D123" s="151"/>
      <c r="E123" s="129" t="s">
        <v>228</v>
      </c>
      <c r="F123" s="123">
        <v>0</v>
      </c>
      <c r="G123" s="124">
        <f>公共预算按经济分类!B124</f>
        <v>0</v>
      </c>
      <c r="H123" s="151" t="str">
        <f t="shared" si="6"/>
        <v/>
      </c>
    </row>
    <row r="124" spans="1:8" s="138" customFormat="1" ht="18" customHeight="1">
      <c r="A124" s="123"/>
      <c r="B124" s="123"/>
      <c r="C124" s="123"/>
      <c r="D124" s="151"/>
      <c r="E124" s="129" t="s">
        <v>229</v>
      </c>
      <c r="F124" s="123">
        <v>0</v>
      </c>
      <c r="G124" s="124">
        <f>公共预算按经济分类!B125</f>
        <v>0</v>
      </c>
      <c r="H124" s="151" t="str">
        <f t="shared" si="6"/>
        <v/>
      </c>
    </row>
    <row r="125" spans="1:8" s="138" customFormat="1" ht="18" customHeight="1">
      <c r="A125" s="123"/>
      <c r="B125" s="123"/>
      <c r="C125" s="123"/>
      <c r="D125" s="151"/>
      <c r="E125" s="129" t="s">
        <v>230</v>
      </c>
      <c r="F125" s="123">
        <v>0</v>
      </c>
      <c r="G125" s="124">
        <f>公共预算按经济分类!B126</f>
        <v>0</v>
      </c>
      <c r="H125" s="151" t="str">
        <f t="shared" si="6"/>
        <v/>
      </c>
    </row>
    <row r="126" spans="1:8" s="138" customFormat="1" ht="18" customHeight="1">
      <c r="A126" s="156" t="s">
        <v>62</v>
      </c>
      <c r="B126" s="124">
        <f>SUM(B6,B23)</f>
        <v>0</v>
      </c>
      <c r="C126" s="124">
        <f>SUM(C6,C23)</f>
        <v>0</v>
      </c>
      <c r="D126" s="151" t="str">
        <f t="shared" ref="D126:D157" si="7">IF(OR(VALUE(C126)=0,ISERROR(C126/B126-1)),"",C126/B126-1)</f>
        <v/>
      </c>
      <c r="E126" s="156" t="s">
        <v>63</v>
      </c>
      <c r="F126" s="124">
        <v>1496.86</v>
      </c>
      <c r="G126" s="124">
        <v>1529.07</v>
      </c>
      <c r="H126" s="151">
        <f t="shared" si="6"/>
        <v>2.1518378472268562E-2</v>
      </c>
    </row>
    <row r="127" spans="1:8" s="138" customFormat="1" ht="18" customHeight="1">
      <c r="A127" s="157" t="s">
        <v>65</v>
      </c>
      <c r="B127" s="124">
        <f>B128+B129+B150+B153+B154</f>
        <v>1496.86</v>
      </c>
      <c r="C127" s="124">
        <f>C128+C129+C150+C153+C154</f>
        <v>1529.07</v>
      </c>
      <c r="D127" s="151">
        <f t="shared" si="7"/>
        <v>2.1518378472268562E-2</v>
      </c>
      <c r="E127" s="158" t="s">
        <v>64</v>
      </c>
      <c r="F127" s="159"/>
      <c r="G127" s="159"/>
      <c r="H127" s="151" t="str">
        <f t="shared" si="6"/>
        <v/>
      </c>
    </row>
    <row r="128" spans="1:8" s="138" customFormat="1" ht="18" customHeight="1">
      <c r="A128" s="160" t="s">
        <v>67</v>
      </c>
      <c r="B128" s="124"/>
      <c r="C128" s="124"/>
      <c r="D128" s="151" t="str">
        <f t="shared" si="7"/>
        <v/>
      </c>
      <c r="E128" s="158" t="s">
        <v>66</v>
      </c>
      <c r="F128" s="124">
        <f>SUM(F129,F133,F152,F155,F156,)</f>
        <v>0</v>
      </c>
      <c r="G128" s="124">
        <f>SUM(G129,G133,G152,G155,G156,)</f>
        <v>0</v>
      </c>
      <c r="H128" s="151" t="str">
        <f t="shared" si="6"/>
        <v/>
      </c>
    </row>
    <row r="129" spans="1:8" s="138" customFormat="1" ht="18" customHeight="1">
      <c r="A129" s="160" t="s">
        <v>69</v>
      </c>
      <c r="B129" s="123">
        <f>SUM(B130:B149)</f>
        <v>1496.86</v>
      </c>
      <c r="C129" s="123">
        <f>SUM(C130:C149)</f>
        <v>1529.07</v>
      </c>
      <c r="D129" s="151">
        <f t="shared" si="7"/>
        <v>2.1518378472268562E-2</v>
      </c>
      <c r="E129" s="158" t="s">
        <v>68</v>
      </c>
      <c r="F129" s="124">
        <f>SUM(F130:F132)</f>
        <v>0</v>
      </c>
      <c r="G129" s="124">
        <f>SUM(G130:G132)</f>
        <v>0</v>
      </c>
      <c r="H129" s="151" t="str">
        <f t="shared" ref="H129:H158" si="8">IF(OR(VALUE(G129)=0,ISERROR(G129/F129-1)),"",G129/F129-1)</f>
        <v/>
      </c>
    </row>
    <row r="130" spans="1:8" s="138" customFormat="1" ht="18" customHeight="1">
      <c r="A130" s="161" t="s">
        <v>71</v>
      </c>
      <c r="B130" s="123"/>
      <c r="C130" s="123"/>
      <c r="D130" s="151" t="str">
        <f t="shared" si="7"/>
        <v/>
      </c>
      <c r="E130" s="158" t="s">
        <v>70</v>
      </c>
      <c r="F130" s="123"/>
      <c r="G130" s="123"/>
      <c r="H130" s="151" t="str">
        <f t="shared" si="8"/>
        <v/>
      </c>
    </row>
    <row r="131" spans="1:8" s="138" customFormat="1" ht="18" customHeight="1">
      <c r="A131" s="161" t="s">
        <v>73</v>
      </c>
      <c r="B131" s="123"/>
      <c r="C131" s="123"/>
      <c r="D131" s="151" t="str">
        <f t="shared" si="7"/>
        <v/>
      </c>
      <c r="E131" s="158" t="s">
        <v>72</v>
      </c>
      <c r="F131" s="123"/>
      <c r="G131" s="123"/>
      <c r="H131" s="151" t="str">
        <f t="shared" si="8"/>
        <v/>
      </c>
    </row>
    <row r="132" spans="1:8" s="138" customFormat="1" ht="18" customHeight="1">
      <c r="A132" s="162" t="s">
        <v>75</v>
      </c>
      <c r="B132" s="163">
        <v>1496.86</v>
      </c>
      <c r="C132" s="163">
        <v>1529.07</v>
      </c>
      <c r="D132" s="151">
        <f t="shared" si="7"/>
        <v>2.1518378472268562E-2</v>
      </c>
      <c r="E132" s="158" t="s">
        <v>231</v>
      </c>
      <c r="F132" s="123"/>
      <c r="G132" s="123"/>
      <c r="H132" s="151" t="str">
        <f t="shared" si="8"/>
        <v/>
      </c>
    </row>
    <row r="133" spans="1:8" s="138" customFormat="1" ht="18" customHeight="1">
      <c r="A133" s="161" t="s">
        <v>77</v>
      </c>
      <c r="B133" s="124"/>
      <c r="C133" s="124"/>
      <c r="D133" s="151" t="str">
        <f t="shared" si="7"/>
        <v/>
      </c>
      <c r="E133" s="158" t="s">
        <v>74</v>
      </c>
      <c r="F133" s="124">
        <f>SUM(F134)</f>
        <v>0</v>
      </c>
      <c r="G133" s="124">
        <f>SUM(G134)</f>
        <v>0</v>
      </c>
      <c r="H133" s="151" t="str">
        <f t="shared" si="8"/>
        <v/>
      </c>
    </row>
    <row r="134" spans="1:8" s="138" customFormat="1" ht="18" customHeight="1">
      <c r="A134" s="161" t="s">
        <v>78</v>
      </c>
      <c r="B134" s="123"/>
      <c r="C134" s="123"/>
      <c r="D134" s="151" t="str">
        <f t="shared" si="7"/>
        <v/>
      </c>
      <c r="E134" s="158" t="s">
        <v>76</v>
      </c>
      <c r="F134" s="123"/>
      <c r="G134" s="123"/>
      <c r="H134" s="151" t="str">
        <f t="shared" si="8"/>
        <v/>
      </c>
    </row>
    <row r="135" spans="1:8" s="138" customFormat="1" ht="18" customHeight="1">
      <c r="A135" s="161" t="s">
        <v>79</v>
      </c>
      <c r="B135" s="123"/>
      <c r="C135" s="123"/>
      <c r="D135" s="151" t="str">
        <f t="shared" si="7"/>
        <v/>
      </c>
      <c r="F135" s="123"/>
      <c r="G135" s="123"/>
      <c r="H135" s="151" t="str">
        <f t="shared" si="8"/>
        <v/>
      </c>
    </row>
    <row r="136" spans="1:8" s="138" customFormat="1" ht="18" customHeight="1">
      <c r="A136" s="164" t="s">
        <v>80</v>
      </c>
      <c r="B136" s="123"/>
      <c r="C136" s="123"/>
      <c r="D136" s="151" t="str">
        <f t="shared" si="7"/>
        <v/>
      </c>
      <c r="E136" s="123"/>
      <c r="F136" s="123"/>
      <c r="G136" s="123"/>
      <c r="H136" s="151" t="str">
        <f t="shared" si="8"/>
        <v/>
      </c>
    </row>
    <row r="137" spans="1:8" s="138" customFormat="1" ht="18" customHeight="1">
      <c r="A137" s="161" t="s">
        <v>81</v>
      </c>
      <c r="B137" s="123"/>
      <c r="C137" s="123"/>
      <c r="D137" s="151" t="str">
        <f t="shared" si="7"/>
        <v/>
      </c>
      <c r="E137" s="123"/>
      <c r="F137" s="123"/>
      <c r="G137" s="123"/>
      <c r="H137" s="151" t="str">
        <f t="shared" si="8"/>
        <v/>
      </c>
    </row>
    <row r="138" spans="1:8" s="138" customFormat="1" ht="18" customHeight="1">
      <c r="A138" s="161" t="s">
        <v>82</v>
      </c>
      <c r="B138" s="123"/>
      <c r="C138" s="123"/>
      <c r="D138" s="151" t="str">
        <f t="shared" si="7"/>
        <v/>
      </c>
      <c r="E138" s="123"/>
      <c r="F138" s="123"/>
      <c r="G138" s="123"/>
      <c r="H138" s="151" t="str">
        <f t="shared" si="8"/>
        <v/>
      </c>
    </row>
    <row r="139" spans="1:8" s="138" customFormat="1" ht="18" customHeight="1">
      <c r="A139" s="161" t="s">
        <v>83</v>
      </c>
      <c r="B139" s="123"/>
      <c r="C139" s="123"/>
      <c r="D139" s="151" t="str">
        <f t="shared" si="7"/>
        <v/>
      </c>
      <c r="E139" s="123"/>
      <c r="F139" s="123"/>
      <c r="G139" s="123"/>
      <c r="H139" s="151" t="str">
        <f t="shared" si="8"/>
        <v/>
      </c>
    </row>
    <row r="140" spans="1:8" s="138" customFormat="1" ht="18" customHeight="1">
      <c r="A140" s="161" t="s">
        <v>84</v>
      </c>
      <c r="B140" s="123"/>
      <c r="C140" s="123"/>
      <c r="D140" s="151" t="str">
        <f t="shared" si="7"/>
        <v/>
      </c>
      <c r="E140" s="123"/>
      <c r="F140" s="123"/>
      <c r="G140" s="123"/>
      <c r="H140" s="151" t="str">
        <f t="shared" si="8"/>
        <v/>
      </c>
    </row>
    <row r="141" spans="1:8" s="138" customFormat="1" ht="18" customHeight="1">
      <c r="A141" s="161" t="s">
        <v>85</v>
      </c>
      <c r="B141" s="123"/>
      <c r="C141" s="123"/>
      <c r="D141" s="151" t="str">
        <f t="shared" si="7"/>
        <v/>
      </c>
      <c r="E141" s="123"/>
      <c r="F141" s="123"/>
      <c r="G141" s="123"/>
      <c r="H141" s="151" t="str">
        <f t="shared" si="8"/>
        <v/>
      </c>
    </row>
    <row r="142" spans="1:8" s="138" customFormat="1" ht="18" customHeight="1">
      <c r="A142" s="161" t="s">
        <v>86</v>
      </c>
      <c r="B142" s="123"/>
      <c r="C142" s="123"/>
      <c r="D142" s="151" t="str">
        <f t="shared" si="7"/>
        <v/>
      </c>
      <c r="E142" s="123"/>
      <c r="F142" s="123"/>
      <c r="G142" s="123"/>
      <c r="H142" s="151" t="str">
        <f t="shared" si="8"/>
        <v/>
      </c>
    </row>
    <row r="143" spans="1:8" s="138" customFormat="1" ht="18" customHeight="1">
      <c r="A143" s="161" t="s">
        <v>87</v>
      </c>
      <c r="B143" s="123"/>
      <c r="C143" s="123"/>
      <c r="D143" s="151" t="str">
        <f t="shared" si="7"/>
        <v/>
      </c>
      <c r="E143" s="123"/>
      <c r="F143" s="123"/>
      <c r="G143" s="123"/>
      <c r="H143" s="151" t="str">
        <f t="shared" si="8"/>
        <v/>
      </c>
    </row>
    <row r="144" spans="1:8" s="138" customFormat="1" ht="18" customHeight="1">
      <c r="A144" s="161" t="s">
        <v>88</v>
      </c>
      <c r="B144" s="123"/>
      <c r="C144" s="123"/>
      <c r="D144" s="151" t="str">
        <f t="shared" si="7"/>
        <v/>
      </c>
      <c r="E144" s="123"/>
      <c r="F144" s="123"/>
      <c r="G144" s="123"/>
      <c r="H144" s="151" t="str">
        <f t="shared" si="8"/>
        <v/>
      </c>
    </row>
    <row r="145" spans="1:8" s="138" customFormat="1" ht="18" customHeight="1">
      <c r="A145" s="161" t="s">
        <v>89</v>
      </c>
      <c r="B145" s="123"/>
      <c r="C145" s="123"/>
      <c r="D145" s="151" t="str">
        <f t="shared" si="7"/>
        <v/>
      </c>
      <c r="E145" s="123"/>
      <c r="F145" s="123"/>
      <c r="G145" s="123"/>
      <c r="H145" s="151" t="str">
        <f t="shared" si="8"/>
        <v/>
      </c>
    </row>
    <row r="146" spans="1:8" s="138" customFormat="1" ht="18" customHeight="1">
      <c r="A146" s="161" t="s">
        <v>90</v>
      </c>
      <c r="B146" s="123"/>
      <c r="C146" s="123"/>
      <c r="D146" s="151" t="str">
        <f t="shared" si="7"/>
        <v/>
      </c>
      <c r="E146" s="123"/>
      <c r="F146" s="123"/>
      <c r="G146" s="123"/>
      <c r="H146" s="151" t="str">
        <f t="shared" si="8"/>
        <v/>
      </c>
    </row>
    <row r="147" spans="1:8" s="138" customFormat="1" ht="18" customHeight="1">
      <c r="A147" s="161" t="s">
        <v>91</v>
      </c>
      <c r="B147" s="123"/>
      <c r="C147" s="123"/>
      <c r="D147" s="151" t="str">
        <f t="shared" si="7"/>
        <v/>
      </c>
      <c r="E147" s="123"/>
      <c r="F147" s="123"/>
      <c r="G147" s="123"/>
      <c r="H147" s="151" t="str">
        <f t="shared" si="8"/>
        <v/>
      </c>
    </row>
    <row r="148" spans="1:8" s="138" customFormat="1" ht="18" customHeight="1">
      <c r="A148" s="161" t="s">
        <v>92</v>
      </c>
      <c r="B148" s="123"/>
      <c r="C148" s="123"/>
      <c r="D148" s="151" t="str">
        <f t="shared" si="7"/>
        <v/>
      </c>
      <c r="E148" s="123"/>
      <c r="F148" s="123"/>
      <c r="G148" s="123"/>
      <c r="H148" s="151" t="str">
        <f t="shared" si="8"/>
        <v/>
      </c>
    </row>
    <row r="149" spans="1:8" s="138" customFormat="1" ht="18" customHeight="1">
      <c r="A149" s="164" t="s">
        <v>93</v>
      </c>
      <c r="B149" s="124">
        <f>SUM(B150:B151)</f>
        <v>0</v>
      </c>
      <c r="C149" s="124">
        <f>SUM(C150:C151)</f>
        <v>0</v>
      </c>
      <c r="D149" s="151" t="str">
        <f t="shared" si="7"/>
        <v/>
      </c>
      <c r="E149" s="165"/>
      <c r="F149" s="123"/>
      <c r="G149" s="123"/>
      <c r="H149" s="151" t="str">
        <f t="shared" si="8"/>
        <v/>
      </c>
    </row>
    <row r="150" spans="1:8" s="138" customFormat="1" ht="18" customHeight="1">
      <c r="A150" s="160" t="s">
        <v>95</v>
      </c>
      <c r="B150" s="123">
        <f>SUM(B151:B152)</f>
        <v>0</v>
      </c>
      <c r="C150" s="123">
        <f>SUM(C151:C152)</f>
        <v>0</v>
      </c>
      <c r="D150" s="151" t="str">
        <f t="shared" si="7"/>
        <v/>
      </c>
      <c r="E150" s="166"/>
      <c r="F150" s="123"/>
      <c r="G150" s="123"/>
      <c r="H150" s="151" t="str">
        <f t="shared" si="8"/>
        <v/>
      </c>
    </row>
    <row r="151" spans="1:8" s="138" customFormat="1" ht="18" customHeight="1">
      <c r="A151" s="161" t="s">
        <v>97</v>
      </c>
      <c r="B151" s="123"/>
      <c r="C151" s="123"/>
      <c r="D151" s="151" t="str">
        <f t="shared" si="7"/>
        <v/>
      </c>
      <c r="E151" s="166"/>
      <c r="F151" s="123"/>
      <c r="G151" s="123"/>
      <c r="H151" s="151" t="str">
        <f t="shared" si="8"/>
        <v/>
      </c>
    </row>
    <row r="152" spans="1:8" s="138" customFormat="1" ht="18" customHeight="1">
      <c r="A152" s="161" t="s">
        <v>99</v>
      </c>
      <c r="B152" s="124">
        <f>SUM(B153:B154)</f>
        <v>0</v>
      </c>
      <c r="C152" s="124">
        <f>SUM(C153:C154)</f>
        <v>0</v>
      </c>
      <c r="D152" s="151" t="str">
        <f t="shared" si="7"/>
        <v/>
      </c>
      <c r="E152" s="165" t="s">
        <v>94</v>
      </c>
      <c r="F152" s="123">
        <f>SUM(F153:F154)</f>
        <v>0</v>
      </c>
      <c r="G152" s="123">
        <f>SUM(G153:G154)</f>
        <v>0</v>
      </c>
      <c r="H152" s="151" t="str">
        <f t="shared" si="8"/>
        <v/>
      </c>
    </row>
    <row r="153" spans="1:8" s="138" customFormat="1" ht="18" customHeight="1">
      <c r="A153" s="167" t="s">
        <v>101</v>
      </c>
      <c r="B153" s="123"/>
      <c r="C153" s="123"/>
      <c r="D153" s="151" t="str">
        <f t="shared" si="7"/>
        <v/>
      </c>
      <c r="E153" s="166" t="s">
        <v>232</v>
      </c>
      <c r="F153" s="123"/>
      <c r="G153" s="123"/>
      <c r="H153" s="151" t="str">
        <f t="shared" si="8"/>
        <v/>
      </c>
    </row>
    <row r="154" spans="1:8" s="138" customFormat="1" ht="18" customHeight="1">
      <c r="A154" s="160" t="s">
        <v>103</v>
      </c>
      <c r="B154" s="123"/>
      <c r="C154" s="123"/>
      <c r="D154" s="151" t="str">
        <f t="shared" si="7"/>
        <v/>
      </c>
      <c r="E154" s="166" t="s">
        <v>233</v>
      </c>
      <c r="F154" s="123"/>
      <c r="G154" s="123"/>
      <c r="H154" s="151" t="str">
        <f t="shared" si="8"/>
        <v/>
      </c>
    </row>
    <row r="155" spans="1:8" s="138" customFormat="1" ht="18" customHeight="1">
      <c r="A155" s="160" t="s">
        <v>105</v>
      </c>
      <c r="B155" s="124"/>
      <c r="C155" s="124"/>
      <c r="D155" s="151" t="str">
        <f t="shared" si="7"/>
        <v/>
      </c>
      <c r="E155" s="165" t="s">
        <v>100</v>
      </c>
      <c r="F155" s="123"/>
      <c r="G155" s="123"/>
      <c r="H155" s="151" t="str">
        <f t="shared" si="8"/>
        <v/>
      </c>
    </row>
    <row r="156" spans="1:8" s="138" customFormat="1" ht="18" customHeight="1">
      <c r="A156" s="165"/>
      <c r="B156" s="123"/>
      <c r="C156" s="123"/>
      <c r="D156" s="151" t="str">
        <f t="shared" si="7"/>
        <v/>
      </c>
      <c r="E156" s="165" t="s">
        <v>102</v>
      </c>
      <c r="F156" s="123"/>
      <c r="G156" s="124"/>
      <c r="H156" s="151" t="str">
        <f t="shared" si="8"/>
        <v/>
      </c>
    </row>
    <row r="157" spans="1:8" s="138" customFormat="1" ht="18" customHeight="1">
      <c r="A157" s="168" t="s">
        <v>59</v>
      </c>
      <c r="B157" s="123"/>
      <c r="C157" s="123"/>
      <c r="D157" s="151" t="str">
        <f t="shared" si="7"/>
        <v/>
      </c>
      <c r="E157" s="169" t="s">
        <v>104</v>
      </c>
      <c r="F157" s="123"/>
      <c r="G157" s="123"/>
      <c r="H157" s="151" t="str">
        <f t="shared" si="8"/>
        <v/>
      </c>
    </row>
    <row r="158" spans="1:8" s="138" customFormat="1" ht="18" customHeight="1">
      <c r="A158" s="156" t="s">
        <v>106</v>
      </c>
      <c r="B158" s="163">
        <v>1496.86</v>
      </c>
      <c r="C158" s="163">
        <v>1529.07</v>
      </c>
      <c r="D158" s="151">
        <f t="shared" ref="D158" si="9">IF(OR(VALUE(C158)=0,ISERROR(C158/B158-1)),"",C158/B158-1)</f>
        <v>2.1518378472268562E-2</v>
      </c>
      <c r="E158" s="156" t="s">
        <v>107</v>
      </c>
      <c r="F158" s="124">
        <v>1496.86</v>
      </c>
      <c r="G158" s="124">
        <v>1529.07</v>
      </c>
      <c r="H158" s="151">
        <f t="shared" si="8"/>
        <v>2.1518378472268562E-2</v>
      </c>
    </row>
    <row r="159" spans="1:8" s="136" customFormat="1" ht="18" customHeight="1">
      <c r="D159" s="170"/>
      <c r="H159" s="170"/>
    </row>
    <row r="160" spans="1:8" s="136" customFormat="1" ht="18" customHeight="1">
      <c r="D160" s="170"/>
      <c r="H160" s="170"/>
    </row>
    <row r="161" spans="4:8" s="136" customFormat="1" ht="18" customHeight="1">
      <c r="D161" s="170"/>
      <c r="H161" s="170"/>
    </row>
    <row r="162" spans="4:8" s="136" customFormat="1" ht="18" customHeight="1">
      <c r="D162" s="170"/>
      <c r="H162" s="170"/>
    </row>
    <row r="163" spans="4:8" s="136" customFormat="1" ht="18" customHeight="1">
      <c r="D163" s="170"/>
      <c r="H163" s="170"/>
    </row>
    <row r="164" spans="4:8" s="136" customFormat="1" ht="18" customHeight="1">
      <c r="D164" s="170"/>
      <c r="H164" s="170"/>
    </row>
    <row r="165" spans="4:8" s="136" customFormat="1" ht="18" customHeight="1">
      <c r="D165" s="170"/>
      <c r="H165" s="170"/>
    </row>
    <row r="166" spans="4:8" s="136" customFormat="1" ht="18" customHeight="1">
      <c r="D166" s="170"/>
      <c r="H166" s="170"/>
    </row>
    <row r="167" spans="4:8" s="136" customFormat="1" ht="18" customHeight="1">
      <c r="D167" s="170"/>
      <c r="H167" s="170"/>
    </row>
    <row r="168" spans="4:8" s="136" customFormat="1" ht="18" customHeight="1">
      <c r="D168" s="170"/>
      <c r="H168" s="170"/>
    </row>
    <row r="169" spans="4:8" s="136" customFormat="1" ht="18" customHeight="1">
      <c r="D169" s="170"/>
      <c r="H169" s="170"/>
    </row>
    <row r="170" spans="4:8" s="136" customFormat="1" ht="18" customHeight="1">
      <c r="D170" s="170"/>
      <c r="H170" s="170"/>
    </row>
    <row r="171" spans="4:8" s="136" customFormat="1" ht="18" customHeight="1">
      <c r="D171" s="170"/>
      <c r="H171" s="170"/>
    </row>
    <row r="172" spans="4:8" s="136" customFormat="1" ht="18" customHeight="1">
      <c r="D172" s="170"/>
      <c r="H172" s="170"/>
    </row>
    <row r="173" spans="4:8" s="136" customFormat="1" ht="18" customHeight="1">
      <c r="D173" s="170"/>
      <c r="H173" s="170"/>
    </row>
    <row r="174" spans="4:8" s="136" customFormat="1" ht="18" customHeight="1">
      <c r="D174" s="170"/>
      <c r="H174" s="170"/>
    </row>
    <row r="175" spans="4:8" s="136" customFormat="1" ht="18" customHeight="1">
      <c r="D175" s="170"/>
      <c r="H175" s="170"/>
    </row>
    <row r="176" spans="4:8" s="136" customFormat="1" ht="18" customHeight="1">
      <c r="D176" s="170"/>
      <c r="H176" s="170"/>
    </row>
    <row r="177" spans="4:8" s="136" customFormat="1" ht="18" customHeight="1">
      <c r="D177" s="170"/>
      <c r="H177" s="170"/>
    </row>
    <row r="178" spans="4:8" s="136" customFormat="1" ht="18" customHeight="1">
      <c r="D178" s="170"/>
      <c r="H178" s="170"/>
    </row>
    <row r="179" spans="4:8" s="136" customFormat="1" ht="18" customHeight="1">
      <c r="D179" s="170"/>
      <c r="H179" s="170"/>
    </row>
    <row r="180" spans="4:8" s="136" customFormat="1" ht="18" customHeight="1">
      <c r="D180" s="170"/>
      <c r="H180" s="170"/>
    </row>
    <row r="181" spans="4:8" s="136" customFormat="1" ht="18" customHeight="1">
      <c r="D181" s="170"/>
      <c r="H181" s="170"/>
    </row>
    <row r="182" spans="4:8" s="136" customFormat="1" ht="18" customHeight="1">
      <c r="D182" s="170"/>
      <c r="H182" s="170"/>
    </row>
    <row r="183" spans="4:8" s="136" customFormat="1" ht="18" customHeight="1">
      <c r="D183" s="170"/>
      <c r="H183" s="170"/>
    </row>
    <row r="184" spans="4:8" s="136" customFormat="1" ht="18" customHeight="1">
      <c r="D184" s="170"/>
      <c r="H184" s="170"/>
    </row>
    <row r="185" spans="4:8" s="136" customFormat="1" ht="18" customHeight="1">
      <c r="D185" s="170"/>
      <c r="H185" s="170"/>
    </row>
    <row r="186" spans="4:8" s="136" customFormat="1" ht="18" customHeight="1">
      <c r="D186" s="170"/>
      <c r="H186" s="170"/>
    </row>
    <row r="187" spans="4:8" s="136" customFormat="1" ht="18" customHeight="1">
      <c r="D187" s="170"/>
      <c r="H187" s="170"/>
    </row>
    <row r="188" spans="4:8" s="136" customFormat="1" ht="18" customHeight="1">
      <c r="D188" s="170"/>
      <c r="H188" s="170"/>
    </row>
    <row r="189" spans="4:8" s="136" customFormat="1" ht="18" customHeight="1">
      <c r="D189" s="170"/>
      <c r="H189" s="170"/>
    </row>
    <row r="190" spans="4:8" s="136" customFormat="1" ht="18" customHeight="1">
      <c r="D190" s="170"/>
      <c r="H190" s="170"/>
    </row>
    <row r="191" spans="4:8" s="136" customFormat="1" ht="18" customHeight="1">
      <c r="D191" s="170"/>
      <c r="H191" s="170"/>
    </row>
    <row r="192" spans="4:8" s="136" customFormat="1" ht="18" customHeight="1">
      <c r="D192" s="170"/>
      <c r="H192" s="170"/>
    </row>
    <row r="193" spans="4:8" s="136" customFormat="1" ht="18" customHeight="1">
      <c r="D193" s="170"/>
      <c r="H193" s="170"/>
    </row>
    <row r="194" spans="4:8" s="136" customFormat="1" ht="18" customHeight="1">
      <c r="D194" s="170"/>
      <c r="H194" s="170"/>
    </row>
    <row r="195" spans="4:8" s="136" customFormat="1" ht="18" customHeight="1">
      <c r="D195" s="170"/>
      <c r="H195" s="170"/>
    </row>
    <row r="196" spans="4:8" s="136" customFormat="1" ht="18" customHeight="1">
      <c r="D196" s="170"/>
      <c r="H196" s="170"/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phoneticPr fontId="51" type="noConversion"/>
  <conditionalFormatting sqref="E12:E25 A127:A157 E150:G151 E155:G156">
    <cfRule type="expression" dxfId="10" priority="1" stopIfTrue="1">
      <formula>"len($A:$A)=3"</formula>
    </cfRule>
  </conditionalFormatting>
  <printOptions horizontalCentered="1"/>
  <pageMargins left="0.55000000000000004" right="0.34930555555555598" top="0.50763888888888897" bottom="0.38888888888888901" header="0.23888888888888901" footer="0.15625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6"/>
  <sheetViews>
    <sheetView workbookViewId="0">
      <pane ySplit="5" topLeftCell="A6" activePane="bottomLeft" state="frozen"/>
      <selection pane="bottomLeft" activeCell="C15" sqref="C15"/>
    </sheetView>
  </sheetViews>
  <sheetFormatPr defaultColWidth="9" defaultRowHeight="14.25"/>
  <cols>
    <col min="1" max="1" width="35.5" style="111" customWidth="1"/>
    <col min="2" max="2" width="13.875" style="111" customWidth="1"/>
    <col min="3" max="3" width="9.75" style="111" customWidth="1"/>
    <col min="4" max="4" width="8" style="111" customWidth="1"/>
    <col min="5" max="5" width="9.375" style="112" customWidth="1"/>
    <col min="6" max="6" width="10" style="111" customWidth="1"/>
    <col min="7" max="7" width="7.75" style="111" customWidth="1"/>
    <col min="8" max="8" width="8.125" style="111" customWidth="1"/>
    <col min="9" max="9" width="11.375" style="111" customWidth="1"/>
    <col min="10" max="10" width="7.125" style="111" customWidth="1"/>
    <col min="11" max="11" width="9.5" style="111" customWidth="1"/>
    <col min="12" max="12" width="6.5" style="111" customWidth="1"/>
    <col min="13" max="16384" width="9" style="111"/>
  </cols>
  <sheetData>
    <row r="1" spans="1:12">
      <c r="A1" s="2" t="s">
        <v>234</v>
      </c>
    </row>
    <row r="2" spans="1:12" s="109" customFormat="1" ht="25.5">
      <c r="A2" s="230" t="s">
        <v>393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ht="15.75" customHeight="1">
      <c r="A3" s="113"/>
      <c r="B3" s="240" t="s">
        <v>7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2.75" customHeight="1">
      <c r="A4" s="241" t="s">
        <v>235</v>
      </c>
      <c r="B4" s="241" t="s">
        <v>236</v>
      </c>
      <c r="C4" s="241" t="s">
        <v>237</v>
      </c>
      <c r="D4" s="241"/>
      <c r="E4" s="241"/>
      <c r="F4" s="241"/>
      <c r="G4" s="241"/>
      <c r="H4" s="241"/>
      <c r="I4" s="241"/>
      <c r="J4" s="241"/>
      <c r="K4" s="241"/>
      <c r="L4" s="241"/>
    </row>
    <row r="5" spans="1:12" s="110" customFormat="1" ht="48">
      <c r="A5" s="241"/>
      <c r="B5" s="241"/>
      <c r="C5" s="94" t="s">
        <v>238</v>
      </c>
      <c r="D5" s="94" t="s">
        <v>239</v>
      </c>
      <c r="E5" s="94" t="s">
        <v>240</v>
      </c>
      <c r="F5" s="94" t="s">
        <v>241</v>
      </c>
      <c r="G5" s="94" t="s">
        <v>242</v>
      </c>
      <c r="H5" s="94" t="s">
        <v>243</v>
      </c>
      <c r="I5" s="94" t="s">
        <v>244</v>
      </c>
      <c r="J5" s="94" t="s">
        <v>245</v>
      </c>
      <c r="K5" s="94" t="s">
        <v>246</v>
      </c>
      <c r="L5" s="94" t="s">
        <v>247</v>
      </c>
    </row>
    <row r="6" spans="1:12" s="110" customFormat="1">
      <c r="A6" s="114" t="s">
        <v>248</v>
      </c>
      <c r="B6" s="114">
        <f>B7+B35+B47+B54+B75+B89+B96+B107+B114+B118</f>
        <v>1529.0700000000002</v>
      </c>
      <c r="C6" s="114">
        <f>C7+C35+C47+C54+C75+C89+C96+C107+C114+C118</f>
        <v>887.50000000000011</v>
      </c>
      <c r="D6" s="114">
        <f t="shared" ref="D6:L6" si="0">D7+D35+D47+D54+D75+D89+D96+D107+D114+D118</f>
        <v>221.98000000000002</v>
      </c>
      <c r="E6" s="114">
        <f t="shared" si="0"/>
        <v>400.15</v>
      </c>
      <c r="F6" s="114">
        <f t="shared" si="0"/>
        <v>0</v>
      </c>
      <c r="G6" s="114">
        <f t="shared" si="0"/>
        <v>0</v>
      </c>
      <c r="H6" s="114">
        <f t="shared" si="0"/>
        <v>19.440000000000001</v>
      </c>
      <c r="I6" s="114">
        <f t="shared" si="0"/>
        <v>0</v>
      </c>
      <c r="J6" s="114">
        <f t="shared" si="0"/>
        <v>0</v>
      </c>
      <c r="K6" s="114">
        <f t="shared" si="0"/>
        <v>0</v>
      </c>
      <c r="L6" s="114">
        <f t="shared" si="0"/>
        <v>0</v>
      </c>
    </row>
    <row r="7" spans="1:12" s="110" customFormat="1" ht="12" customHeight="1">
      <c r="A7" s="115" t="s">
        <v>111</v>
      </c>
      <c r="B7" s="116">
        <f>SUM(C7:L7)</f>
        <v>875.51</v>
      </c>
      <c r="C7" s="116">
        <f>SUM(C8:C34)</f>
        <v>337.54</v>
      </c>
      <c r="D7" s="116">
        <f t="shared" ref="D7:L7" si="1">SUM(D8:D34)</f>
        <v>180.33</v>
      </c>
      <c r="E7" s="116">
        <f t="shared" si="1"/>
        <v>357.64</v>
      </c>
      <c r="F7" s="116">
        <f t="shared" si="1"/>
        <v>0</v>
      </c>
      <c r="G7" s="116">
        <f t="shared" si="1"/>
        <v>0</v>
      </c>
      <c r="H7" s="116">
        <f t="shared" si="1"/>
        <v>0</v>
      </c>
      <c r="I7" s="116">
        <f t="shared" si="1"/>
        <v>0</v>
      </c>
      <c r="J7" s="116">
        <f t="shared" si="1"/>
        <v>0</v>
      </c>
      <c r="K7" s="116">
        <f t="shared" si="1"/>
        <v>0</v>
      </c>
      <c r="L7" s="116">
        <f t="shared" si="1"/>
        <v>0</v>
      </c>
    </row>
    <row r="8" spans="1:12" s="110" customFormat="1" ht="12" customHeight="1">
      <c r="A8" s="117" t="s">
        <v>112</v>
      </c>
      <c r="B8" s="116">
        <f>SUM(C8:L8)</f>
        <v>11.9</v>
      </c>
      <c r="C8" s="118"/>
      <c r="D8" s="118">
        <v>11.9</v>
      </c>
      <c r="E8" s="119"/>
      <c r="F8" s="120"/>
      <c r="G8" s="121"/>
      <c r="H8" s="121"/>
      <c r="I8" s="121"/>
      <c r="J8" s="121"/>
      <c r="K8" s="121"/>
      <c r="L8" s="131"/>
    </row>
    <row r="9" spans="1:12" s="110" customFormat="1" ht="12" customHeight="1">
      <c r="A9" s="117" t="s">
        <v>113</v>
      </c>
      <c r="B9" s="116">
        <f t="shared" ref="B9:B34" si="2">SUM(C9:L9)</f>
        <v>1</v>
      </c>
      <c r="C9" s="118"/>
      <c r="D9" s="118">
        <v>1</v>
      </c>
      <c r="E9" s="119"/>
      <c r="F9" s="120"/>
      <c r="G9" s="121"/>
      <c r="H9" s="121"/>
      <c r="I9" s="121"/>
      <c r="J9" s="121"/>
      <c r="K9" s="121"/>
      <c r="L9" s="121"/>
    </row>
    <row r="10" spans="1:12" s="110" customFormat="1" ht="12" customHeight="1">
      <c r="A10" s="117" t="s">
        <v>114</v>
      </c>
      <c r="B10" s="116">
        <f t="shared" si="2"/>
        <v>568.52</v>
      </c>
      <c r="C10" s="118">
        <v>327.05</v>
      </c>
      <c r="D10" s="118">
        <v>50.4</v>
      </c>
      <c r="E10" s="119">
        <v>191.07</v>
      </c>
      <c r="F10" s="120"/>
      <c r="G10" s="121"/>
      <c r="H10" s="121"/>
      <c r="I10" s="121"/>
      <c r="J10" s="121"/>
      <c r="K10" s="121"/>
      <c r="L10" s="121"/>
    </row>
    <row r="11" spans="1:12" s="110" customFormat="1" ht="16.5" customHeight="1">
      <c r="A11" s="117" t="s">
        <v>115</v>
      </c>
      <c r="B11" s="116">
        <f t="shared" si="2"/>
        <v>0</v>
      </c>
      <c r="C11" s="118"/>
      <c r="D11" s="118"/>
      <c r="E11" s="119"/>
      <c r="F11" s="120"/>
      <c r="G11" s="121"/>
      <c r="H11" s="121"/>
      <c r="I11" s="121"/>
      <c r="J11" s="121"/>
      <c r="K11" s="121"/>
      <c r="L11" s="121"/>
    </row>
    <row r="12" spans="1:12" s="110" customFormat="1" ht="17.25" customHeight="1">
      <c r="A12" s="117" t="s">
        <v>116</v>
      </c>
      <c r="B12" s="116">
        <f t="shared" si="2"/>
        <v>0</v>
      </c>
      <c r="C12" s="118"/>
      <c r="D12" s="118"/>
      <c r="E12" s="119"/>
      <c r="F12" s="120"/>
      <c r="G12" s="121"/>
      <c r="H12" s="121"/>
      <c r="I12" s="121"/>
      <c r="J12" s="121"/>
      <c r="K12" s="121"/>
      <c r="L12" s="121"/>
    </row>
    <row r="13" spans="1:12" s="110" customFormat="1" ht="17.25" customHeight="1">
      <c r="A13" s="117" t="s">
        <v>117</v>
      </c>
      <c r="B13" s="116">
        <f t="shared" si="2"/>
        <v>11.83</v>
      </c>
      <c r="C13" s="118">
        <v>10.49</v>
      </c>
      <c r="D13" s="118">
        <v>1.34</v>
      </c>
      <c r="E13" s="118"/>
      <c r="F13" s="122"/>
      <c r="G13" s="122"/>
      <c r="H13" s="122"/>
      <c r="I13" s="126"/>
      <c r="J13" s="126"/>
      <c r="K13" s="126"/>
      <c r="L13" s="126"/>
    </row>
    <row r="14" spans="1:12" s="110" customFormat="1" ht="12" customHeight="1">
      <c r="A14" s="117" t="s">
        <v>118</v>
      </c>
      <c r="B14" s="116">
        <f t="shared" si="2"/>
        <v>0</v>
      </c>
      <c r="C14" s="118"/>
      <c r="D14" s="118"/>
      <c r="E14" s="118"/>
      <c r="F14" s="122"/>
      <c r="G14" s="122"/>
      <c r="H14" s="122"/>
      <c r="I14" s="126"/>
      <c r="J14" s="126"/>
      <c r="K14" s="126"/>
      <c r="L14" s="126"/>
    </row>
    <row r="15" spans="1:12" s="110" customFormat="1" ht="12" customHeight="1">
      <c r="A15" s="117" t="s">
        <v>119</v>
      </c>
      <c r="B15" s="116">
        <f t="shared" si="2"/>
        <v>0</v>
      </c>
      <c r="C15" s="118"/>
      <c r="D15" s="118"/>
      <c r="E15" s="118"/>
      <c r="F15" s="122"/>
      <c r="G15" s="122"/>
      <c r="H15" s="122"/>
      <c r="I15" s="126"/>
      <c r="J15" s="126"/>
      <c r="K15" s="126"/>
      <c r="L15" s="126"/>
    </row>
    <row r="16" spans="1:12" s="110" customFormat="1" ht="12" customHeight="1">
      <c r="A16" s="117" t="s">
        <v>120</v>
      </c>
      <c r="B16" s="116">
        <f t="shared" si="2"/>
        <v>0</v>
      </c>
      <c r="C16" s="118"/>
      <c r="D16" s="118"/>
      <c r="E16" s="118"/>
      <c r="F16" s="122"/>
      <c r="G16" s="122"/>
      <c r="H16" s="122"/>
      <c r="I16" s="126"/>
      <c r="J16" s="126"/>
      <c r="K16" s="126"/>
      <c r="L16" s="126"/>
    </row>
    <row r="17" spans="1:12" s="110" customFormat="1" ht="12" customHeight="1">
      <c r="A17" s="117" t="s">
        <v>121</v>
      </c>
      <c r="B17" s="116">
        <f t="shared" si="2"/>
        <v>0</v>
      </c>
      <c r="C17" s="118"/>
      <c r="D17" s="118"/>
      <c r="E17" s="118"/>
      <c r="F17" s="122"/>
      <c r="G17" s="122"/>
      <c r="H17" s="122"/>
      <c r="I17" s="126"/>
      <c r="J17" s="126"/>
      <c r="K17" s="126"/>
      <c r="L17" s="126"/>
    </row>
    <row r="18" spans="1:12" s="110" customFormat="1" ht="12" customHeight="1">
      <c r="A18" s="117" t="s">
        <v>122</v>
      </c>
      <c r="B18" s="116">
        <f t="shared" si="2"/>
        <v>0</v>
      </c>
      <c r="C18" s="118"/>
      <c r="D18" s="118"/>
      <c r="E18" s="118"/>
      <c r="F18" s="122"/>
      <c r="G18" s="122"/>
      <c r="H18" s="122"/>
      <c r="I18" s="126"/>
      <c r="J18" s="126"/>
      <c r="K18" s="126"/>
      <c r="L18" s="126"/>
    </row>
    <row r="19" spans="1:12" s="110" customFormat="1" ht="12" customHeight="1">
      <c r="A19" s="117" t="s">
        <v>123</v>
      </c>
      <c r="B19" s="116">
        <f t="shared" si="2"/>
        <v>0</v>
      </c>
      <c r="C19" s="118"/>
      <c r="D19" s="118"/>
      <c r="E19" s="118"/>
      <c r="F19" s="122"/>
      <c r="G19" s="122"/>
      <c r="H19" s="122"/>
      <c r="I19" s="126"/>
      <c r="J19" s="126"/>
      <c r="K19" s="126"/>
      <c r="L19" s="126"/>
    </row>
    <row r="20" spans="1:12" s="110" customFormat="1" ht="12" customHeight="1">
      <c r="A20" s="117" t="s">
        <v>124</v>
      </c>
      <c r="B20" s="116">
        <f t="shared" si="2"/>
        <v>0</v>
      </c>
      <c r="C20" s="118"/>
      <c r="D20" s="118"/>
      <c r="E20" s="118"/>
      <c r="F20" s="122"/>
      <c r="G20" s="122"/>
      <c r="H20" s="122"/>
      <c r="I20" s="126"/>
      <c r="J20" s="126"/>
      <c r="K20" s="126"/>
      <c r="L20" s="126"/>
    </row>
    <row r="21" spans="1:12" s="110" customFormat="1" ht="12" customHeight="1">
      <c r="A21" s="117" t="s">
        <v>125</v>
      </c>
      <c r="B21" s="116">
        <f t="shared" si="2"/>
        <v>3</v>
      </c>
      <c r="C21" s="118"/>
      <c r="D21" s="118">
        <v>3</v>
      </c>
      <c r="E21" s="118"/>
      <c r="F21" s="122"/>
      <c r="G21" s="122"/>
      <c r="H21" s="122"/>
      <c r="I21" s="126"/>
      <c r="J21" s="126"/>
      <c r="K21" s="126"/>
      <c r="L21" s="126"/>
    </row>
    <row r="22" spans="1:12" s="110" customFormat="1" ht="12" customHeight="1">
      <c r="A22" s="117" t="s">
        <v>126</v>
      </c>
      <c r="B22" s="116">
        <f t="shared" si="2"/>
        <v>0</v>
      </c>
      <c r="C22" s="118"/>
      <c r="D22" s="118"/>
      <c r="E22" s="118"/>
      <c r="F22" s="122"/>
      <c r="G22" s="122"/>
      <c r="H22" s="122"/>
      <c r="I22" s="126"/>
      <c r="J22" s="126"/>
      <c r="K22" s="126"/>
      <c r="L22" s="126"/>
    </row>
    <row r="23" spans="1:12" s="110" customFormat="1" ht="12" customHeight="1">
      <c r="A23" s="117" t="s">
        <v>127</v>
      </c>
      <c r="B23" s="116">
        <f t="shared" si="2"/>
        <v>0</v>
      </c>
      <c r="C23" s="118"/>
      <c r="D23" s="118"/>
      <c r="E23" s="118"/>
      <c r="F23" s="122"/>
      <c r="G23" s="122"/>
      <c r="H23" s="122"/>
      <c r="I23" s="126"/>
      <c r="J23" s="126"/>
      <c r="K23" s="126"/>
      <c r="L23" s="126"/>
    </row>
    <row r="24" spans="1:12" s="110" customFormat="1" ht="12" customHeight="1">
      <c r="A24" s="117" t="s">
        <v>128</v>
      </c>
      <c r="B24" s="116">
        <f t="shared" si="2"/>
        <v>0</v>
      </c>
      <c r="C24" s="118"/>
      <c r="D24" s="118"/>
      <c r="E24" s="118"/>
      <c r="F24" s="122"/>
      <c r="G24" s="122"/>
      <c r="H24" s="122"/>
      <c r="I24" s="126"/>
      <c r="J24" s="126"/>
      <c r="K24" s="126"/>
      <c r="L24" s="126"/>
    </row>
    <row r="25" spans="1:12" s="110" customFormat="1" ht="18" customHeight="1">
      <c r="A25" s="117" t="s">
        <v>129</v>
      </c>
      <c r="B25" s="116">
        <f t="shared" si="2"/>
        <v>9.3000000000000007</v>
      </c>
      <c r="C25" s="118"/>
      <c r="D25" s="118">
        <v>9.3000000000000007</v>
      </c>
      <c r="E25" s="118"/>
      <c r="F25" s="122"/>
      <c r="G25" s="122"/>
      <c r="H25" s="122"/>
      <c r="I25" s="126"/>
      <c r="J25" s="126"/>
      <c r="K25" s="126"/>
      <c r="L25" s="126"/>
    </row>
    <row r="26" spans="1:12" s="110" customFormat="1" ht="12" customHeight="1">
      <c r="A26" s="117" t="s">
        <v>130</v>
      </c>
      <c r="B26" s="116">
        <f t="shared" si="2"/>
        <v>0</v>
      </c>
      <c r="C26" s="118"/>
      <c r="D26" s="118"/>
      <c r="E26" s="118"/>
      <c r="F26" s="122"/>
      <c r="G26" s="122"/>
      <c r="H26" s="122"/>
      <c r="I26" s="126"/>
      <c r="J26" s="126"/>
      <c r="K26" s="126"/>
      <c r="L26" s="126"/>
    </row>
    <row r="27" spans="1:12" s="110" customFormat="1" ht="12" customHeight="1">
      <c r="A27" s="117" t="s">
        <v>131</v>
      </c>
      <c r="B27" s="116">
        <f t="shared" si="2"/>
        <v>263.36</v>
      </c>
      <c r="C27" s="118"/>
      <c r="D27" s="118">
        <v>96.79</v>
      </c>
      <c r="E27" s="118">
        <v>166.57</v>
      </c>
      <c r="F27" s="122"/>
      <c r="G27" s="122"/>
      <c r="H27" s="122"/>
      <c r="I27" s="126"/>
      <c r="J27" s="126"/>
      <c r="K27" s="126"/>
      <c r="L27" s="126"/>
    </row>
    <row r="28" spans="1:12" s="110" customFormat="1" ht="12" customHeight="1">
      <c r="A28" s="117" t="s">
        <v>132</v>
      </c>
      <c r="B28" s="116">
        <f t="shared" si="2"/>
        <v>2</v>
      </c>
      <c r="C28" s="118"/>
      <c r="D28" s="118">
        <v>2</v>
      </c>
      <c r="E28" s="118"/>
      <c r="F28" s="122"/>
      <c r="G28" s="122"/>
      <c r="H28" s="122"/>
      <c r="I28" s="126"/>
      <c r="J28" s="126"/>
      <c r="K28" s="126"/>
      <c r="L28" s="126"/>
    </row>
    <row r="29" spans="1:12" s="110" customFormat="1" ht="12" customHeight="1">
      <c r="A29" s="117" t="s">
        <v>133</v>
      </c>
      <c r="B29" s="116">
        <f t="shared" si="2"/>
        <v>0</v>
      </c>
      <c r="C29" s="118"/>
      <c r="D29" s="118"/>
      <c r="E29" s="118"/>
      <c r="F29" s="122"/>
      <c r="G29" s="122"/>
      <c r="H29" s="122"/>
      <c r="I29" s="126"/>
      <c r="J29" s="126"/>
      <c r="K29" s="126"/>
      <c r="L29" s="126"/>
    </row>
    <row r="30" spans="1:12" s="110" customFormat="1" ht="12" customHeight="1">
      <c r="A30" s="117" t="s">
        <v>134</v>
      </c>
      <c r="B30" s="116">
        <f t="shared" si="2"/>
        <v>0</v>
      </c>
      <c r="C30" s="118"/>
      <c r="D30" s="118"/>
      <c r="E30" s="118"/>
      <c r="F30" s="122"/>
      <c r="G30" s="122"/>
      <c r="H30" s="122"/>
      <c r="I30" s="126"/>
      <c r="J30" s="126"/>
      <c r="K30" s="126"/>
      <c r="L30" s="126"/>
    </row>
    <row r="31" spans="1:12" s="110" customFormat="1" ht="12" customHeight="1">
      <c r="A31" s="117" t="s">
        <v>135</v>
      </c>
      <c r="B31" s="116">
        <f t="shared" si="2"/>
        <v>4.5999999999999996</v>
      </c>
      <c r="C31" s="118"/>
      <c r="D31" s="118">
        <v>4.5999999999999996</v>
      </c>
      <c r="E31" s="118"/>
      <c r="F31" s="122"/>
      <c r="G31" s="122"/>
      <c r="H31" s="122"/>
      <c r="I31" s="126"/>
      <c r="J31" s="126"/>
      <c r="K31" s="126"/>
      <c r="L31" s="126"/>
    </row>
    <row r="32" spans="1:12" s="110" customFormat="1" ht="12" customHeight="1">
      <c r="A32" s="117" t="s">
        <v>136</v>
      </c>
      <c r="B32" s="116">
        <f t="shared" si="2"/>
        <v>0</v>
      </c>
      <c r="C32" s="118"/>
      <c r="D32" s="118"/>
      <c r="E32" s="118"/>
      <c r="F32" s="122"/>
      <c r="G32" s="122"/>
      <c r="H32" s="122"/>
      <c r="I32" s="126"/>
      <c r="J32" s="126"/>
      <c r="K32" s="126"/>
      <c r="L32" s="126"/>
    </row>
    <row r="33" spans="1:12" s="110" customFormat="1" ht="12" customHeight="1">
      <c r="A33" s="123" t="s">
        <v>137</v>
      </c>
      <c r="B33" s="116">
        <f t="shared" si="2"/>
        <v>0</v>
      </c>
      <c r="C33" s="118"/>
      <c r="D33" s="118"/>
      <c r="E33" s="118"/>
      <c r="F33" s="122"/>
      <c r="G33" s="122"/>
      <c r="H33" s="122"/>
      <c r="I33" s="126"/>
      <c r="J33" s="126"/>
      <c r="K33" s="126"/>
      <c r="L33" s="126"/>
    </row>
    <row r="34" spans="1:12" s="110" customFormat="1" ht="12" customHeight="1">
      <c r="A34" s="123" t="s">
        <v>138</v>
      </c>
      <c r="B34" s="116">
        <f t="shared" si="2"/>
        <v>0</v>
      </c>
      <c r="C34" s="118"/>
      <c r="D34" s="118"/>
      <c r="E34" s="118"/>
      <c r="F34" s="122"/>
      <c r="G34" s="122"/>
      <c r="H34" s="122"/>
      <c r="I34" s="126"/>
      <c r="J34" s="126"/>
      <c r="K34" s="126"/>
      <c r="L34" s="126"/>
    </row>
    <row r="35" spans="1:12" s="110" customFormat="1" ht="12" customHeight="1">
      <c r="A35" s="124" t="s">
        <v>139</v>
      </c>
      <c r="B35" s="116">
        <f>SUM(B36:B46)</f>
        <v>2</v>
      </c>
      <c r="C35" s="116">
        <f>SUM(C36:C46)</f>
        <v>0</v>
      </c>
      <c r="D35" s="116">
        <f t="shared" ref="D35:L35" si="3">SUM(D36:D46)</f>
        <v>2</v>
      </c>
      <c r="E35" s="116">
        <f t="shared" si="3"/>
        <v>0</v>
      </c>
      <c r="F35" s="116">
        <f t="shared" si="3"/>
        <v>0</v>
      </c>
      <c r="G35" s="116">
        <f t="shared" si="3"/>
        <v>0</v>
      </c>
      <c r="H35" s="116">
        <f t="shared" si="3"/>
        <v>0</v>
      </c>
      <c r="I35" s="116">
        <f t="shared" si="3"/>
        <v>0</v>
      </c>
      <c r="J35" s="116">
        <f t="shared" si="3"/>
        <v>0</v>
      </c>
      <c r="K35" s="116">
        <f t="shared" si="3"/>
        <v>0</v>
      </c>
      <c r="L35" s="116">
        <f t="shared" si="3"/>
        <v>0</v>
      </c>
    </row>
    <row r="36" spans="1:12" s="110" customFormat="1" ht="12" customHeight="1">
      <c r="A36" s="123" t="s">
        <v>249</v>
      </c>
      <c r="B36" s="116">
        <f t="shared" ref="B36:B52" si="4">SUM(C36:L36)</f>
        <v>0</v>
      </c>
      <c r="C36" s="118"/>
      <c r="D36" s="118"/>
      <c r="E36" s="118"/>
      <c r="F36" s="122"/>
      <c r="G36" s="122"/>
      <c r="H36" s="122"/>
      <c r="I36" s="126"/>
      <c r="J36" s="126"/>
      <c r="K36" s="126"/>
      <c r="L36" s="126"/>
    </row>
    <row r="37" spans="1:12" s="110" customFormat="1" ht="12" customHeight="1">
      <c r="A37" s="123" t="s">
        <v>250</v>
      </c>
      <c r="B37" s="116">
        <f t="shared" si="4"/>
        <v>0</v>
      </c>
      <c r="C37" s="118"/>
      <c r="D37" s="118"/>
      <c r="E37" s="118"/>
      <c r="F37" s="122"/>
      <c r="G37" s="122"/>
      <c r="H37" s="122"/>
      <c r="I37" s="126"/>
      <c r="J37" s="126"/>
      <c r="K37" s="126"/>
      <c r="L37" s="126"/>
    </row>
    <row r="38" spans="1:12" s="110" customFormat="1" ht="12" customHeight="1">
      <c r="A38" s="123" t="s">
        <v>251</v>
      </c>
      <c r="B38" s="116">
        <f t="shared" si="4"/>
        <v>0</v>
      </c>
      <c r="C38" s="118"/>
      <c r="D38" s="118"/>
      <c r="E38" s="118"/>
      <c r="F38" s="122"/>
      <c r="G38" s="122"/>
      <c r="H38" s="122"/>
      <c r="I38" s="126"/>
      <c r="J38" s="126"/>
      <c r="K38" s="126"/>
      <c r="L38" s="126"/>
    </row>
    <row r="39" spans="1:12" s="110" customFormat="1" ht="12" customHeight="1">
      <c r="A39" s="123" t="s">
        <v>252</v>
      </c>
      <c r="B39" s="116">
        <f t="shared" si="4"/>
        <v>0</v>
      </c>
      <c r="C39" s="118"/>
      <c r="D39" s="118"/>
      <c r="E39" s="118"/>
      <c r="F39" s="122"/>
      <c r="G39" s="122"/>
      <c r="H39" s="122"/>
      <c r="I39" s="126"/>
      <c r="J39" s="126"/>
      <c r="K39" s="126"/>
      <c r="L39" s="126"/>
    </row>
    <row r="40" spans="1:12" s="110" customFormat="1" ht="12" customHeight="1">
      <c r="A40" s="123" t="s">
        <v>253</v>
      </c>
      <c r="B40" s="116">
        <f t="shared" si="4"/>
        <v>0</v>
      </c>
      <c r="C40" s="118"/>
      <c r="D40" s="118"/>
      <c r="E40" s="118"/>
      <c r="F40" s="122"/>
      <c r="G40" s="122"/>
      <c r="H40" s="122"/>
      <c r="I40" s="126"/>
      <c r="J40" s="126"/>
      <c r="K40" s="126"/>
      <c r="L40" s="126"/>
    </row>
    <row r="41" spans="1:12" s="110" customFormat="1" ht="12" customHeight="1">
      <c r="A41" s="123" t="s">
        <v>254</v>
      </c>
      <c r="B41" s="116">
        <f t="shared" si="4"/>
        <v>2</v>
      </c>
      <c r="C41" s="118"/>
      <c r="D41" s="118">
        <v>2</v>
      </c>
      <c r="E41" s="118"/>
      <c r="F41" s="122"/>
      <c r="G41" s="122"/>
      <c r="H41" s="122"/>
      <c r="I41" s="126"/>
      <c r="J41" s="126"/>
      <c r="K41" s="126"/>
      <c r="L41" s="126"/>
    </row>
    <row r="42" spans="1:12" s="110" customFormat="1" ht="12" customHeight="1">
      <c r="A42" s="123" t="s">
        <v>255</v>
      </c>
      <c r="B42" s="116">
        <f t="shared" si="4"/>
        <v>0</v>
      </c>
      <c r="C42" s="118"/>
      <c r="D42" s="118"/>
      <c r="E42" s="118"/>
      <c r="F42" s="122"/>
      <c r="G42" s="122"/>
      <c r="H42" s="122"/>
      <c r="I42" s="126"/>
      <c r="J42" s="126"/>
      <c r="K42" s="126"/>
      <c r="L42" s="126"/>
    </row>
    <row r="43" spans="1:12" s="110" customFormat="1" ht="12" customHeight="1">
      <c r="A43" s="123" t="s">
        <v>256</v>
      </c>
      <c r="B43" s="116">
        <f t="shared" si="4"/>
        <v>0</v>
      </c>
      <c r="C43" s="118"/>
      <c r="D43" s="118"/>
      <c r="E43" s="118"/>
      <c r="F43" s="122"/>
      <c r="G43" s="122"/>
      <c r="H43" s="122"/>
      <c r="I43" s="126"/>
      <c r="J43" s="126"/>
      <c r="K43" s="126"/>
      <c r="L43" s="126"/>
    </row>
    <row r="44" spans="1:12" s="110" customFormat="1" ht="12" customHeight="1">
      <c r="A44" s="123" t="s">
        <v>257</v>
      </c>
      <c r="B44" s="116">
        <f t="shared" si="4"/>
        <v>0</v>
      </c>
      <c r="C44" s="118"/>
      <c r="D44" s="118"/>
      <c r="E44" s="118"/>
      <c r="F44" s="122"/>
      <c r="G44" s="122"/>
      <c r="H44" s="122"/>
      <c r="I44" s="126"/>
      <c r="J44" s="126"/>
      <c r="K44" s="126"/>
      <c r="L44" s="126"/>
    </row>
    <row r="45" spans="1:12" s="110" customFormat="1" ht="12" customHeight="1">
      <c r="A45" s="123" t="s">
        <v>258</v>
      </c>
      <c r="B45" s="116">
        <f t="shared" si="4"/>
        <v>0</v>
      </c>
      <c r="C45" s="118"/>
      <c r="D45" s="118"/>
      <c r="E45" s="118"/>
      <c r="F45" s="122"/>
      <c r="G45" s="122"/>
      <c r="H45" s="122"/>
      <c r="I45" s="126"/>
      <c r="J45" s="126"/>
      <c r="K45" s="126"/>
      <c r="L45" s="126"/>
    </row>
    <row r="46" spans="1:12" s="110" customFormat="1" ht="12" customHeight="1">
      <c r="A46" s="123" t="s">
        <v>259</v>
      </c>
      <c r="B46" s="116">
        <f t="shared" si="4"/>
        <v>0</v>
      </c>
      <c r="C46" s="118"/>
      <c r="D46" s="118"/>
      <c r="E46" s="118"/>
      <c r="F46" s="122"/>
      <c r="G46" s="122"/>
      <c r="H46" s="122"/>
      <c r="I46" s="126"/>
      <c r="J46" s="126"/>
      <c r="K46" s="126"/>
      <c r="L46" s="126"/>
    </row>
    <row r="47" spans="1:12" s="110" customFormat="1" ht="12" customHeight="1">
      <c r="A47" s="125" t="s">
        <v>151</v>
      </c>
      <c r="B47" s="116">
        <f t="shared" si="4"/>
        <v>23.08</v>
      </c>
      <c r="C47" s="126">
        <f>SUM(C48:C53)</f>
        <v>23.08</v>
      </c>
      <c r="D47" s="126">
        <f t="shared" ref="D47:L47" si="5">SUM(D48:D53)</f>
        <v>0</v>
      </c>
      <c r="E47" s="126">
        <f t="shared" si="5"/>
        <v>0</v>
      </c>
      <c r="F47" s="126">
        <f t="shared" si="5"/>
        <v>0</v>
      </c>
      <c r="G47" s="126">
        <f t="shared" si="5"/>
        <v>0</v>
      </c>
      <c r="H47" s="126">
        <f t="shared" si="5"/>
        <v>0</v>
      </c>
      <c r="I47" s="126">
        <f t="shared" si="5"/>
        <v>0</v>
      </c>
      <c r="J47" s="126">
        <f t="shared" si="5"/>
        <v>0</v>
      </c>
      <c r="K47" s="126">
        <f t="shared" si="5"/>
        <v>0</v>
      </c>
      <c r="L47" s="126">
        <f t="shared" si="5"/>
        <v>0</v>
      </c>
    </row>
    <row r="48" spans="1:12">
      <c r="A48" s="127" t="s">
        <v>152</v>
      </c>
      <c r="B48" s="116">
        <f t="shared" si="4"/>
        <v>23.08</v>
      </c>
      <c r="C48" s="128">
        <v>23.08</v>
      </c>
      <c r="D48" s="128"/>
      <c r="E48" s="128"/>
      <c r="F48" s="128"/>
      <c r="G48" s="128"/>
      <c r="H48" s="128"/>
      <c r="I48" s="128"/>
      <c r="J48" s="128"/>
      <c r="K48" s="128"/>
      <c r="L48" s="128"/>
    </row>
    <row r="49" spans="1:12">
      <c r="A49" s="129" t="s">
        <v>153</v>
      </c>
      <c r="B49" s="116">
        <f t="shared" si="4"/>
        <v>0</v>
      </c>
      <c r="C49" s="118"/>
      <c r="D49" s="118"/>
      <c r="E49" s="118"/>
      <c r="F49" s="122"/>
      <c r="G49" s="128"/>
      <c r="H49" s="128"/>
      <c r="I49" s="128"/>
      <c r="J49" s="128"/>
      <c r="K49" s="128"/>
      <c r="L49" s="128"/>
    </row>
    <row r="50" spans="1:12">
      <c r="A50" s="127" t="s">
        <v>154</v>
      </c>
      <c r="B50" s="116">
        <f t="shared" si="4"/>
        <v>0</v>
      </c>
      <c r="C50" s="118"/>
      <c r="D50" s="118"/>
      <c r="E50" s="118"/>
      <c r="F50" s="122"/>
      <c r="G50" s="128"/>
      <c r="H50" s="128"/>
      <c r="I50" s="128"/>
      <c r="J50" s="128"/>
      <c r="K50" s="128"/>
      <c r="L50" s="128"/>
    </row>
    <row r="51" spans="1:12">
      <c r="A51" s="127" t="s">
        <v>155</v>
      </c>
      <c r="B51" s="116">
        <f t="shared" si="4"/>
        <v>0</v>
      </c>
      <c r="C51" s="118"/>
      <c r="D51" s="118"/>
      <c r="E51" s="118"/>
      <c r="F51" s="122"/>
      <c r="G51" s="128"/>
      <c r="H51" s="128"/>
      <c r="I51" s="128"/>
      <c r="J51" s="128"/>
      <c r="K51" s="128"/>
      <c r="L51" s="128"/>
    </row>
    <row r="52" spans="1:12">
      <c r="A52" s="127" t="s">
        <v>156</v>
      </c>
      <c r="B52" s="116">
        <f t="shared" si="4"/>
        <v>0</v>
      </c>
      <c r="C52" s="118"/>
      <c r="D52" s="118"/>
      <c r="E52" s="118"/>
      <c r="F52" s="122"/>
      <c r="G52" s="128"/>
      <c r="H52" s="128"/>
      <c r="I52" s="128"/>
      <c r="J52" s="128"/>
      <c r="K52" s="128"/>
      <c r="L52" s="128"/>
    </row>
    <row r="53" spans="1:12">
      <c r="A53" s="127" t="s">
        <v>157</v>
      </c>
      <c r="B53" s="116">
        <f t="shared" ref="B53:B88" si="6">SUM(C53:L53)</f>
        <v>0</v>
      </c>
      <c r="C53" s="122"/>
      <c r="D53" s="122"/>
      <c r="E53" s="122"/>
      <c r="F53" s="122"/>
      <c r="G53" s="128"/>
      <c r="H53" s="128"/>
      <c r="I53" s="128"/>
      <c r="J53" s="128"/>
      <c r="K53" s="128"/>
      <c r="L53" s="128"/>
    </row>
    <row r="54" spans="1:12">
      <c r="A54" s="125" t="s">
        <v>158</v>
      </c>
      <c r="B54" s="116">
        <f t="shared" si="6"/>
        <v>181.03</v>
      </c>
      <c r="C54" s="130">
        <f>SUM(C55:C74)</f>
        <v>150.82</v>
      </c>
      <c r="D54" s="130">
        <f t="shared" ref="D54:L54" si="7">SUM(D55:D74)</f>
        <v>5</v>
      </c>
      <c r="E54" s="130">
        <f t="shared" si="7"/>
        <v>25.21</v>
      </c>
      <c r="F54" s="130">
        <f t="shared" si="7"/>
        <v>0</v>
      </c>
      <c r="G54" s="130">
        <f t="shared" si="7"/>
        <v>0</v>
      </c>
      <c r="H54" s="130">
        <f t="shared" si="7"/>
        <v>0</v>
      </c>
      <c r="I54" s="130">
        <f t="shared" si="7"/>
        <v>0</v>
      </c>
      <c r="J54" s="130">
        <f t="shared" si="7"/>
        <v>0</v>
      </c>
      <c r="K54" s="130">
        <f t="shared" si="7"/>
        <v>0</v>
      </c>
      <c r="L54" s="130">
        <f t="shared" si="7"/>
        <v>0</v>
      </c>
    </row>
    <row r="55" spans="1:12">
      <c r="A55" s="127" t="s">
        <v>159</v>
      </c>
      <c r="B55" s="116">
        <f t="shared" si="6"/>
        <v>45.22</v>
      </c>
      <c r="C55" s="118">
        <v>43.36</v>
      </c>
      <c r="D55" s="118">
        <v>1.86</v>
      </c>
      <c r="E55" s="118"/>
      <c r="F55" s="122"/>
      <c r="G55" s="122"/>
      <c r="H55" s="122"/>
      <c r="I55" s="122"/>
      <c r="J55" s="122"/>
      <c r="K55" s="128"/>
      <c r="L55" s="128"/>
    </row>
    <row r="56" spans="1:12">
      <c r="A56" s="127" t="s">
        <v>160</v>
      </c>
      <c r="B56" s="116">
        <f t="shared" si="6"/>
        <v>0</v>
      </c>
      <c r="C56" s="118"/>
      <c r="D56" s="118"/>
      <c r="E56" s="118"/>
      <c r="F56" s="118"/>
      <c r="G56" s="122"/>
      <c r="H56" s="122"/>
      <c r="I56" s="122"/>
      <c r="J56" s="122"/>
      <c r="K56" s="128"/>
      <c r="L56" s="128"/>
    </row>
    <row r="57" spans="1:12">
      <c r="A57" s="127" t="s">
        <v>161</v>
      </c>
      <c r="B57" s="116">
        <f t="shared" si="6"/>
        <v>0</v>
      </c>
      <c r="C57" s="118"/>
      <c r="D57" s="118"/>
      <c r="E57" s="118"/>
      <c r="F57" s="118"/>
      <c r="G57" s="122"/>
      <c r="H57" s="122"/>
      <c r="I57" s="122"/>
      <c r="J57" s="122"/>
      <c r="K57" s="128"/>
      <c r="L57" s="128"/>
    </row>
    <row r="58" spans="1:12">
      <c r="A58" s="127" t="s">
        <v>162</v>
      </c>
      <c r="B58" s="116">
        <f t="shared" si="6"/>
        <v>106.99</v>
      </c>
      <c r="C58" s="118">
        <v>105.35</v>
      </c>
      <c r="D58" s="118">
        <v>1.64</v>
      </c>
      <c r="E58" s="118"/>
      <c r="F58" s="118"/>
      <c r="G58" s="122"/>
      <c r="H58" s="122"/>
      <c r="I58" s="122"/>
      <c r="J58" s="122"/>
      <c r="K58" s="128"/>
      <c r="L58" s="128"/>
    </row>
    <row r="59" spans="1:12">
      <c r="A59" s="127" t="s">
        <v>163</v>
      </c>
      <c r="B59" s="116">
        <f t="shared" si="6"/>
        <v>0</v>
      </c>
      <c r="C59" s="118"/>
      <c r="D59" s="118"/>
      <c r="E59" s="118"/>
      <c r="F59" s="118"/>
      <c r="G59" s="122"/>
      <c r="H59" s="122"/>
      <c r="I59" s="122"/>
      <c r="J59" s="122"/>
      <c r="K59" s="128"/>
      <c r="L59" s="128"/>
    </row>
    <row r="60" spans="1:12">
      <c r="A60" s="127" t="s">
        <v>164</v>
      </c>
      <c r="B60" s="116">
        <f t="shared" si="6"/>
        <v>0</v>
      </c>
      <c r="C60" s="118"/>
      <c r="D60" s="118"/>
      <c r="E60" s="118"/>
      <c r="F60" s="118"/>
      <c r="G60" s="122"/>
      <c r="H60" s="122"/>
      <c r="I60" s="122"/>
      <c r="J60" s="122"/>
      <c r="K60" s="128"/>
      <c r="L60" s="128"/>
    </row>
    <row r="61" spans="1:12">
      <c r="A61" s="127" t="s">
        <v>165</v>
      </c>
      <c r="B61" s="116">
        <f t="shared" si="6"/>
        <v>19.350000000000001</v>
      </c>
      <c r="C61" s="118"/>
      <c r="D61" s="118"/>
      <c r="E61" s="118">
        <v>19.350000000000001</v>
      </c>
      <c r="F61" s="118"/>
      <c r="G61" s="122"/>
      <c r="H61" s="122"/>
      <c r="I61" s="122"/>
      <c r="J61" s="122"/>
      <c r="K61" s="128"/>
      <c r="L61" s="128"/>
    </row>
    <row r="62" spans="1:12">
      <c r="A62" s="127" t="s">
        <v>166</v>
      </c>
      <c r="B62" s="116">
        <f t="shared" si="6"/>
        <v>7.36</v>
      </c>
      <c r="C62" s="118"/>
      <c r="D62" s="118">
        <v>1.5</v>
      </c>
      <c r="E62" s="118">
        <v>5.86</v>
      </c>
      <c r="F62" s="118"/>
      <c r="G62" s="122"/>
      <c r="H62" s="122"/>
      <c r="I62" s="122"/>
      <c r="J62" s="122"/>
      <c r="K62" s="128"/>
      <c r="L62" s="128"/>
    </row>
    <row r="63" spans="1:12">
      <c r="A63" s="127" t="s">
        <v>167</v>
      </c>
      <c r="B63" s="116">
        <f t="shared" si="6"/>
        <v>0</v>
      </c>
      <c r="C63" s="118"/>
      <c r="D63" s="118"/>
      <c r="E63" s="118"/>
      <c r="F63" s="118"/>
      <c r="G63" s="122"/>
      <c r="H63" s="122"/>
      <c r="I63" s="122"/>
      <c r="J63" s="122"/>
      <c r="K63" s="128"/>
      <c r="L63" s="128"/>
    </row>
    <row r="64" spans="1:12">
      <c r="A64" s="127" t="s">
        <v>168</v>
      </c>
      <c r="B64" s="116">
        <f t="shared" si="6"/>
        <v>0</v>
      </c>
      <c r="C64" s="118"/>
      <c r="D64" s="118"/>
      <c r="E64" s="118"/>
      <c r="F64" s="118"/>
      <c r="G64" s="122"/>
      <c r="H64" s="122"/>
      <c r="I64" s="122"/>
      <c r="J64" s="122"/>
      <c r="K64" s="128"/>
      <c r="L64" s="128"/>
    </row>
    <row r="65" spans="1:12">
      <c r="A65" s="127" t="s">
        <v>169</v>
      </c>
      <c r="B65" s="116">
        <f t="shared" si="6"/>
        <v>0</v>
      </c>
      <c r="C65" s="118"/>
      <c r="D65" s="118"/>
      <c r="E65" s="118"/>
      <c r="F65" s="118"/>
      <c r="G65" s="122"/>
      <c r="H65" s="122"/>
      <c r="I65" s="122"/>
      <c r="J65" s="122"/>
      <c r="K65" s="128"/>
      <c r="L65" s="128"/>
    </row>
    <row r="66" spans="1:12">
      <c r="A66" s="127" t="s">
        <v>170</v>
      </c>
      <c r="B66" s="116">
        <f t="shared" si="6"/>
        <v>0</v>
      </c>
      <c r="C66" s="118"/>
      <c r="D66" s="118"/>
      <c r="E66" s="118"/>
      <c r="F66" s="118"/>
      <c r="G66" s="122"/>
      <c r="H66" s="122"/>
      <c r="I66" s="122"/>
      <c r="J66" s="122"/>
      <c r="K66" s="128"/>
      <c r="L66" s="128"/>
    </row>
    <row r="67" spans="1:12">
      <c r="A67" s="127" t="s">
        <v>171</v>
      </c>
      <c r="B67" s="116">
        <f t="shared" si="6"/>
        <v>0</v>
      </c>
      <c r="C67" s="118"/>
      <c r="D67" s="118"/>
      <c r="E67" s="118"/>
      <c r="F67" s="118"/>
      <c r="G67" s="122"/>
      <c r="H67" s="122"/>
      <c r="I67" s="122"/>
      <c r="J67" s="122"/>
      <c r="K67" s="128"/>
      <c r="L67" s="128"/>
    </row>
    <row r="68" spans="1:12">
      <c r="A68" s="127" t="s">
        <v>172</v>
      </c>
      <c r="B68" s="116">
        <f t="shared" si="6"/>
        <v>0</v>
      </c>
      <c r="C68" s="118"/>
      <c r="D68" s="118"/>
      <c r="E68" s="118"/>
      <c r="F68" s="118"/>
      <c r="G68" s="122"/>
      <c r="H68" s="122"/>
      <c r="I68" s="122"/>
      <c r="J68" s="122"/>
      <c r="K68" s="128"/>
      <c r="L68" s="128"/>
    </row>
    <row r="69" spans="1:12">
      <c r="A69" s="127" t="s">
        <v>173</v>
      </c>
      <c r="B69" s="116">
        <f t="shared" si="6"/>
        <v>0</v>
      </c>
      <c r="C69" s="118"/>
      <c r="D69" s="118"/>
      <c r="E69" s="118"/>
      <c r="F69" s="118"/>
      <c r="G69" s="122"/>
      <c r="H69" s="122"/>
      <c r="I69" s="122"/>
      <c r="J69" s="122"/>
      <c r="K69" s="128"/>
      <c r="L69" s="128"/>
    </row>
    <row r="70" spans="1:12">
      <c r="A70" s="127" t="s">
        <v>174</v>
      </c>
      <c r="B70" s="116">
        <f t="shared" si="6"/>
        <v>0</v>
      </c>
      <c r="C70" s="122"/>
      <c r="D70" s="122"/>
      <c r="E70" s="122"/>
      <c r="F70" s="122"/>
      <c r="G70" s="122"/>
      <c r="H70" s="122"/>
      <c r="I70" s="122"/>
      <c r="J70" s="122"/>
      <c r="K70" s="128"/>
      <c r="L70" s="128"/>
    </row>
    <row r="71" spans="1:12">
      <c r="A71" s="127" t="s">
        <v>175</v>
      </c>
      <c r="B71" s="116">
        <f t="shared" si="6"/>
        <v>0</v>
      </c>
      <c r="C71" s="122"/>
      <c r="D71" s="122"/>
      <c r="E71" s="122"/>
      <c r="F71" s="122"/>
      <c r="G71" s="122"/>
      <c r="H71" s="122"/>
      <c r="I71" s="122"/>
      <c r="J71" s="122"/>
      <c r="K71" s="128"/>
      <c r="L71" s="128"/>
    </row>
    <row r="72" spans="1:12">
      <c r="A72" s="127" t="s">
        <v>176</v>
      </c>
      <c r="B72" s="116">
        <f t="shared" si="6"/>
        <v>0</v>
      </c>
      <c r="C72" s="128"/>
      <c r="D72" s="128"/>
      <c r="E72" s="128"/>
      <c r="F72" s="128"/>
      <c r="G72" s="128"/>
      <c r="H72" s="128"/>
      <c r="I72" s="128"/>
      <c r="J72" s="128"/>
      <c r="K72" s="128"/>
      <c r="L72" s="128"/>
    </row>
    <row r="73" spans="1:12">
      <c r="A73" s="127" t="s">
        <v>177</v>
      </c>
      <c r="B73" s="116">
        <f t="shared" si="6"/>
        <v>0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</row>
    <row r="74" spans="1:12">
      <c r="A74" s="127" t="s">
        <v>178</v>
      </c>
      <c r="B74" s="116">
        <f t="shared" si="6"/>
        <v>2.11</v>
      </c>
      <c r="C74" s="122">
        <v>2.11</v>
      </c>
      <c r="D74" s="122"/>
      <c r="E74" s="122"/>
      <c r="F74" s="128"/>
      <c r="G74" s="128"/>
      <c r="H74" s="128"/>
      <c r="I74" s="128"/>
      <c r="J74" s="128"/>
      <c r="K74" s="128"/>
      <c r="L74" s="128"/>
    </row>
    <row r="75" spans="1:12">
      <c r="A75" s="125" t="s">
        <v>179</v>
      </c>
      <c r="B75" s="116">
        <f t="shared" si="6"/>
        <v>67.929999999999993</v>
      </c>
      <c r="C75" s="126">
        <f>SUM(C76:C88)</f>
        <v>59.78</v>
      </c>
      <c r="D75" s="126">
        <f t="shared" ref="D75:L75" si="8">SUM(D76:D88)</f>
        <v>7.02</v>
      </c>
      <c r="E75" s="126">
        <f t="shared" si="8"/>
        <v>1.1299999999999999</v>
      </c>
      <c r="F75" s="126">
        <f t="shared" si="8"/>
        <v>0</v>
      </c>
      <c r="G75" s="126">
        <f t="shared" si="8"/>
        <v>0</v>
      </c>
      <c r="H75" s="126">
        <f t="shared" si="8"/>
        <v>0</v>
      </c>
      <c r="I75" s="126">
        <f t="shared" si="8"/>
        <v>0</v>
      </c>
      <c r="J75" s="126">
        <f t="shared" si="8"/>
        <v>0</v>
      </c>
      <c r="K75" s="126">
        <f t="shared" si="8"/>
        <v>0</v>
      </c>
      <c r="L75" s="126">
        <f t="shared" si="8"/>
        <v>0</v>
      </c>
    </row>
    <row r="76" spans="1:12">
      <c r="A76" s="127" t="s">
        <v>180</v>
      </c>
      <c r="B76" s="116">
        <f t="shared" si="6"/>
        <v>3</v>
      </c>
      <c r="C76" s="122"/>
      <c r="D76" s="122">
        <v>3</v>
      </c>
      <c r="E76" s="122"/>
      <c r="F76" s="128"/>
      <c r="G76" s="128"/>
      <c r="H76" s="128"/>
      <c r="I76" s="128"/>
      <c r="J76" s="128"/>
      <c r="K76" s="128"/>
      <c r="L76" s="128"/>
    </row>
    <row r="77" spans="1:12">
      <c r="A77" s="127" t="s">
        <v>181</v>
      </c>
      <c r="B77" s="116">
        <f t="shared" si="6"/>
        <v>0</v>
      </c>
      <c r="C77" s="122"/>
      <c r="D77" s="122"/>
      <c r="E77" s="122"/>
      <c r="F77" s="128"/>
      <c r="G77" s="128"/>
      <c r="H77" s="128"/>
      <c r="I77" s="128"/>
      <c r="J77" s="128"/>
      <c r="K77" s="128"/>
      <c r="L77" s="128"/>
    </row>
    <row r="78" spans="1:12">
      <c r="A78" s="127" t="s">
        <v>182</v>
      </c>
      <c r="B78" s="116">
        <f t="shared" si="6"/>
        <v>0</v>
      </c>
      <c r="C78" s="122"/>
      <c r="D78" s="122"/>
      <c r="E78" s="122"/>
      <c r="F78" s="128"/>
      <c r="G78" s="128"/>
      <c r="H78" s="128"/>
      <c r="I78" s="128"/>
      <c r="J78" s="128"/>
      <c r="K78" s="128"/>
      <c r="L78" s="128"/>
    </row>
    <row r="79" spans="1:12">
      <c r="A79" s="127" t="s">
        <v>183</v>
      </c>
      <c r="B79" s="116">
        <f t="shared" si="6"/>
        <v>0</v>
      </c>
      <c r="C79" s="118"/>
      <c r="D79" s="118"/>
      <c r="E79" s="118"/>
      <c r="F79" s="132"/>
      <c r="G79" s="128"/>
      <c r="H79" s="128"/>
      <c r="I79" s="128"/>
      <c r="J79" s="128"/>
      <c r="K79" s="128"/>
      <c r="L79" s="128"/>
    </row>
    <row r="80" spans="1:12">
      <c r="A80" s="127" t="s">
        <v>184</v>
      </c>
      <c r="B80" s="116">
        <f t="shared" si="6"/>
        <v>0</v>
      </c>
      <c r="C80" s="118"/>
      <c r="D80" s="118"/>
      <c r="E80" s="118"/>
      <c r="F80" s="132"/>
      <c r="G80" s="128"/>
      <c r="H80" s="128"/>
      <c r="I80" s="128"/>
      <c r="J80" s="128"/>
      <c r="K80" s="128"/>
      <c r="L80" s="128"/>
    </row>
    <row r="81" spans="1:12">
      <c r="A81" s="127" t="s">
        <v>185</v>
      </c>
      <c r="B81" s="116">
        <f t="shared" si="6"/>
        <v>35.28</v>
      </c>
      <c r="C81" s="122">
        <v>31.26</v>
      </c>
      <c r="D81" s="122">
        <v>4.0199999999999996</v>
      </c>
      <c r="E81" s="122"/>
      <c r="F81" s="132"/>
      <c r="G81" s="128"/>
      <c r="H81" s="128"/>
      <c r="I81" s="128"/>
      <c r="J81" s="128"/>
      <c r="K81" s="128"/>
      <c r="L81" s="128"/>
    </row>
    <row r="82" spans="1:12">
      <c r="A82" s="127" t="s">
        <v>186</v>
      </c>
      <c r="B82" s="116">
        <f t="shared" si="6"/>
        <v>29.65</v>
      </c>
      <c r="C82" s="128">
        <v>28.52</v>
      </c>
      <c r="D82" s="128"/>
      <c r="E82" s="128">
        <v>1.1299999999999999</v>
      </c>
      <c r="F82" s="128"/>
      <c r="G82" s="128"/>
      <c r="H82" s="128"/>
      <c r="I82" s="128"/>
      <c r="J82" s="128"/>
      <c r="K82" s="128"/>
      <c r="L82" s="128"/>
    </row>
    <row r="83" spans="1:12">
      <c r="A83" s="127" t="s">
        <v>187</v>
      </c>
      <c r="B83" s="116">
        <f t="shared" si="6"/>
        <v>0</v>
      </c>
      <c r="C83" s="121"/>
      <c r="D83" s="121"/>
      <c r="E83" s="121"/>
      <c r="F83" s="121"/>
      <c r="G83" s="128"/>
      <c r="H83" s="128"/>
      <c r="I83" s="128"/>
      <c r="J83" s="128"/>
      <c r="K83" s="128"/>
      <c r="L83" s="128"/>
    </row>
    <row r="84" spans="1:12">
      <c r="A84" s="127" t="s">
        <v>188</v>
      </c>
      <c r="B84" s="116">
        <f t="shared" si="6"/>
        <v>0</v>
      </c>
      <c r="C84" s="121"/>
      <c r="D84" s="121"/>
      <c r="E84" s="121"/>
      <c r="F84" s="121"/>
      <c r="G84" s="128"/>
      <c r="H84" s="128"/>
      <c r="I84" s="128"/>
      <c r="J84" s="128"/>
      <c r="K84" s="128"/>
      <c r="L84" s="128"/>
    </row>
    <row r="85" spans="1:12">
      <c r="A85" s="127" t="s">
        <v>189</v>
      </c>
      <c r="B85" s="116">
        <f t="shared" si="6"/>
        <v>0</v>
      </c>
      <c r="C85" s="121"/>
      <c r="D85" s="121"/>
      <c r="E85" s="121"/>
      <c r="F85" s="121"/>
      <c r="G85" s="128"/>
      <c r="H85" s="128"/>
      <c r="I85" s="128"/>
      <c r="J85" s="128"/>
      <c r="K85" s="128"/>
      <c r="L85" s="128"/>
    </row>
    <row r="86" spans="1:12">
      <c r="A86" s="127" t="s">
        <v>190</v>
      </c>
      <c r="B86" s="116">
        <f t="shared" si="6"/>
        <v>0</v>
      </c>
      <c r="C86" s="121"/>
      <c r="D86" s="121"/>
      <c r="E86" s="121"/>
      <c r="F86" s="121"/>
      <c r="G86" s="128"/>
      <c r="H86" s="128"/>
      <c r="I86" s="128"/>
      <c r="J86" s="128"/>
      <c r="K86" s="128"/>
      <c r="L86" s="128"/>
    </row>
    <row r="87" spans="1:12">
      <c r="A87" s="127" t="s">
        <v>191</v>
      </c>
      <c r="B87" s="116">
        <f t="shared" si="6"/>
        <v>0</v>
      </c>
      <c r="C87" s="131"/>
      <c r="D87" s="131"/>
      <c r="E87" s="131"/>
      <c r="F87" s="131"/>
      <c r="G87" s="132"/>
      <c r="H87" s="132"/>
      <c r="I87" s="132"/>
      <c r="J87" s="128"/>
      <c r="K87" s="128"/>
      <c r="L87" s="128"/>
    </row>
    <row r="88" spans="1:12">
      <c r="A88" s="127" t="s">
        <v>192</v>
      </c>
      <c r="B88" s="116">
        <f t="shared" si="6"/>
        <v>0</v>
      </c>
      <c r="C88" s="131"/>
      <c r="D88" s="131"/>
      <c r="E88" s="131"/>
      <c r="F88" s="131"/>
      <c r="G88" s="132"/>
      <c r="H88" s="132"/>
      <c r="I88" s="132"/>
      <c r="J88" s="128"/>
      <c r="K88" s="128"/>
      <c r="L88" s="128"/>
    </row>
    <row r="89" spans="1:12">
      <c r="A89" s="125" t="s">
        <v>193</v>
      </c>
      <c r="B89" s="116">
        <f t="shared" ref="B89:B106" si="9">SUM(C89:L89)</f>
        <v>2</v>
      </c>
      <c r="C89" s="126">
        <f>SUM(C90:C95)</f>
        <v>0</v>
      </c>
      <c r="D89" s="126">
        <f t="shared" ref="D89:L89" si="10">SUM(D90:D95)</f>
        <v>2</v>
      </c>
      <c r="E89" s="126">
        <f t="shared" si="10"/>
        <v>0</v>
      </c>
      <c r="F89" s="126">
        <f t="shared" si="10"/>
        <v>0</v>
      </c>
      <c r="G89" s="126">
        <f t="shared" si="10"/>
        <v>0</v>
      </c>
      <c r="H89" s="126">
        <f t="shared" si="10"/>
        <v>0</v>
      </c>
      <c r="I89" s="126">
        <f t="shared" si="10"/>
        <v>0</v>
      </c>
      <c r="J89" s="126">
        <f t="shared" si="10"/>
        <v>0</v>
      </c>
      <c r="K89" s="126">
        <f t="shared" si="10"/>
        <v>0</v>
      </c>
      <c r="L89" s="126">
        <f t="shared" si="10"/>
        <v>0</v>
      </c>
    </row>
    <row r="90" spans="1:12">
      <c r="A90" s="127" t="s">
        <v>194</v>
      </c>
      <c r="B90" s="116">
        <f t="shared" si="9"/>
        <v>0</v>
      </c>
      <c r="C90" s="131"/>
      <c r="D90" s="131"/>
      <c r="E90" s="131"/>
      <c r="F90" s="131"/>
      <c r="G90" s="132"/>
      <c r="H90" s="132"/>
      <c r="I90" s="132"/>
      <c r="J90" s="128"/>
      <c r="K90" s="128"/>
      <c r="L90" s="128"/>
    </row>
    <row r="91" spans="1:12">
      <c r="A91" s="127" t="s">
        <v>195</v>
      </c>
      <c r="B91" s="116">
        <f t="shared" si="9"/>
        <v>0</v>
      </c>
      <c r="C91" s="131"/>
      <c r="D91" s="131"/>
      <c r="E91" s="131"/>
      <c r="F91" s="131"/>
      <c r="G91" s="132"/>
      <c r="H91" s="132"/>
      <c r="I91" s="132"/>
      <c r="J91" s="128"/>
      <c r="K91" s="128"/>
      <c r="L91" s="128"/>
    </row>
    <row r="92" spans="1:12">
      <c r="A92" s="127" t="s">
        <v>196</v>
      </c>
      <c r="B92" s="116">
        <f t="shared" si="9"/>
        <v>0</v>
      </c>
      <c r="C92" s="131"/>
      <c r="D92" s="131"/>
      <c r="E92" s="131"/>
      <c r="F92" s="131"/>
      <c r="G92" s="132"/>
      <c r="H92" s="132"/>
      <c r="I92" s="132"/>
      <c r="J92" s="128"/>
      <c r="K92" s="128"/>
      <c r="L92" s="128"/>
    </row>
    <row r="93" spans="1:12">
      <c r="A93" s="127" t="s">
        <v>197</v>
      </c>
      <c r="B93" s="116">
        <f t="shared" si="9"/>
        <v>2</v>
      </c>
      <c r="C93" s="131"/>
      <c r="D93" s="131">
        <v>2</v>
      </c>
      <c r="E93" s="131"/>
      <c r="F93" s="131"/>
      <c r="G93" s="132"/>
      <c r="H93" s="132"/>
      <c r="I93" s="132"/>
      <c r="J93" s="128"/>
      <c r="K93" s="128"/>
      <c r="L93" s="128"/>
    </row>
    <row r="94" spans="1:12">
      <c r="A94" s="127" t="s">
        <v>198</v>
      </c>
      <c r="B94" s="116">
        <f t="shared" si="9"/>
        <v>0</v>
      </c>
      <c r="C94" s="131"/>
      <c r="D94" s="131"/>
      <c r="E94" s="131"/>
      <c r="F94" s="131"/>
      <c r="G94" s="132"/>
      <c r="H94" s="132"/>
      <c r="I94" s="132"/>
      <c r="J94" s="128"/>
      <c r="K94" s="128"/>
      <c r="L94" s="128"/>
    </row>
    <row r="95" spans="1:12">
      <c r="A95" s="127" t="s">
        <v>199</v>
      </c>
      <c r="B95" s="116">
        <f t="shared" si="9"/>
        <v>0</v>
      </c>
      <c r="C95" s="131"/>
      <c r="D95" s="131"/>
      <c r="E95" s="131"/>
      <c r="F95" s="131"/>
      <c r="G95" s="132"/>
      <c r="H95" s="132"/>
      <c r="I95" s="132"/>
      <c r="J95" s="128"/>
      <c r="K95" s="128"/>
      <c r="L95" s="128"/>
    </row>
    <row r="96" spans="1:12">
      <c r="A96" s="125" t="s">
        <v>200</v>
      </c>
      <c r="B96" s="116">
        <f t="shared" si="9"/>
        <v>299.09000000000003</v>
      </c>
      <c r="C96" s="133">
        <f>SUM(C97:C106)</f>
        <v>255.18</v>
      </c>
      <c r="D96" s="133">
        <f t="shared" ref="D96:L96" si="11">SUM(D97:D106)</f>
        <v>8.3000000000000007</v>
      </c>
      <c r="E96" s="133">
        <f t="shared" si="11"/>
        <v>16.170000000000002</v>
      </c>
      <c r="F96" s="133">
        <f t="shared" si="11"/>
        <v>0</v>
      </c>
      <c r="G96" s="133">
        <f t="shared" si="11"/>
        <v>0</v>
      </c>
      <c r="H96" s="133">
        <f t="shared" si="11"/>
        <v>19.440000000000001</v>
      </c>
      <c r="I96" s="133">
        <f t="shared" si="11"/>
        <v>0</v>
      </c>
      <c r="J96" s="133">
        <f t="shared" si="11"/>
        <v>0</v>
      </c>
      <c r="K96" s="133">
        <f t="shared" si="11"/>
        <v>0</v>
      </c>
      <c r="L96" s="133">
        <f t="shared" si="11"/>
        <v>0</v>
      </c>
    </row>
    <row r="97" spans="1:12">
      <c r="A97" s="127" t="s">
        <v>201</v>
      </c>
      <c r="B97" s="116">
        <f t="shared" si="9"/>
        <v>299.09000000000003</v>
      </c>
      <c r="C97" s="121">
        <v>255.18</v>
      </c>
      <c r="D97" s="121">
        <v>8.3000000000000007</v>
      </c>
      <c r="E97" s="121">
        <v>16.170000000000002</v>
      </c>
      <c r="F97" s="121"/>
      <c r="G97" s="128"/>
      <c r="H97" s="128">
        <v>19.440000000000001</v>
      </c>
      <c r="I97" s="128"/>
      <c r="J97" s="128"/>
      <c r="K97" s="128"/>
      <c r="L97" s="128"/>
    </row>
    <row r="98" spans="1:12">
      <c r="A98" s="127" t="s">
        <v>202</v>
      </c>
      <c r="B98" s="116">
        <f t="shared" si="9"/>
        <v>0</v>
      </c>
      <c r="C98" s="128"/>
      <c r="D98" s="128"/>
      <c r="E98" s="128"/>
      <c r="F98" s="128"/>
      <c r="G98" s="128"/>
      <c r="H98" s="128"/>
      <c r="I98" s="128"/>
      <c r="J98" s="128"/>
      <c r="K98" s="128"/>
      <c r="L98" s="128"/>
    </row>
    <row r="99" spans="1:12">
      <c r="A99" s="127" t="s">
        <v>203</v>
      </c>
      <c r="B99" s="116">
        <f t="shared" si="9"/>
        <v>0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</row>
    <row r="100" spans="1:12">
      <c r="A100" s="127" t="s">
        <v>204</v>
      </c>
      <c r="B100" s="116">
        <f t="shared" si="9"/>
        <v>0</v>
      </c>
      <c r="C100" s="121"/>
      <c r="D100" s="121"/>
      <c r="E100" s="121"/>
      <c r="F100" s="121"/>
      <c r="G100" s="128"/>
      <c r="H100" s="128"/>
      <c r="I100" s="128"/>
      <c r="J100" s="128"/>
      <c r="K100" s="128"/>
      <c r="L100" s="128"/>
    </row>
    <row r="101" spans="1:12">
      <c r="A101" s="127" t="s">
        <v>205</v>
      </c>
      <c r="B101" s="116">
        <f t="shared" si="9"/>
        <v>0</v>
      </c>
      <c r="C101" s="131"/>
      <c r="D101" s="121"/>
      <c r="E101" s="111"/>
      <c r="F101" s="121"/>
      <c r="G101" s="128"/>
      <c r="H101" s="128"/>
      <c r="I101" s="128"/>
      <c r="J101" s="128"/>
      <c r="K101" s="128"/>
      <c r="L101" s="128"/>
    </row>
    <row r="102" spans="1:12">
      <c r="A102" s="127" t="s">
        <v>206</v>
      </c>
      <c r="B102" s="116">
        <f t="shared" si="9"/>
        <v>0</v>
      </c>
      <c r="C102" s="121"/>
      <c r="D102" s="121"/>
      <c r="E102" s="121"/>
      <c r="F102" s="121"/>
      <c r="G102" s="128"/>
      <c r="H102" s="128"/>
      <c r="I102" s="128"/>
      <c r="J102" s="128"/>
      <c r="K102" s="128"/>
      <c r="L102" s="128"/>
    </row>
    <row r="103" spans="1:12">
      <c r="A103" s="127" t="s">
        <v>207</v>
      </c>
      <c r="B103" s="116">
        <f t="shared" si="9"/>
        <v>0</v>
      </c>
      <c r="C103" s="128"/>
      <c r="D103" s="128"/>
      <c r="E103" s="132"/>
      <c r="F103" s="128"/>
      <c r="G103" s="128"/>
      <c r="H103" s="128"/>
      <c r="I103" s="128"/>
      <c r="J103" s="128"/>
      <c r="K103" s="128"/>
      <c r="L103" s="128"/>
    </row>
    <row r="104" spans="1:12">
      <c r="A104" s="127" t="s">
        <v>208</v>
      </c>
      <c r="B104" s="116">
        <f t="shared" si="9"/>
        <v>0</v>
      </c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</row>
    <row r="105" spans="1:12">
      <c r="A105" s="127" t="s">
        <v>209</v>
      </c>
      <c r="B105" s="116">
        <f t="shared" si="9"/>
        <v>0</v>
      </c>
      <c r="C105" s="128"/>
      <c r="D105" s="128"/>
      <c r="E105" s="132"/>
      <c r="F105" s="128"/>
      <c r="G105" s="128"/>
      <c r="H105" s="128"/>
      <c r="I105" s="128"/>
      <c r="J105" s="128"/>
      <c r="K105" s="128"/>
      <c r="L105" s="128"/>
    </row>
    <row r="106" spans="1:12">
      <c r="A106" s="127" t="s">
        <v>210</v>
      </c>
      <c r="B106" s="116">
        <f t="shared" si="9"/>
        <v>0</v>
      </c>
      <c r="C106" s="128"/>
      <c r="D106" s="128"/>
      <c r="E106" s="132"/>
      <c r="F106" s="128"/>
      <c r="G106" s="128"/>
      <c r="H106" s="128"/>
      <c r="I106" s="128"/>
      <c r="J106" s="128"/>
      <c r="K106" s="128"/>
      <c r="L106" s="128"/>
    </row>
    <row r="107" spans="1:12">
      <c r="A107" s="125" t="s">
        <v>211</v>
      </c>
      <c r="B107" s="116">
        <f t="shared" ref="B107:B114" si="12">SUM(C107:L107)</f>
        <v>17.329999999999998</v>
      </c>
      <c r="C107" s="126">
        <f>SUM(C108:C113)</f>
        <v>0</v>
      </c>
      <c r="D107" s="126">
        <f t="shared" ref="D107:L107" si="13">SUM(D108:D113)</f>
        <v>17.329999999999998</v>
      </c>
      <c r="E107" s="126">
        <f t="shared" si="13"/>
        <v>0</v>
      </c>
      <c r="F107" s="126">
        <f t="shared" si="13"/>
        <v>0</v>
      </c>
      <c r="G107" s="126">
        <f t="shared" si="13"/>
        <v>0</v>
      </c>
      <c r="H107" s="126">
        <f t="shared" si="13"/>
        <v>0</v>
      </c>
      <c r="I107" s="126">
        <f t="shared" si="13"/>
        <v>0</v>
      </c>
      <c r="J107" s="126">
        <f t="shared" si="13"/>
        <v>0</v>
      </c>
      <c r="K107" s="126">
        <f t="shared" si="13"/>
        <v>0</v>
      </c>
      <c r="L107" s="126">
        <f t="shared" si="13"/>
        <v>0</v>
      </c>
    </row>
    <row r="108" spans="1:12">
      <c r="A108" s="127" t="s">
        <v>212</v>
      </c>
      <c r="B108" s="116">
        <f t="shared" si="12"/>
        <v>17.329999999999998</v>
      </c>
      <c r="C108" s="128"/>
      <c r="D108" s="128">
        <v>17.329999999999998</v>
      </c>
      <c r="E108" s="132"/>
      <c r="F108" s="128"/>
      <c r="G108" s="128"/>
      <c r="H108" s="128"/>
      <c r="I108" s="128"/>
      <c r="J108" s="128"/>
      <c r="K108" s="128"/>
      <c r="L108" s="128"/>
    </row>
    <row r="109" spans="1:12">
      <c r="A109" s="127" t="s">
        <v>213</v>
      </c>
      <c r="B109" s="116">
        <f t="shared" si="12"/>
        <v>0</v>
      </c>
      <c r="C109" s="128"/>
      <c r="D109" s="128"/>
      <c r="E109" s="132"/>
      <c r="F109" s="128"/>
      <c r="G109" s="128"/>
      <c r="H109" s="128"/>
      <c r="I109" s="128"/>
      <c r="J109" s="128"/>
      <c r="K109" s="128"/>
      <c r="L109" s="128"/>
    </row>
    <row r="110" spans="1:12">
      <c r="A110" s="127" t="s">
        <v>214</v>
      </c>
      <c r="B110" s="116">
        <f t="shared" si="12"/>
        <v>0</v>
      </c>
      <c r="C110" s="128"/>
      <c r="D110" s="128"/>
      <c r="E110" s="132"/>
      <c r="F110" s="128"/>
      <c r="G110" s="128"/>
      <c r="H110" s="128"/>
      <c r="I110" s="128"/>
      <c r="J110" s="128"/>
      <c r="K110" s="128"/>
      <c r="L110" s="128"/>
    </row>
    <row r="111" spans="1:12">
      <c r="A111" s="127" t="s">
        <v>215</v>
      </c>
      <c r="B111" s="116">
        <f t="shared" si="12"/>
        <v>0</v>
      </c>
      <c r="C111" s="128"/>
      <c r="D111" s="128"/>
      <c r="E111" s="132"/>
      <c r="F111" s="128"/>
      <c r="G111" s="128"/>
      <c r="H111" s="128"/>
      <c r="I111" s="128"/>
      <c r="J111" s="128"/>
      <c r="K111" s="128"/>
      <c r="L111" s="128"/>
    </row>
    <row r="112" spans="1:12">
      <c r="A112" s="127" t="s">
        <v>216</v>
      </c>
      <c r="B112" s="116">
        <f t="shared" si="12"/>
        <v>0</v>
      </c>
      <c r="C112" s="128"/>
      <c r="D112" s="128"/>
      <c r="E112" s="132"/>
      <c r="F112" s="128"/>
      <c r="G112" s="128"/>
      <c r="H112" s="128"/>
      <c r="I112" s="128"/>
      <c r="J112" s="128"/>
      <c r="K112" s="128"/>
      <c r="L112" s="128"/>
    </row>
    <row r="113" spans="1:12">
      <c r="A113" s="127" t="s">
        <v>217</v>
      </c>
      <c r="B113" s="116">
        <f t="shared" si="12"/>
        <v>0</v>
      </c>
      <c r="C113" s="128"/>
      <c r="D113" s="128"/>
      <c r="E113" s="132"/>
      <c r="F113" s="128"/>
      <c r="G113" s="128"/>
      <c r="H113" s="128"/>
      <c r="I113" s="128"/>
      <c r="J113" s="128"/>
      <c r="K113" s="128"/>
      <c r="L113" s="128"/>
    </row>
    <row r="114" spans="1:12">
      <c r="A114" s="125" t="s">
        <v>218</v>
      </c>
      <c r="B114" s="116">
        <f t="shared" si="12"/>
        <v>61.1</v>
      </c>
      <c r="C114" s="130">
        <f>SUM(C115:C117)</f>
        <v>61.1</v>
      </c>
      <c r="D114" s="130">
        <f t="shared" ref="D114:L114" si="14">SUM(D115:D117)</f>
        <v>0</v>
      </c>
      <c r="E114" s="130">
        <f t="shared" si="14"/>
        <v>0</v>
      </c>
      <c r="F114" s="130">
        <f t="shared" si="14"/>
        <v>0</v>
      </c>
      <c r="G114" s="130">
        <f t="shared" si="14"/>
        <v>0</v>
      </c>
      <c r="H114" s="130">
        <f t="shared" si="14"/>
        <v>0</v>
      </c>
      <c r="I114" s="130">
        <f t="shared" si="14"/>
        <v>0</v>
      </c>
      <c r="J114" s="130">
        <f t="shared" si="14"/>
        <v>0</v>
      </c>
      <c r="K114" s="130">
        <f t="shared" si="14"/>
        <v>0</v>
      </c>
      <c r="L114" s="130">
        <f t="shared" si="14"/>
        <v>0</v>
      </c>
    </row>
    <row r="115" spans="1:12">
      <c r="A115" s="127" t="s">
        <v>219</v>
      </c>
      <c r="B115" s="116">
        <f t="shared" ref="B115:B126" si="15">SUM(C115:L115)</f>
        <v>0</v>
      </c>
      <c r="C115" s="128"/>
      <c r="D115" s="128"/>
      <c r="E115" s="132"/>
      <c r="F115" s="128"/>
      <c r="G115" s="128"/>
      <c r="H115" s="128"/>
      <c r="I115" s="128"/>
      <c r="J115" s="128"/>
      <c r="K115" s="128"/>
      <c r="L115" s="128"/>
    </row>
    <row r="116" spans="1:12">
      <c r="A116" s="127" t="s">
        <v>220</v>
      </c>
      <c r="B116" s="116">
        <f t="shared" si="15"/>
        <v>61.1</v>
      </c>
      <c r="C116" s="128">
        <v>61.1</v>
      </c>
      <c r="D116" s="128"/>
      <c r="E116" s="132"/>
      <c r="F116" s="128"/>
      <c r="G116" s="128"/>
      <c r="H116" s="128"/>
      <c r="I116" s="128"/>
      <c r="J116" s="128"/>
      <c r="K116" s="128"/>
      <c r="L116" s="128"/>
    </row>
    <row r="117" spans="1:12">
      <c r="A117" s="129" t="s">
        <v>221</v>
      </c>
      <c r="B117" s="116">
        <f t="shared" si="15"/>
        <v>0</v>
      </c>
      <c r="C117" s="128"/>
      <c r="D117" s="128"/>
      <c r="E117" s="132"/>
      <c r="F117" s="128"/>
      <c r="G117" s="128"/>
      <c r="H117" s="128"/>
      <c r="I117" s="128"/>
      <c r="J117" s="128"/>
      <c r="K117" s="128"/>
      <c r="L117" s="128"/>
    </row>
    <row r="118" spans="1:12">
      <c r="A118" s="134" t="s">
        <v>222</v>
      </c>
      <c r="B118" s="116">
        <f t="shared" si="15"/>
        <v>0</v>
      </c>
      <c r="C118" s="130">
        <f>SUM(C119:C126)</f>
        <v>0</v>
      </c>
      <c r="D118" s="130">
        <f t="shared" ref="D118:L118" si="16">SUM(D119:D126)</f>
        <v>0</v>
      </c>
      <c r="E118" s="130">
        <f t="shared" si="16"/>
        <v>0</v>
      </c>
      <c r="F118" s="130">
        <f t="shared" si="16"/>
        <v>0</v>
      </c>
      <c r="G118" s="130">
        <f t="shared" si="16"/>
        <v>0</v>
      </c>
      <c r="H118" s="130">
        <f t="shared" si="16"/>
        <v>0</v>
      </c>
      <c r="I118" s="130">
        <f t="shared" si="16"/>
        <v>0</v>
      </c>
      <c r="J118" s="130">
        <f t="shared" si="16"/>
        <v>0</v>
      </c>
      <c r="K118" s="130">
        <f t="shared" si="16"/>
        <v>0</v>
      </c>
      <c r="L118" s="130">
        <f t="shared" si="16"/>
        <v>0</v>
      </c>
    </row>
    <row r="119" spans="1:12">
      <c r="A119" s="129" t="s">
        <v>223</v>
      </c>
      <c r="B119" s="116">
        <f t="shared" si="15"/>
        <v>0</v>
      </c>
      <c r="C119" s="128"/>
      <c r="D119" s="128"/>
      <c r="E119" s="132"/>
      <c r="F119" s="128"/>
      <c r="G119" s="128"/>
      <c r="H119" s="128"/>
      <c r="I119" s="128"/>
      <c r="J119" s="128"/>
      <c r="K119" s="128"/>
      <c r="L119" s="128"/>
    </row>
    <row r="120" spans="1:12">
      <c r="A120" s="129" t="s">
        <v>224</v>
      </c>
      <c r="B120" s="116">
        <f t="shared" si="15"/>
        <v>0</v>
      </c>
      <c r="C120" s="128"/>
      <c r="D120" s="128"/>
      <c r="E120" s="132"/>
      <c r="F120" s="128"/>
      <c r="G120" s="128"/>
      <c r="H120" s="128"/>
      <c r="I120" s="128"/>
      <c r="J120" s="128"/>
      <c r="K120" s="128"/>
      <c r="L120" s="128"/>
    </row>
    <row r="121" spans="1:12">
      <c r="A121" s="129" t="s">
        <v>225</v>
      </c>
      <c r="B121" s="116">
        <f t="shared" si="15"/>
        <v>0</v>
      </c>
      <c r="C121" s="128"/>
      <c r="D121" s="128"/>
      <c r="E121" s="132"/>
      <c r="F121" s="128"/>
      <c r="G121" s="128"/>
      <c r="H121" s="128"/>
      <c r="I121" s="128"/>
      <c r="J121" s="128"/>
      <c r="K121" s="128"/>
      <c r="L121" s="128"/>
    </row>
    <row r="122" spans="1:12">
      <c r="A122" s="129" t="s">
        <v>226</v>
      </c>
      <c r="B122" s="116">
        <f t="shared" si="15"/>
        <v>0</v>
      </c>
      <c r="C122" s="128"/>
      <c r="D122" s="128"/>
      <c r="E122" s="132"/>
      <c r="F122" s="128"/>
      <c r="G122" s="128"/>
      <c r="H122" s="128"/>
      <c r="I122" s="128"/>
      <c r="J122" s="128"/>
      <c r="K122" s="128"/>
      <c r="L122" s="128"/>
    </row>
    <row r="123" spans="1:12">
      <c r="A123" s="129" t="s">
        <v>227</v>
      </c>
      <c r="B123" s="116">
        <f t="shared" si="15"/>
        <v>0</v>
      </c>
      <c r="C123" s="128"/>
      <c r="D123" s="128"/>
      <c r="E123" s="132"/>
      <c r="F123" s="128"/>
      <c r="G123" s="128"/>
      <c r="H123" s="128"/>
      <c r="I123" s="128"/>
      <c r="J123" s="128"/>
      <c r="K123" s="128"/>
      <c r="L123" s="128"/>
    </row>
    <row r="124" spans="1:12">
      <c r="A124" s="129" t="s">
        <v>228</v>
      </c>
      <c r="B124" s="116">
        <f t="shared" si="15"/>
        <v>0</v>
      </c>
      <c r="C124" s="128"/>
      <c r="D124" s="128"/>
      <c r="E124" s="132"/>
      <c r="F124" s="128"/>
      <c r="G124" s="128"/>
      <c r="H124" s="128"/>
      <c r="I124" s="128"/>
      <c r="J124" s="128"/>
      <c r="K124" s="128"/>
      <c r="L124" s="128"/>
    </row>
    <row r="125" spans="1:12">
      <c r="A125" s="129" t="s">
        <v>229</v>
      </c>
      <c r="B125" s="116">
        <f t="shared" si="15"/>
        <v>0</v>
      </c>
      <c r="C125" s="128"/>
      <c r="D125" s="128"/>
      <c r="E125" s="132"/>
      <c r="F125" s="128"/>
      <c r="G125" s="128"/>
      <c r="H125" s="128"/>
      <c r="I125" s="128"/>
      <c r="J125" s="128"/>
      <c r="K125" s="128"/>
      <c r="L125" s="128"/>
    </row>
    <row r="126" spans="1:12">
      <c r="A126" s="129" t="s">
        <v>230</v>
      </c>
      <c r="B126" s="116">
        <f t="shared" si="15"/>
        <v>0</v>
      </c>
      <c r="C126" s="128"/>
      <c r="D126" s="128"/>
      <c r="E126" s="132"/>
      <c r="F126" s="128"/>
      <c r="G126" s="128"/>
      <c r="H126" s="128"/>
      <c r="I126" s="128"/>
      <c r="J126" s="128"/>
      <c r="K126" s="128"/>
      <c r="L126" s="128"/>
    </row>
  </sheetData>
  <mergeCells count="5">
    <mergeCell ref="A2:L2"/>
    <mergeCell ref="B3:L3"/>
    <mergeCell ref="C4:L4"/>
    <mergeCell ref="A4:A5"/>
    <mergeCell ref="B4:B5"/>
  </mergeCells>
  <phoneticPr fontId="51" type="noConversion"/>
  <conditionalFormatting sqref="A13">
    <cfRule type="expression" dxfId="9" priority="1" stopIfTrue="1">
      <formula>"len($A:$A)=3"</formula>
    </cfRule>
  </conditionalFormatting>
  <pageMargins left="0.75138888888888899" right="0.75138888888888899" top="0.97916666666666696" bottom="0.78680555555555598" header="0.50763888888888897" footer="0.50763888888888897"/>
  <pageSetup paperSize="9" scale="93" fitToHeight="0" orientation="landscape"/>
  <headerFooter scaleWithDoc="0"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6"/>
  <sheetViews>
    <sheetView zoomScale="80" zoomScaleNormal="80" workbookViewId="0">
      <pane ySplit="5" topLeftCell="A6" activePane="bottomLeft" state="frozen"/>
      <selection pane="bottomLeft" activeCell="H10" sqref="H10"/>
    </sheetView>
  </sheetViews>
  <sheetFormatPr defaultColWidth="9" defaultRowHeight="14.25"/>
  <cols>
    <col min="1" max="1" width="9.375" customWidth="1"/>
    <col min="2" max="2" width="31.875" style="90" customWidth="1"/>
    <col min="3" max="3" width="13.25" customWidth="1"/>
    <col min="4" max="4" width="12.625" customWidth="1"/>
    <col min="5" max="5" width="14.625" customWidth="1"/>
    <col min="6" max="6" width="18.625" customWidth="1"/>
    <col min="7" max="8" width="10.25" customWidth="1"/>
    <col min="9" max="9" width="10.25" style="91" customWidth="1"/>
    <col min="10" max="13" width="10.25" customWidth="1"/>
  </cols>
  <sheetData>
    <row r="1" spans="1:13" ht="18" customHeight="1">
      <c r="A1" s="2" t="s">
        <v>260</v>
      </c>
      <c r="B1" s="92"/>
      <c r="C1" s="2"/>
      <c r="D1" s="2"/>
      <c r="E1" s="2"/>
      <c r="F1" s="2"/>
      <c r="G1" s="2"/>
      <c r="H1" s="2"/>
      <c r="I1" s="107"/>
      <c r="J1" s="2"/>
      <c r="K1" s="2"/>
      <c r="L1" s="2"/>
      <c r="M1" s="2"/>
    </row>
    <row r="2" spans="1:13" ht="17.25" customHeight="1">
      <c r="A2" s="230" t="s">
        <v>394</v>
      </c>
      <c r="B2" s="242"/>
      <c r="C2" s="231"/>
      <c r="D2" s="231"/>
      <c r="E2" s="231"/>
      <c r="F2" s="231"/>
      <c r="G2" s="231"/>
      <c r="H2" s="231"/>
      <c r="I2" s="243"/>
      <c r="J2" s="231"/>
      <c r="K2" s="231"/>
      <c r="L2" s="231"/>
      <c r="M2" s="231"/>
    </row>
    <row r="3" spans="1:13" ht="16.5" customHeight="1">
      <c r="A3" s="244" t="s">
        <v>261</v>
      </c>
      <c r="B3" s="245"/>
      <c r="C3" s="246"/>
      <c r="D3" s="246"/>
      <c r="E3" s="246"/>
      <c r="F3" s="246"/>
      <c r="L3" t="s">
        <v>262</v>
      </c>
    </row>
    <row r="4" spans="1:13" ht="21.75" customHeight="1">
      <c r="A4" s="247" t="s">
        <v>263</v>
      </c>
      <c r="B4" s="249" t="s">
        <v>264</v>
      </c>
      <c r="C4" s="247" t="s">
        <v>265</v>
      </c>
      <c r="D4" s="247"/>
      <c r="E4" s="247"/>
      <c r="F4" s="247"/>
      <c r="G4" s="247"/>
      <c r="H4" s="247"/>
      <c r="I4" s="248"/>
      <c r="J4" s="247"/>
      <c r="K4" s="247"/>
      <c r="L4" s="247"/>
      <c r="M4" s="247"/>
    </row>
    <row r="5" spans="1:13" ht="36">
      <c r="A5" s="247"/>
      <c r="B5" s="249"/>
      <c r="C5" s="93" t="s">
        <v>266</v>
      </c>
      <c r="D5" s="94" t="s">
        <v>238</v>
      </c>
      <c r="E5" s="94" t="s">
        <v>239</v>
      </c>
      <c r="F5" s="94" t="s">
        <v>240</v>
      </c>
      <c r="G5" s="94" t="s">
        <v>241</v>
      </c>
      <c r="H5" s="94" t="s">
        <v>242</v>
      </c>
      <c r="I5" s="94" t="s">
        <v>243</v>
      </c>
      <c r="J5" s="94" t="s">
        <v>244</v>
      </c>
      <c r="K5" s="94" t="s">
        <v>245</v>
      </c>
      <c r="L5" s="94" t="s">
        <v>246</v>
      </c>
      <c r="M5" s="94" t="s">
        <v>247</v>
      </c>
    </row>
    <row r="6" spans="1:13" ht="24.95" customHeight="1">
      <c r="A6" s="247" t="s">
        <v>248</v>
      </c>
      <c r="B6" s="249"/>
      <c r="C6" s="95">
        <f>C7+C24</f>
        <v>1538.9</v>
      </c>
      <c r="D6" s="96">
        <f>D7+D24</f>
        <v>871.84</v>
      </c>
      <c r="E6" s="96">
        <f>E7+E24</f>
        <v>238.14</v>
      </c>
      <c r="F6" s="96">
        <f>F7+F24</f>
        <v>408.48</v>
      </c>
      <c r="G6" s="96">
        <f t="shared" ref="G6:M6" si="0">G7+G24</f>
        <v>0</v>
      </c>
      <c r="H6" s="96">
        <f t="shared" si="0"/>
        <v>0</v>
      </c>
      <c r="I6" s="96">
        <f t="shared" si="0"/>
        <v>20.440000000000001</v>
      </c>
      <c r="J6" s="96">
        <f t="shared" si="0"/>
        <v>0</v>
      </c>
      <c r="K6" s="96">
        <f t="shared" si="0"/>
        <v>0</v>
      </c>
      <c r="L6" s="96">
        <f t="shared" si="0"/>
        <v>0</v>
      </c>
      <c r="M6" s="96">
        <f t="shared" si="0"/>
        <v>0</v>
      </c>
    </row>
    <row r="7" spans="1:13" ht="24.95" customHeight="1">
      <c r="A7" s="97"/>
      <c r="B7" s="98" t="s">
        <v>267</v>
      </c>
      <c r="C7" s="95">
        <f>SUM(D7:M7)</f>
        <v>1384.43</v>
      </c>
      <c r="D7" s="96">
        <f>SUM(D8:D23)</f>
        <v>871.84</v>
      </c>
      <c r="E7" s="96">
        <f t="shared" ref="E7:M7" si="1">SUM(E8:E23)</f>
        <v>127.03999999999999</v>
      </c>
      <c r="F7" s="96">
        <f t="shared" si="1"/>
        <v>385.55</v>
      </c>
      <c r="G7" s="96">
        <f t="shared" si="1"/>
        <v>0</v>
      </c>
      <c r="H7" s="96">
        <f t="shared" si="1"/>
        <v>0</v>
      </c>
      <c r="I7" s="96">
        <f t="shared" si="1"/>
        <v>0</v>
      </c>
      <c r="J7" s="96">
        <f t="shared" si="1"/>
        <v>0</v>
      </c>
      <c r="K7" s="96">
        <f t="shared" si="1"/>
        <v>0</v>
      </c>
      <c r="L7" s="96">
        <f t="shared" si="1"/>
        <v>0</v>
      </c>
      <c r="M7" s="96">
        <f t="shared" si="1"/>
        <v>0</v>
      </c>
    </row>
    <row r="8" spans="1:13" ht="24.95" customHeight="1">
      <c r="A8" s="97"/>
      <c r="B8" s="99" t="s">
        <v>268</v>
      </c>
      <c r="C8" s="96">
        <f t="shared" ref="C8:C23" si="2">SUM(D8:M8)</f>
        <v>919.87</v>
      </c>
      <c r="D8" s="100">
        <v>869.02</v>
      </c>
      <c r="E8" s="100">
        <v>50.85</v>
      </c>
      <c r="F8" s="100"/>
      <c r="G8" s="101"/>
      <c r="H8" s="101"/>
      <c r="I8" s="108"/>
      <c r="J8" s="101"/>
      <c r="K8" s="101"/>
      <c r="L8" s="101"/>
      <c r="M8" s="101"/>
    </row>
    <row r="9" spans="1:13" s="89" customFormat="1" ht="24.95" customHeight="1">
      <c r="A9" s="102"/>
      <c r="B9" s="99" t="s">
        <v>269</v>
      </c>
      <c r="C9" s="96">
        <f t="shared" si="2"/>
        <v>0</v>
      </c>
      <c r="D9" s="103"/>
      <c r="E9" s="103"/>
      <c r="F9" s="103"/>
      <c r="G9" s="104"/>
      <c r="H9" s="104"/>
      <c r="I9" s="106"/>
      <c r="J9" s="104"/>
      <c r="K9" s="104"/>
      <c r="L9" s="104"/>
      <c r="M9" s="104"/>
    </row>
    <row r="10" spans="1:13" s="89" customFormat="1" ht="24.95" customHeight="1">
      <c r="A10" s="102"/>
      <c r="B10" s="99" t="s">
        <v>270</v>
      </c>
      <c r="C10" s="96">
        <f t="shared" si="2"/>
        <v>0</v>
      </c>
      <c r="E10" s="103"/>
      <c r="F10" s="103"/>
      <c r="G10" s="104"/>
      <c r="H10" s="104"/>
      <c r="I10" s="106"/>
      <c r="J10" s="104"/>
      <c r="K10" s="104"/>
      <c r="L10" s="104"/>
      <c r="M10" s="104"/>
    </row>
    <row r="11" spans="1:13" s="89" customFormat="1" ht="24.95" customHeight="1">
      <c r="A11" s="102"/>
      <c r="B11" s="99" t="s">
        <v>271</v>
      </c>
      <c r="C11" s="96">
        <f t="shared" si="2"/>
        <v>1.1399999999999999</v>
      </c>
      <c r="D11" s="103"/>
      <c r="E11" s="103">
        <v>1.1399999999999999</v>
      </c>
      <c r="F11" s="103"/>
      <c r="G11" s="104"/>
      <c r="H11" s="104"/>
      <c r="I11" s="106"/>
      <c r="J11" s="104"/>
      <c r="K11" s="104"/>
      <c r="L11" s="104"/>
      <c r="M11" s="104"/>
    </row>
    <row r="12" spans="1:13" s="89" customFormat="1" ht="24.95" customHeight="1">
      <c r="A12" s="102"/>
      <c r="B12" s="99" t="s">
        <v>272</v>
      </c>
      <c r="C12" s="96">
        <f t="shared" si="2"/>
        <v>356.12</v>
      </c>
      <c r="D12" s="103">
        <v>2.82</v>
      </c>
      <c r="E12" s="103"/>
      <c r="F12" s="103">
        <v>353.3</v>
      </c>
      <c r="G12" s="104"/>
      <c r="H12" s="104"/>
      <c r="I12" s="106"/>
      <c r="J12" s="104"/>
      <c r="K12" s="104"/>
      <c r="L12" s="104"/>
      <c r="M12" s="104"/>
    </row>
    <row r="13" spans="1:13" s="89" customFormat="1" ht="24.95" customHeight="1">
      <c r="A13" s="102"/>
      <c r="B13" s="99" t="s">
        <v>273</v>
      </c>
      <c r="C13" s="96">
        <f t="shared" si="2"/>
        <v>9.6999999999999993</v>
      </c>
      <c r="D13" s="103"/>
      <c r="E13" s="103">
        <v>9.6999999999999993</v>
      </c>
      <c r="F13" s="103"/>
      <c r="G13" s="104"/>
      <c r="H13" s="104"/>
      <c r="I13" s="106"/>
      <c r="J13" s="104"/>
      <c r="K13" s="104"/>
      <c r="L13" s="104"/>
      <c r="M13" s="104"/>
    </row>
    <row r="14" spans="1:13" s="89" customFormat="1" ht="24.95" customHeight="1">
      <c r="A14" s="102"/>
      <c r="B14" s="99" t="s">
        <v>274</v>
      </c>
      <c r="C14" s="96">
        <v>15</v>
      </c>
      <c r="D14" s="103"/>
      <c r="E14" s="103">
        <v>15</v>
      </c>
      <c r="F14" s="103"/>
      <c r="G14" s="104"/>
      <c r="H14" s="104"/>
      <c r="I14" s="106"/>
      <c r="J14" s="104"/>
      <c r="K14" s="104"/>
      <c r="L14" s="104"/>
      <c r="M14" s="104"/>
    </row>
    <row r="15" spans="1:13" s="89" customFormat="1" ht="24.95" customHeight="1">
      <c r="A15" s="102"/>
      <c r="B15" s="99" t="s">
        <v>275</v>
      </c>
      <c r="C15" s="96">
        <f t="shared" si="2"/>
        <v>40</v>
      </c>
      <c r="D15" s="103"/>
      <c r="E15" s="103">
        <v>40</v>
      </c>
      <c r="F15" s="103"/>
      <c r="G15" s="104"/>
      <c r="H15" s="104"/>
      <c r="I15" s="106"/>
      <c r="J15" s="104"/>
      <c r="K15" s="104"/>
      <c r="L15" s="104"/>
      <c r="M15" s="104"/>
    </row>
    <row r="16" spans="1:13" s="89" customFormat="1" ht="24.95" customHeight="1">
      <c r="A16" s="102"/>
      <c r="B16" s="99" t="s">
        <v>276</v>
      </c>
      <c r="C16" s="96">
        <f t="shared" si="2"/>
        <v>2.1</v>
      </c>
      <c r="D16" s="103"/>
      <c r="E16" s="103">
        <v>2.1</v>
      </c>
      <c r="F16" s="103"/>
      <c r="G16" s="104"/>
      <c r="H16" s="104"/>
      <c r="I16" s="106"/>
      <c r="J16" s="104"/>
      <c r="K16" s="104"/>
      <c r="L16" s="104"/>
      <c r="M16" s="104"/>
    </row>
    <row r="17" spans="1:13" s="89" customFormat="1" ht="24.95" customHeight="1">
      <c r="A17" s="102"/>
      <c r="B17" s="99" t="s">
        <v>277</v>
      </c>
      <c r="C17" s="96">
        <f t="shared" si="2"/>
        <v>0.25</v>
      </c>
      <c r="D17" s="103"/>
      <c r="E17" s="103">
        <v>0.25</v>
      </c>
      <c r="F17" s="103"/>
      <c r="G17" s="104"/>
      <c r="H17" s="104"/>
      <c r="I17" s="106"/>
      <c r="J17" s="104"/>
      <c r="K17" s="104"/>
      <c r="L17" s="104"/>
      <c r="M17" s="104"/>
    </row>
    <row r="18" spans="1:13" s="89" customFormat="1" ht="24.95" customHeight="1">
      <c r="A18" s="102"/>
      <c r="B18" s="99" t="s">
        <v>278</v>
      </c>
      <c r="C18" s="96">
        <f t="shared" si="2"/>
        <v>0.5</v>
      </c>
      <c r="D18" s="103"/>
      <c r="E18" s="103">
        <v>0.5</v>
      </c>
      <c r="F18" s="103"/>
      <c r="G18" s="104"/>
      <c r="H18" s="104"/>
      <c r="I18" s="106"/>
      <c r="J18" s="104"/>
      <c r="K18" s="104"/>
      <c r="L18" s="104"/>
      <c r="M18" s="104"/>
    </row>
    <row r="19" spans="1:13" s="89" customFormat="1" ht="24.95" customHeight="1">
      <c r="A19" s="102"/>
      <c r="B19" s="99" t="s">
        <v>279</v>
      </c>
      <c r="C19" s="96">
        <f t="shared" si="2"/>
        <v>0</v>
      </c>
      <c r="D19" s="103"/>
      <c r="E19" s="103"/>
      <c r="F19" s="103"/>
      <c r="G19" s="104"/>
      <c r="H19" s="104"/>
      <c r="I19" s="106"/>
      <c r="J19" s="104"/>
      <c r="K19" s="104"/>
      <c r="L19" s="104"/>
      <c r="M19" s="104"/>
    </row>
    <row r="20" spans="1:13" s="89" customFormat="1" ht="24.95" customHeight="1">
      <c r="A20" s="102"/>
      <c r="B20" s="99" t="s">
        <v>280</v>
      </c>
      <c r="C20" s="96">
        <f t="shared" si="2"/>
        <v>0.5</v>
      </c>
      <c r="D20" s="103"/>
      <c r="E20" s="103">
        <v>0.5</v>
      </c>
      <c r="F20" s="103"/>
      <c r="G20" s="104"/>
      <c r="H20" s="104"/>
      <c r="I20" s="106"/>
      <c r="J20" s="104"/>
      <c r="K20" s="104"/>
      <c r="L20" s="104"/>
      <c r="M20" s="104"/>
    </row>
    <row r="21" spans="1:13" s="89" customFormat="1" ht="24.95" customHeight="1">
      <c r="A21" s="102"/>
      <c r="B21" s="99" t="s">
        <v>281</v>
      </c>
      <c r="C21" s="96">
        <f t="shared" si="2"/>
        <v>19.350000000000001</v>
      </c>
      <c r="D21" s="103"/>
      <c r="E21" s="103"/>
      <c r="F21" s="103">
        <v>19.350000000000001</v>
      </c>
      <c r="G21" s="104"/>
      <c r="H21" s="104"/>
      <c r="I21" s="106"/>
      <c r="J21" s="104"/>
      <c r="K21" s="104"/>
      <c r="L21" s="104"/>
      <c r="M21" s="104"/>
    </row>
    <row r="22" spans="1:13" s="89" customFormat="1" ht="24.95" customHeight="1">
      <c r="A22" s="102"/>
      <c r="B22" s="99" t="s">
        <v>282</v>
      </c>
      <c r="C22" s="96">
        <f t="shared" si="2"/>
        <v>12.9</v>
      </c>
      <c r="D22" s="103"/>
      <c r="E22" s="103"/>
      <c r="F22" s="103">
        <v>12.9</v>
      </c>
      <c r="G22" s="104"/>
      <c r="H22" s="104"/>
      <c r="I22" s="106"/>
      <c r="J22" s="104"/>
      <c r="K22" s="104"/>
      <c r="L22" s="104"/>
      <c r="M22" s="104"/>
    </row>
    <row r="23" spans="1:13" s="89" customFormat="1" ht="24.95" customHeight="1">
      <c r="A23" s="102"/>
      <c r="B23" s="99" t="s">
        <v>283</v>
      </c>
      <c r="C23" s="96">
        <f t="shared" si="2"/>
        <v>7</v>
      </c>
      <c r="D23" s="103"/>
      <c r="E23" s="103">
        <v>7</v>
      </c>
      <c r="F23" s="103"/>
      <c r="G23" s="104"/>
      <c r="H23" s="104"/>
      <c r="I23" s="106"/>
      <c r="J23" s="104"/>
      <c r="K23" s="104"/>
      <c r="L23" s="104"/>
      <c r="M23" s="104"/>
    </row>
    <row r="24" spans="1:13" ht="24.95" customHeight="1">
      <c r="A24" s="97"/>
      <c r="B24" s="98" t="s">
        <v>284</v>
      </c>
      <c r="C24" s="96">
        <v>154.47</v>
      </c>
      <c r="D24" s="96">
        <f>SUM(D25:D38)</f>
        <v>0</v>
      </c>
      <c r="E24" s="96">
        <v>111.1</v>
      </c>
      <c r="F24" s="96">
        <f t="shared" ref="F24:M24" si="3">SUM(F25:F55)</f>
        <v>22.93</v>
      </c>
      <c r="G24" s="96">
        <f t="shared" si="3"/>
        <v>0</v>
      </c>
      <c r="H24" s="96">
        <f t="shared" si="3"/>
        <v>0</v>
      </c>
      <c r="I24" s="96">
        <f>SUM(I25:I55)</f>
        <v>20.440000000000001</v>
      </c>
      <c r="J24" s="96">
        <f t="shared" si="3"/>
        <v>0</v>
      </c>
      <c r="K24" s="96">
        <f t="shared" si="3"/>
        <v>0</v>
      </c>
      <c r="L24" s="96">
        <f t="shared" si="3"/>
        <v>0</v>
      </c>
      <c r="M24" s="96">
        <f t="shared" si="3"/>
        <v>0</v>
      </c>
    </row>
    <row r="25" spans="1:13" s="89" customFormat="1" ht="24.95" customHeight="1">
      <c r="A25" s="210"/>
      <c r="B25" s="99" t="s">
        <v>404</v>
      </c>
      <c r="C25" s="96">
        <f t="shared" ref="C25:C45" si="4">SUM(D25:M25)</f>
        <v>10.8</v>
      </c>
      <c r="D25" s="103"/>
      <c r="F25" s="103"/>
      <c r="G25" s="105"/>
      <c r="H25" s="105"/>
      <c r="I25" s="103">
        <v>10.8</v>
      </c>
      <c r="J25" s="105"/>
      <c r="K25" s="105"/>
      <c r="L25" s="105"/>
      <c r="M25" s="105"/>
    </row>
    <row r="26" spans="1:13" s="89" customFormat="1" ht="24.95" customHeight="1">
      <c r="A26" s="210"/>
      <c r="B26" s="99" t="s">
        <v>405</v>
      </c>
      <c r="C26" s="96">
        <f t="shared" si="4"/>
        <v>17.329999999999998</v>
      </c>
      <c r="D26" s="103"/>
      <c r="E26" s="103">
        <v>17.329999999999998</v>
      </c>
      <c r="F26" s="103"/>
      <c r="G26" s="103"/>
      <c r="H26" s="103"/>
      <c r="I26" s="103"/>
      <c r="J26" s="103"/>
      <c r="K26" s="103"/>
      <c r="L26" s="105"/>
      <c r="M26" s="105"/>
    </row>
    <row r="27" spans="1:13" s="89" customFormat="1" ht="24.95" customHeight="1">
      <c r="A27" s="210"/>
      <c r="B27" s="99" t="s">
        <v>304</v>
      </c>
      <c r="C27" s="96">
        <f t="shared" si="4"/>
        <v>2</v>
      </c>
      <c r="D27" s="103"/>
      <c r="E27" s="103">
        <v>2</v>
      </c>
      <c r="F27" s="103"/>
      <c r="G27" s="103"/>
      <c r="H27" s="103"/>
      <c r="I27" s="103"/>
      <c r="J27" s="103"/>
      <c r="K27" s="103"/>
      <c r="L27" s="105"/>
      <c r="M27" s="105"/>
    </row>
    <row r="28" spans="1:13" s="89" customFormat="1" ht="24.95" customHeight="1">
      <c r="A28" s="210"/>
      <c r="B28" s="99" t="s">
        <v>291</v>
      </c>
      <c r="C28" s="96">
        <f t="shared" si="4"/>
        <v>1</v>
      </c>
      <c r="D28" s="103"/>
      <c r="E28" s="103">
        <v>1</v>
      </c>
      <c r="F28" s="103"/>
      <c r="G28" s="103"/>
      <c r="H28" s="103"/>
      <c r="I28" s="103"/>
      <c r="J28" s="103"/>
      <c r="K28" s="103"/>
      <c r="L28" s="105"/>
      <c r="M28" s="105"/>
    </row>
    <row r="29" spans="1:13" s="89" customFormat="1" ht="24.95" customHeight="1">
      <c r="A29" s="210"/>
      <c r="B29" s="99" t="s">
        <v>306</v>
      </c>
      <c r="C29" s="96">
        <f t="shared" si="4"/>
        <v>2</v>
      </c>
      <c r="D29" s="103"/>
      <c r="E29" s="103">
        <v>2</v>
      </c>
      <c r="F29" s="103"/>
      <c r="G29" s="103"/>
      <c r="H29" s="103"/>
      <c r="I29" s="103"/>
      <c r="J29" s="103"/>
      <c r="K29" s="103"/>
      <c r="L29" s="105"/>
      <c r="M29" s="105"/>
    </row>
    <row r="30" spans="1:13" s="89" customFormat="1" ht="24.95" customHeight="1">
      <c r="A30" s="210"/>
      <c r="B30" s="99" t="s">
        <v>406</v>
      </c>
      <c r="C30" s="96">
        <f t="shared" si="4"/>
        <v>4.47</v>
      </c>
      <c r="D30" s="103"/>
      <c r="E30" s="103">
        <v>4.47</v>
      </c>
      <c r="F30" s="103"/>
      <c r="G30" s="103"/>
      <c r="H30" s="103"/>
      <c r="I30" s="103"/>
      <c r="J30" s="103"/>
      <c r="K30" s="103"/>
      <c r="L30" s="105"/>
      <c r="M30" s="105"/>
    </row>
    <row r="31" spans="1:13" s="89" customFormat="1" ht="24.95" customHeight="1">
      <c r="A31" s="210"/>
      <c r="B31" s="99" t="s">
        <v>407</v>
      </c>
      <c r="C31" s="96">
        <f t="shared" si="4"/>
        <v>1.3</v>
      </c>
      <c r="D31" s="103"/>
      <c r="E31" s="103">
        <v>1.3</v>
      </c>
      <c r="F31" s="103"/>
      <c r="G31" s="103"/>
      <c r="H31" s="103"/>
      <c r="I31" s="103"/>
      <c r="J31" s="103"/>
      <c r="K31" s="103"/>
      <c r="L31" s="105"/>
      <c r="M31" s="105"/>
    </row>
    <row r="32" spans="1:13" s="89" customFormat="1" ht="24.95" customHeight="1">
      <c r="A32" s="210"/>
      <c r="B32" s="99" t="s">
        <v>408</v>
      </c>
      <c r="C32" s="96">
        <f t="shared" si="4"/>
        <v>4.0600000000000005</v>
      </c>
      <c r="D32" s="103"/>
      <c r="E32" s="103">
        <v>2.56</v>
      </c>
      <c r="F32" s="103">
        <v>1.5</v>
      </c>
      <c r="G32" s="103"/>
      <c r="H32" s="103"/>
      <c r="I32" s="103"/>
      <c r="J32" s="103"/>
      <c r="K32" s="103"/>
      <c r="L32" s="105"/>
      <c r="M32" s="105"/>
    </row>
    <row r="33" spans="1:13" s="89" customFormat="1" ht="24.95" customHeight="1">
      <c r="A33" s="210"/>
      <c r="B33" s="99" t="s">
        <v>293</v>
      </c>
      <c r="C33" s="96">
        <f t="shared" si="4"/>
        <v>0.5</v>
      </c>
      <c r="D33" s="103"/>
      <c r="E33" s="103">
        <v>0.5</v>
      </c>
      <c r="F33" s="103"/>
      <c r="G33" s="103"/>
      <c r="H33" s="103"/>
      <c r="I33" s="103"/>
      <c r="J33" s="103"/>
      <c r="K33" s="103"/>
      <c r="L33" s="105"/>
      <c r="M33" s="105"/>
    </row>
    <row r="34" spans="1:13" s="89" customFormat="1" ht="24.95" customHeight="1">
      <c r="A34" s="210"/>
      <c r="B34" s="99" t="s">
        <v>297</v>
      </c>
      <c r="C34" s="96">
        <f t="shared" si="4"/>
        <v>4.17</v>
      </c>
      <c r="D34" s="103"/>
      <c r="E34" s="103"/>
      <c r="F34" s="103">
        <v>4.17</v>
      </c>
      <c r="G34" s="103"/>
      <c r="H34" s="103"/>
      <c r="I34" s="103"/>
      <c r="J34" s="103"/>
      <c r="K34" s="103"/>
      <c r="L34" s="105"/>
      <c r="M34" s="105"/>
    </row>
    <row r="35" spans="1:13" s="89" customFormat="1" ht="24.95" customHeight="1">
      <c r="A35" s="210"/>
      <c r="B35" s="99" t="s">
        <v>294</v>
      </c>
      <c r="C35" s="96">
        <f t="shared" si="4"/>
        <v>1.3</v>
      </c>
      <c r="D35" s="103"/>
      <c r="E35" s="103">
        <v>1.3</v>
      </c>
      <c r="F35" s="103"/>
      <c r="G35" s="103"/>
      <c r="H35" s="103"/>
      <c r="I35" s="103"/>
      <c r="J35" s="103"/>
      <c r="K35" s="103"/>
      <c r="L35" s="105"/>
      <c r="M35" s="105"/>
    </row>
    <row r="36" spans="1:13" s="89" customFormat="1" ht="24.95" customHeight="1">
      <c r="A36" s="210"/>
      <c r="B36" s="99" t="s">
        <v>295</v>
      </c>
      <c r="C36" s="96">
        <f t="shared" si="4"/>
        <v>20</v>
      </c>
      <c r="D36" s="103"/>
      <c r="E36" s="103">
        <v>19</v>
      </c>
      <c r="F36" s="103"/>
      <c r="G36" s="103"/>
      <c r="H36" s="103"/>
      <c r="I36" s="103">
        <v>1</v>
      </c>
      <c r="J36" s="103"/>
      <c r="K36" s="103"/>
      <c r="L36" s="105"/>
      <c r="M36" s="105"/>
    </row>
    <row r="37" spans="1:13" s="89" customFormat="1" ht="24.95" customHeight="1">
      <c r="A37" s="210"/>
      <c r="B37" s="99" t="s">
        <v>305</v>
      </c>
      <c r="C37" s="96">
        <v>1</v>
      </c>
      <c r="D37" s="103"/>
      <c r="E37" s="103">
        <v>1</v>
      </c>
      <c r="F37" s="103"/>
      <c r="G37" s="103"/>
      <c r="H37" s="103"/>
      <c r="I37" s="103"/>
      <c r="J37" s="103"/>
      <c r="K37" s="103"/>
      <c r="L37" s="105"/>
      <c r="M37" s="105"/>
    </row>
    <row r="38" spans="1:13" s="89" customFormat="1" ht="24.95" customHeight="1">
      <c r="A38" s="210"/>
      <c r="B38" s="99" t="s">
        <v>403</v>
      </c>
      <c r="C38" s="96">
        <f t="shared" si="4"/>
        <v>2</v>
      </c>
      <c r="D38" s="103"/>
      <c r="E38" s="103">
        <v>2</v>
      </c>
      <c r="F38" s="103"/>
      <c r="G38" s="103"/>
      <c r="H38" s="103"/>
      <c r="I38" s="103"/>
      <c r="J38" s="103"/>
      <c r="K38" s="103"/>
      <c r="L38" s="105"/>
      <c r="M38" s="105"/>
    </row>
    <row r="39" spans="1:13" s="89" customFormat="1" ht="24.95" customHeight="1">
      <c r="A39" s="210"/>
      <c r="B39" s="99" t="s">
        <v>307</v>
      </c>
      <c r="C39" s="96">
        <f t="shared" si="4"/>
        <v>2</v>
      </c>
      <c r="D39" s="103"/>
      <c r="E39" s="103">
        <v>2</v>
      </c>
      <c r="F39" s="103"/>
      <c r="G39" s="103"/>
      <c r="H39" s="103"/>
      <c r="I39" s="103"/>
      <c r="J39" s="103"/>
      <c r="K39" s="103"/>
      <c r="L39" s="105"/>
      <c r="M39" s="105"/>
    </row>
    <row r="40" spans="1:13" s="89" customFormat="1" ht="24.95" customHeight="1">
      <c r="A40" s="210"/>
      <c r="B40" s="99" t="s">
        <v>298</v>
      </c>
      <c r="C40" s="96">
        <f t="shared" si="4"/>
        <v>3</v>
      </c>
      <c r="D40" s="103"/>
      <c r="E40" s="103">
        <v>3</v>
      </c>
      <c r="F40" s="103"/>
      <c r="G40" s="103"/>
      <c r="H40" s="103"/>
      <c r="I40" s="103"/>
      <c r="J40" s="103"/>
      <c r="K40" s="103"/>
      <c r="L40" s="105"/>
      <c r="M40" s="105"/>
    </row>
    <row r="41" spans="1:13" s="89" customFormat="1" ht="24.95" customHeight="1">
      <c r="A41" s="210"/>
      <c r="B41" s="99" t="s">
        <v>299</v>
      </c>
      <c r="C41" s="96">
        <f t="shared" si="4"/>
        <v>2</v>
      </c>
      <c r="D41" s="103"/>
      <c r="E41" s="103">
        <v>2</v>
      </c>
      <c r="F41" s="103"/>
      <c r="G41" s="103"/>
      <c r="H41" s="103"/>
      <c r="I41" s="103"/>
      <c r="J41" s="103"/>
      <c r="K41" s="103"/>
      <c r="L41" s="105"/>
      <c r="M41" s="105"/>
    </row>
    <row r="42" spans="1:13" s="89" customFormat="1" ht="24.95" customHeight="1">
      <c r="A42" s="210"/>
      <c r="B42" s="99" t="s">
        <v>285</v>
      </c>
      <c r="C42" s="96">
        <f t="shared" si="4"/>
        <v>5.9</v>
      </c>
      <c r="D42" s="103"/>
      <c r="E42" s="103">
        <v>5.9</v>
      </c>
      <c r="F42" s="103"/>
      <c r="G42" s="103"/>
      <c r="H42" s="103"/>
      <c r="I42" s="103"/>
      <c r="J42" s="103"/>
      <c r="K42" s="103"/>
      <c r="L42" s="105"/>
      <c r="M42" s="105"/>
    </row>
    <row r="43" spans="1:13" s="89" customFormat="1" ht="24.95" customHeight="1">
      <c r="A43" s="210"/>
      <c r="B43" s="99" t="s">
        <v>287</v>
      </c>
      <c r="C43" s="96">
        <f t="shared" si="4"/>
        <v>5</v>
      </c>
      <c r="D43" s="103"/>
      <c r="E43" s="103">
        <v>5</v>
      </c>
      <c r="F43" s="103"/>
      <c r="G43" s="103"/>
      <c r="H43" s="103"/>
      <c r="I43" s="103"/>
      <c r="J43" s="103"/>
      <c r="K43" s="103"/>
      <c r="L43" s="105"/>
      <c r="M43" s="105"/>
    </row>
    <row r="44" spans="1:13" s="89" customFormat="1" ht="24.95" customHeight="1">
      <c r="A44" s="210"/>
      <c r="B44" s="99" t="s">
        <v>409</v>
      </c>
      <c r="C44" s="96">
        <f t="shared" si="4"/>
        <v>1</v>
      </c>
      <c r="D44" s="103"/>
      <c r="E44" s="103">
        <v>1</v>
      </c>
      <c r="F44" s="103"/>
      <c r="G44" s="103"/>
      <c r="H44" s="103"/>
      <c r="I44" s="103"/>
      <c r="J44" s="103"/>
      <c r="K44" s="103"/>
      <c r="L44" s="105"/>
      <c r="M44" s="105"/>
    </row>
    <row r="45" spans="1:13" s="89" customFormat="1" ht="24.95" customHeight="1">
      <c r="A45" s="210"/>
      <c r="B45" s="99" t="s">
        <v>296</v>
      </c>
      <c r="C45" s="96">
        <f t="shared" si="4"/>
        <v>2.1</v>
      </c>
      <c r="D45" s="103"/>
      <c r="E45" s="103">
        <v>2.1</v>
      </c>
      <c r="F45" s="103"/>
      <c r="G45" s="103"/>
      <c r="H45" s="103"/>
      <c r="I45" s="103"/>
      <c r="J45" s="103"/>
      <c r="K45" s="103"/>
      <c r="L45" s="105"/>
      <c r="M45" s="105"/>
    </row>
    <row r="46" spans="1:13" s="89" customFormat="1" ht="24.95" customHeight="1">
      <c r="A46" s="210"/>
      <c r="B46" s="99" t="s">
        <v>402</v>
      </c>
      <c r="C46" s="96">
        <f t="shared" ref="C46:C55" si="5">SUM(D46:M46)</f>
        <v>5.26</v>
      </c>
      <c r="D46" s="103"/>
      <c r="E46" s="103"/>
      <c r="F46" s="103">
        <v>5.26</v>
      </c>
      <c r="G46" s="103"/>
      <c r="H46" s="103"/>
      <c r="I46" s="103"/>
      <c r="J46" s="103"/>
      <c r="K46" s="103"/>
      <c r="L46" s="105"/>
      <c r="M46" s="105"/>
    </row>
    <row r="47" spans="1:13" s="89" customFormat="1" ht="24.95" customHeight="1">
      <c r="A47" s="210"/>
      <c r="B47" s="99" t="s">
        <v>410</v>
      </c>
      <c r="C47" s="96">
        <f t="shared" si="5"/>
        <v>14.04</v>
      </c>
      <c r="D47" s="103"/>
      <c r="E47" s="103">
        <v>14.04</v>
      </c>
      <c r="F47" s="103"/>
      <c r="G47" s="103"/>
      <c r="H47" s="103"/>
      <c r="I47" s="103"/>
      <c r="J47" s="103"/>
      <c r="K47" s="103"/>
      <c r="L47" s="105"/>
      <c r="M47" s="105"/>
    </row>
    <row r="48" spans="1:13" s="89" customFormat="1" ht="24.95" customHeight="1">
      <c r="A48" s="210"/>
      <c r="B48" s="99" t="s">
        <v>300</v>
      </c>
      <c r="C48" s="96">
        <f t="shared" si="5"/>
        <v>10</v>
      </c>
      <c r="D48" s="103"/>
      <c r="E48" s="103">
        <v>10</v>
      </c>
      <c r="F48" s="103"/>
      <c r="G48" s="103"/>
      <c r="H48" s="103"/>
      <c r="I48" s="103"/>
      <c r="J48" s="103"/>
      <c r="K48" s="103"/>
      <c r="L48" s="105"/>
      <c r="M48" s="105"/>
    </row>
    <row r="49" spans="1:13" s="89" customFormat="1" ht="24.95" customHeight="1">
      <c r="A49" s="210"/>
      <c r="B49" s="99" t="s">
        <v>286</v>
      </c>
      <c r="C49" s="96">
        <f t="shared" si="5"/>
        <v>1</v>
      </c>
      <c r="D49" s="103"/>
      <c r="E49" s="103">
        <v>1</v>
      </c>
      <c r="F49" s="103"/>
      <c r="G49" s="103"/>
      <c r="H49" s="103"/>
      <c r="I49" s="103"/>
      <c r="J49" s="103"/>
      <c r="K49" s="103"/>
      <c r="L49" s="105"/>
      <c r="M49" s="105"/>
    </row>
    <row r="50" spans="1:13" s="89" customFormat="1" ht="24.95" customHeight="1">
      <c r="A50" s="210"/>
      <c r="B50" s="99" t="s">
        <v>290</v>
      </c>
      <c r="C50" s="96">
        <f t="shared" si="5"/>
        <v>2</v>
      </c>
      <c r="D50" s="103"/>
      <c r="E50" s="103">
        <v>2</v>
      </c>
      <c r="F50" s="103"/>
      <c r="G50" s="103"/>
      <c r="H50" s="103"/>
      <c r="I50" s="103"/>
      <c r="J50" s="103"/>
      <c r="K50" s="103"/>
      <c r="L50" s="105"/>
      <c r="M50" s="105"/>
    </row>
    <row r="51" spans="1:13" s="89" customFormat="1" ht="24.95" customHeight="1">
      <c r="A51" s="210"/>
      <c r="B51" s="99" t="s">
        <v>289</v>
      </c>
      <c r="C51" s="205">
        <v>1</v>
      </c>
      <c r="D51" s="103"/>
      <c r="E51" s="103">
        <v>1</v>
      </c>
      <c r="F51" s="103"/>
      <c r="G51" s="103"/>
      <c r="H51" s="103"/>
      <c r="I51" s="103"/>
      <c r="J51" s="103"/>
      <c r="K51" s="103"/>
      <c r="L51" s="206"/>
      <c r="M51" s="206"/>
    </row>
    <row r="52" spans="1:13" s="89" customFormat="1" ht="24.95" customHeight="1">
      <c r="A52" s="210"/>
      <c r="B52" s="99" t="s">
        <v>292</v>
      </c>
      <c r="C52" s="205">
        <v>1</v>
      </c>
      <c r="D52" s="103"/>
      <c r="E52" s="103">
        <v>1</v>
      </c>
      <c r="F52" s="103"/>
      <c r="G52" s="103"/>
      <c r="H52" s="103"/>
      <c r="I52" s="103"/>
      <c r="J52" s="103"/>
      <c r="K52" s="103"/>
      <c r="L52" s="206"/>
      <c r="M52" s="206"/>
    </row>
    <row r="53" spans="1:13" s="89" customFormat="1" ht="24.95" customHeight="1">
      <c r="A53" s="210"/>
      <c r="B53" s="99" t="s">
        <v>301</v>
      </c>
      <c r="C53" s="205">
        <v>12</v>
      </c>
      <c r="D53" s="103"/>
      <c r="E53" s="103"/>
      <c r="F53" s="103">
        <v>12</v>
      </c>
      <c r="G53" s="103"/>
      <c r="H53" s="103"/>
      <c r="I53" s="103"/>
      <c r="J53" s="103"/>
      <c r="K53" s="103"/>
      <c r="L53" s="206"/>
      <c r="M53" s="206"/>
    </row>
    <row r="54" spans="1:13" s="89" customFormat="1" ht="24.95" customHeight="1">
      <c r="A54" s="210"/>
      <c r="B54" s="99" t="s">
        <v>302</v>
      </c>
      <c r="C54" s="207">
        <v>8.64</v>
      </c>
      <c r="D54" s="103"/>
      <c r="E54" s="103"/>
      <c r="F54" s="103"/>
      <c r="G54" s="103"/>
      <c r="H54" s="103"/>
      <c r="I54" s="103">
        <v>8.64</v>
      </c>
      <c r="J54" s="103"/>
      <c r="K54" s="103"/>
      <c r="L54" s="208"/>
      <c r="M54" s="208"/>
    </row>
    <row r="55" spans="1:13" s="89" customFormat="1" ht="24.95" customHeight="1">
      <c r="A55" s="211"/>
      <c r="B55" s="212" t="s">
        <v>303</v>
      </c>
      <c r="C55" s="217">
        <f t="shared" si="5"/>
        <v>2</v>
      </c>
      <c r="D55" s="103"/>
      <c r="E55" s="103">
        <v>2</v>
      </c>
      <c r="F55" s="103"/>
      <c r="G55" s="103"/>
      <c r="H55" s="103"/>
      <c r="I55" s="103"/>
      <c r="J55" s="103"/>
      <c r="K55" s="103"/>
      <c r="L55" s="218"/>
      <c r="M55" s="218"/>
    </row>
    <row r="56" spans="1:13" ht="24.95" customHeight="1">
      <c r="A56" s="219"/>
      <c r="B56" s="220" t="s">
        <v>288</v>
      </c>
      <c r="C56" s="221">
        <v>1</v>
      </c>
      <c r="D56" s="103"/>
      <c r="E56" s="103">
        <v>1</v>
      </c>
      <c r="F56" s="103"/>
      <c r="G56" s="103"/>
      <c r="H56" s="103"/>
      <c r="I56" s="103"/>
      <c r="J56" s="103"/>
      <c r="K56" s="103"/>
      <c r="L56" s="209"/>
      <c r="M56" s="209"/>
    </row>
    <row r="57" spans="1:13" ht="24.95" customHeight="1">
      <c r="A57" s="219"/>
      <c r="B57" s="220" t="s">
        <v>401</v>
      </c>
      <c r="C57" s="221">
        <v>3.6</v>
      </c>
      <c r="D57" s="103"/>
      <c r="E57" s="103">
        <v>3.6</v>
      </c>
      <c r="F57" s="103"/>
      <c r="G57" s="103"/>
      <c r="H57" s="103"/>
      <c r="I57" s="103"/>
      <c r="J57" s="103"/>
      <c r="K57" s="103"/>
      <c r="L57" s="209"/>
      <c r="M57" s="209"/>
    </row>
    <row r="58" spans="1:13" s="215" customFormat="1">
      <c r="A58" s="213"/>
      <c r="B58" s="214"/>
      <c r="I58" s="216"/>
    </row>
    <row r="59" spans="1:13" s="215" customFormat="1">
      <c r="A59" s="213"/>
      <c r="B59" s="214"/>
      <c r="I59" s="216"/>
    </row>
    <row r="60" spans="1:13" s="215" customFormat="1">
      <c r="A60" s="213"/>
      <c r="B60" s="214"/>
      <c r="I60" s="216"/>
    </row>
    <row r="61" spans="1:13" s="215" customFormat="1">
      <c r="A61" s="213"/>
      <c r="B61" s="214"/>
      <c r="I61" s="216"/>
    </row>
    <row r="62" spans="1:13" s="215" customFormat="1">
      <c r="A62" s="213"/>
      <c r="B62" s="214"/>
      <c r="I62" s="216"/>
    </row>
    <row r="63" spans="1:13" s="215" customFormat="1">
      <c r="A63" s="213"/>
      <c r="B63" s="214"/>
      <c r="I63" s="216"/>
    </row>
    <row r="64" spans="1:13" s="215" customFormat="1">
      <c r="A64" s="213"/>
      <c r="B64" s="214"/>
      <c r="I64" s="216"/>
    </row>
    <row r="65" spans="1:9" s="215" customFormat="1">
      <c r="A65" s="213"/>
      <c r="B65" s="214"/>
      <c r="I65" s="216"/>
    </row>
    <row r="66" spans="1:9" s="215" customFormat="1">
      <c r="A66" s="213"/>
      <c r="B66" s="214"/>
      <c r="I66" s="216"/>
    </row>
    <row r="67" spans="1:9" s="215" customFormat="1">
      <c r="A67" s="213"/>
      <c r="B67" s="214"/>
      <c r="I67" s="216"/>
    </row>
    <row r="68" spans="1:9" s="215" customFormat="1">
      <c r="A68" s="213"/>
      <c r="B68" s="214"/>
      <c r="I68" s="216"/>
    </row>
    <row r="69" spans="1:9" s="215" customFormat="1">
      <c r="A69" s="213"/>
      <c r="B69" s="214"/>
      <c r="I69" s="216"/>
    </row>
    <row r="70" spans="1:9" s="215" customFormat="1">
      <c r="A70" s="213"/>
      <c r="B70" s="214"/>
      <c r="I70" s="216"/>
    </row>
    <row r="71" spans="1:9" s="215" customFormat="1">
      <c r="A71" s="213"/>
      <c r="B71" s="214"/>
      <c r="I71" s="216"/>
    </row>
    <row r="72" spans="1:9" s="215" customFormat="1">
      <c r="A72" s="213"/>
      <c r="B72" s="214"/>
      <c r="I72" s="216"/>
    </row>
    <row r="73" spans="1:9" s="215" customFormat="1">
      <c r="A73" s="213"/>
      <c r="B73" s="214"/>
      <c r="I73" s="216"/>
    </row>
    <row r="74" spans="1:9" s="215" customFormat="1">
      <c r="A74" s="213"/>
      <c r="B74" s="214"/>
      <c r="I74" s="216"/>
    </row>
    <row r="75" spans="1:9" s="215" customFormat="1">
      <c r="A75" s="213"/>
      <c r="B75" s="214"/>
      <c r="I75" s="216"/>
    </row>
    <row r="76" spans="1:9" s="215" customFormat="1">
      <c r="A76" s="213"/>
      <c r="B76" s="214"/>
      <c r="I76" s="216"/>
    </row>
    <row r="77" spans="1:9" s="215" customFormat="1">
      <c r="A77" s="213"/>
      <c r="B77" s="214"/>
      <c r="I77" s="216"/>
    </row>
    <row r="78" spans="1:9" s="215" customFormat="1">
      <c r="A78" s="213"/>
      <c r="B78" s="214"/>
      <c r="I78" s="216"/>
    </row>
    <row r="79" spans="1:9" s="215" customFormat="1">
      <c r="A79" s="213"/>
      <c r="B79" s="214"/>
      <c r="I79" s="216"/>
    </row>
    <row r="80" spans="1:9" s="215" customFormat="1">
      <c r="A80" s="213"/>
      <c r="B80" s="214"/>
      <c r="I80" s="216"/>
    </row>
    <row r="81" spans="1:9" s="215" customFormat="1">
      <c r="A81" s="213"/>
      <c r="B81" s="214"/>
      <c r="I81" s="216"/>
    </row>
    <row r="82" spans="1:9" s="215" customFormat="1">
      <c r="A82" s="213"/>
      <c r="B82" s="214"/>
      <c r="I82" s="216"/>
    </row>
    <row r="83" spans="1:9" s="215" customFormat="1">
      <c r="A83" s="213"/>
      <c r="B83" s="214"/>
      <c r="I83" s="216"/>
    </row>
    <row r="84" spans="1:9" s="215" customFormat="1">
      <c r="A84" s="213"/>
      <c r="B84" s="214"/>
      <c r="I84" s="216"/>
    </row>
    <row r="85" spans="1:9" s="215" customFormat="1">
      <c r="A85" s="213"/>
      <c r="B85" s="214"/>
      <c r="I85" s="216"/>
    </row>
    <row r="86" spans="1:9" s="215" customFormat="1">
      <c r="A86" s="213"/>
      <c r="B86" s="214"/>
      <c r="I86" s="216"/>
    </row>
    <row r="87" spans="1:9" s="215" customFormat="1">
      <c r="A87" s="213"/>
      <c r="B87" s="214"/>
      <c r="I87" s="216"/>
    </row>
    <row r="88" spans="1:9" s="215" customFormat="1">
      <c r="A88" s="213"/>
      <c r="B88" s="214"/>
      <c r="I88" s="216"/>
    </row>
    <row r="89" spans="1:9" s="215" customFormat="1">
      <c r="A89" s="213"/>
      <c r="B89" s="214"/>
      <c r="I89" s="216"/>
    </row>
    <row r="90" spans="1:9" s="215" customFormat="1">
      <c r="A90" s="213"/>
      <c r="B90" s="214"/>
      <c r="I90" s="216"/>
    </row>
    <row r="91" spans="1:9" s="215" customFormat="1">
      <c r="A91" s="213"/>
      <c r="B91" s="214"/>
      <c r="I91" s="216"/>
    </row>
    <row r="92" spans="1:9" s="215" customFormat="1">
      <c r="A92" s="213"/>
      <c r="B92" s="214"/>
      <c r="I92" s="216"/>
    </row>
    <row r="93" spans="1:9" s="215" customFormat="1">
      <c r="A93" s="213"/>
      <c r="B93" s="214"/>
      <c r="I93" s="216"/>
    </row>
    <row r="94" spans="1:9" s="215" customFormat="1">
      <c r="A94" s="213"/>
      <c r="B94" s="214"/>
      <c r="I94" s="216"/>
    </row>
    <row r="95" spans="1:9" s="215" customFormat="1">
      <c r="A95" s="213"/>
      <c r="B95" s="214"/>
      <c r="I95" s="216"/>
    </row>
    <row r="96" spans="1:9" s="215" customFormat="1">
      <c r="A96" s="213"/>
      <c r="B96" s="214"/>
      <c r="I96" s="216"/>
    </row>
    <row r="97" spans="1:9" s="215" customFormat="1">
      <c r="A97" s="213"/>
      <c r="B97" s="214"/>
      <c r="I97" s="216"/>
    </row>
    <row r="98" spans="1:9" s="215" customFormat="1">
      <c r="A98" s="213"/>
      <c r="B98" s="214"/>
      <c r="I98" s="216"/>
    </row>
    <row r="99" spans="1:9" s="215" customFormat="1">
      <c r="A99" s="213"/>
      <c r="B99" s="214"/>
      <c r="I99" s="216"/>
    </row>
    <row r="100" spans="1:9" s="215" customFormat="1">
      <c r="A100" s="213"/>
      <c r="B100" s="214"/>
      <c r="I100" s="216"/>
    </row>
    <row r="101" spans="1:9" s="215" customFormat="1">
      <c r="A101" s="213"/>
      <c r="B101" s="214"/>
      <c r="I101" s="216"/>
    </row>
    <row r="102" spans="1:9" s="215" customFormat="1">
      <c r="A102" s="213"/>
      <c r="B102" s="214"/>
      <c r="I102" s="216"/>
    </row>
    <row r="103" spans="1:9" s="215" customFormat="1">
      <c r="A103" s="213"/>
      <c r="B103" s="214"/>
      <c r="I103" s="216"/>
    </row>
    <row r="104" spans="1:9" s="215" customFormat="1">
      <c r="A104" s="213"/>
      <c r="B104" s="214"/>
      <c r="I104" s="216"/>
    </row>
    <row r="105" spans="1:9" s="215" customFormat="1">
      <c r="A105" s="213"/>
      <c r="B105" s="214"/>
      <c r="I105" s="216"/>
    </row>
    <row r="106" spans="1:9" s="215" customFormat="1">
      <c r="A106" s="213"/>
      <c r="B106" s="214"/>
      <c r="I106" s="216"/>
    </row>
    <row r="107" spans="1:9" s="215" customFormat="1">
      <c r="A107" s="213"/>
      <c r="B107" s="214"/>
      <c r="I107" s="216"/>
    </row>
    <row r="108" spans="1:9" s="215" customFormat="1">
      <c r="A108" s="213"/>
      <c r="B108" s="214"/>
      <c r="I108" s="216"/>
    </row>
    <row r="109" spans="1:9" s="215" customFormat="1">
      <c r="A109" s="213"/>
      <c r="B109" s="214"/>
      <c r="I109" s="216"/>
    </row>
    <row r="110" spans="1:9" s="215" customFormat="1">
      <c r="B110" s="214"/>
      <c r="I110" s="216"/>
    </row>
    <row r="111" spans="1:9" s="215" customFormat="1">
      <c r="B111" s="214"/>
      <c r="I111" s="216"/>
    </row>
    <row r="112" spans="1:9" s="215" customFormat="1">
      <c r="B112" s="214"/>
      <c r="I112" s="216"/>
    </row>
    <row r="113" spans="2:9" s="215" customFormat="1">
      <c r="B113" s="214"/>
      <c r="I113" s="216"/>
    </row>
    <row r="114" spans="2:9" s="215" customFormat="1">
      <c r="B114" s="214"/>
      <c r="I114" s="216"/>
    </row>
    <row r="115" spans="2:9" s="215" customFormat="1">
      <c r="B115" s="214"/>
      <c r="I115" s="216"/>
    </row>
    <row r="116" spans="2:9" s="215" customFormat="1">
      <c r="B116" s="214"/>
      <c r="I116" s="216"/>
    </row>
    <row r="117" spans="2:9" s="215" customFormat="1">
      <c r="B117" s="214"/>
      <c r="I117" s="216"/>
    </row>
    <row r="118" spans="2:9" s="215" customFormat="1">
      <c r="B118" s="214"/>
      <c r="I118" s="216"/>
    </row>
    <row r="119" spans="2:9" s="215" customFormat="1">
      <c r="B119" s="214"/>
      <c r="I119" s="216"/>
    </row>
    <row r="120" spans="2:9" s="215" customFormat="1">
      <c r="B120" s="214"/>
      <c r="I120" s="216"/>
    </row>
    <row r="121" spans="2:9" s="215" customFormat="1">
      <c r="B121" s="214"/>
      <c r="I121" s="216"/>
    </row>
    <row r="122" spans="2:9" s="215" customFormat="1">
      <c r="B122" s="214"/>
      <c r="I122" s="216"/>
    </row>
    <row r="123" spans="2:9" s="215" customFormat="1">
      <c r="B123" s="214"/>
      <c r="I123" s="216"/>
    </row>
    <row r="124" spans="2:9" s="215" customFormat="1">
      <c r="B124" s="214"/>
      <c r="I124" s="216"/>
    </row>
    <row r="125" spans="2:9" s="215" customFormat="1">
      <c r="B125" s="214"/>
      <c r="I125" s="216"/>
    </row>
    <row r="126" spans="2:9" s="215" customFormat="1">
      <c r="B126" s="214"/>
      <c r="I126" s="216"/>
    </row>
    <row r="127" spans="2:9" s="215" customFormat="1">
      <c r="B127" s="214"/>
      <c r="I127" s="216"/>
    </row>
    <row r="128" spans="2:9" s="215" customFormat="1">
      <c r="B128" s="214"/>
      <c r="I128" s="216"/>
    </row>
    <row r="129" spans="2:9" s="215" customFormat="1">
      <c r="B129" s="214"/>
      <c r="I129" s="216"/>
    </row>
    <row r="130" spans="2:9" s="215" customFormat="1">
      <c r="B130" s="214"/>
      <c r="I130" s="216"/>
    </row>
    <row r="131" spans="2:9" s="215" customFormat="1">
      <c r="B131" s="214"/>
      <c r="I131" s="216"/>
    </row>
    <row r="132" spans="2:9" s="215" customFormat="1">
      <c r="B132" s="214"/>
      <c r="I132" s="216"/>
    </row>
    <row r="133" spans="2:9" s="215" customFormat="1">
      <c r="B133" s="214"/>
      <c r="I133" s="216"/>
    </row>
    <row r="134" spans="2:9" s="215" customFormat="1">
      <c r="B134" s="214"/>
      <c r="I134" s="216"/>
    </row>
    <row r="135" spans="2:9" s="215" customFormat="1">
      <c r="B135" s="214"/>
      <c r="I135" s="216"/>
    </row>
    <row r="136" spans="2:9" s="215" customFormat="1">
      <c r="B136" s="214"/>
      <c r="I136" s="216"/>
    </row>
    <row r="137" spans="2:9" s="215" customFormat="1">
      <c r="B137" s="214"/>
      <c r="I137" s="216"/>
    </row>
    <row r="138" spans="2:9" s="215" customFormat="1">
      <c r="B138" s="214"/>
      <c r="I138" s="216"/>
    </row>
    <row r="139" spans="2:9" s="215" customFormat="1">
      <c r="B139" s="214"/>
      <c r="I139" s="216"/>
    </row>
    <row r="140" spans="2:9" s="215" customFormat="1">
      <c r="B140" s="214"/>
      <c r="I140" s="216"/>
    </row>
    <row r="141" spans="2:9" s="215" customFormat="1">
      <c r="B141" s="214"/>
      <c r="I141" s="216"/>
    </row>
    <row r="142" spans="2:9" s="215" customFormat="1">
      <c r="B142" s="214"/>
      <c r="I142" s="216"/>
    </row>
    <row r="143" spans="2:9" s="215" customFormat="1">
      <c r="B143" s="214"/>
      <c r="I143" s="216"/>
    </row>
    <row r="144" spans="2:9" s="215" customFormat="1">
      <c r="B144" s="214"/>
      <c r="I144" s="216"/>
    </row>
    <row r="145" spans="2:9" s="215" customFormat="1">
      <c r="B145" s="214"/>
      <c r="I145" s="216"/>
    </row>
    <row r="146" spans="2:9" s="215" customFormat="1">
      <c r="B146" s="214"/>
      <c r="I146" s="216"/>
    </row>
  </sheetData>
  <mergeCells count="6">
    <mergeCell ref="A2:M2"/>
    <mergeCell ref="A3:F3"/>
    <mergeCell ref="C4:M4"/>
    <mergeCell ref="A6:B6"/>
    <mergeCell ref="A4:A5"/>
    <mergeCell ref="B4:B5"/>
  </mergeCells>
  <phoneticPr fontId="51" type="noConversion"/>
  <pageMargins left="0.75" right="0.75" top="0.78888888888888897" bottom="0.58888888888888902" header="0.50902777777777797" footer="0.50902777777777797"/>
  <pageSetup paperSize="9" scale="54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7"/>
  <sheetViews>
    <sheetView showZeros="0" topLeftCell="B1" zoomScale="75" zoomScaleNormal="75" workbookViewId="0">
      <pane ySplit="5" topLeftCell="A15" activePane="bottomLeft" state="frozen"/>
      <selection pane="bottomLeft" activeCell="G4" sqref="G4:H4"/>
    </sheetView>
  </sheetViews>
  <sheetFormatPr defaultColWidth="9" defaultRowHeight="14.25"/>
  <cols>
    <col min="1" max="1" width="40.625" style="62" customWidth="1"/>
    <col min="2" max="2" width="15.25" style="63"/>
    <col min="3" max="3" width="13.25" style="63"/>
    <col min="4" max="4" width="12.625" style="63" customWidth="1"/>
    <col min="5" max="5" width="37.5" style="63" customWidth="1"/>
    <col min="6" max="6" width="15.25" style="63"/>
    <col min="7" max="7" width="13.25" style="63"/>
    <col min="8" max="8" width="12.75" style="63" customWidth="1"/>
    <col min="9" max="16384" width="9" style="63"/>
  </cols>
  <sheetData>
    <row r="1" spans="1:8" ht="17.100000000000001" customHeight="1">
      <c r="A1" s="2" t="s">
        <v>308</v>
      </c>
    </row>
    <row r="2" spans="1:8" ht="59.25" customHeight="1">
      <c r="A2" s="230" t="s">
        <v>395</v>
      </c>
      <c r="B2" s="231"/>
      <c r="C2" s="231"/>
      <c r="D2" s="231"/>
      <c r="E2" s="231"/>
      <c r="F2" s="231"/>
      <c r="G2" s="231"/>
      <c r="H2" s="231"/>
    </row>
    <row r="3" spans="1:8" ht="15.95" customHeight="1">
      <c r="A3" s="64"/>
      <c r="B3" s="65"/>
      <c r="C3" s="65"/>
      <c r="D3" s="65"/>
      <c r="E3" s="65"/>
      <c r="F3" s="65"/>
      <c r="G3" s="66"/>
      <c r="H3" s="67" t="s">
        <v>7</v>
      </c>
    </row>
    <row r="4" spans="1:8" s="59" customFormat="1" ht="24.95" customHeight="1">
      <c r="A4" s="252" t="s">
        <v>8</v>
      </c>
      <c r="B4" s="254" t="s">
        <v>396</v>
      </c>
      <c r="C4" s="250" t="s">
        <v>389</v>
      </c>
      <c r="D4" s="251"/>
      <c r="E4" s="256" t="s">
        <v>9</v>
      </c>
      <c r="F4" s="254" t="s">
        <v>387</v>
      </c>
      <c r="G4" s="250" t="s">
        <v>389</v>
      </c>
      <c r="H4" s="251"/>
    </row>
    <row r="5" spans="1:8" ht="24.95" customHeight="1">
      <c r="A5" s="253"/>
      <c r="B5" s="255"/>
      <c r="C5" s="39" t="s">
        <v>10</v>
      </c>
      <c r="D5" s="39" t="s">
        <v>11</v>
      </c>
      <c r="E5" s="257"/>
      <c r="F5" s="255"/>
      <c r="G5" s="39" t="s">
        <v>10</v>
      </c>
      <c r="H5" s="39" t="s">
        <v>11</v>
      </c>
    </row>
    <row r="6" spans="1:8" s="60" customFormat="1" ht="21" customHeight="1">
      <c r="A6" s="68" t="s">
        <v>309</v>
      </c>
      <c r="B6" s="69"/>
      <c r="C6" s="69"/>
      <c r="D6" s="41" t="str">
        <f t="shared" ref="D6:D9" si="0">IF(OR(VALUE(C6)=0,ISERROR(C6/B6-1)),"",C6/B6-1)</f>
        <v/>
      </c>
      <c r="E6" s="70" t="s">
        <v>310</v>
      </c>
      <c r="F6" s="69"/>
      <c r="G6" s="69"/>
      <c r="H6" s="41" t="str">
        <f t="shared" ref="H6:H15" si="1">IF(OR(VALUE(G6)=0,ISERROR(G6/F6-1)),"",G6/F6-1)</f>
        <v/>
      </c>
    </row>
    <row r="7" spans="1:8" s="60" customFormat="1" ht="21" customHeight="1">
      <c r="A7" s="68" t="s">
        <v>311</v>
      </c>
      <c r="B7" s="69"/>
      <c r="C7" s="69"/>
      <c r="D7" s="41" t="str">
        <f t="shared" si="0"/>
        <v/>
      </c>
      <c r="E7" s="70" t="s">
        <v>312</v>
      </c>
      <c r="F7" s="69"/>
      <c r="G7" s="69"/>
      <c r="H7" s="41" t="str">
        <f t="shared" si="1"/>
        <v/>
      </c>
    </row>
    <row r="8" spans="1:8" s="60" customFormat="1" ht="21" customHeight="1">
      <c r="A8" s="68" t="s">
        <v>313</v>
      </c>
      <c r="B8" s="69"/>
      <c r="C8" s="69"/>
      <c r="D8" s="41" t="str">
        <f t="shared" si="0"/>
        <v/>
      </c>
      <c r="E8" s="70" t="s">
        <v>314</v>
      </c>
      <c r="F8" s="69"/>
      <c r="G8" s="69"/>
      <c r="H8" s="41" t="str">
        <f t="shared" si="1"/>
        <v/>
      </c>
    </row>
    <row r="9" spans="1:8" s="60" customFormat="1" ht="21" customHeight="1">
      <c r="A9" s="68" t="s">
        <v>315</v>
      </c>
      <c r="B9" s="69"/>
      <c r="C9" s="69"/>
      <c r="D9" s="41" t="str">
        <f t="shared" si="0"/>
        <v/>
      </c>
      <c r="E9" s="71" t="s">
        <v>316</v>
      </c>
      <c r="F9" s="69"/>
      <c r="G9" s="69"/>
      <c r="H9" s="41" t="str">
        <f t="shared" si="1"/>
        <v/>
      </c>
    </row>
    <row r="10" spans="1:8" s="60" customFormat="1" ht="21" customHeight="1">
      <c r="A10" s="68" t="s">
        <v>317</v>
      </c>
      <c r="B10" s="69"/>
      <c r="C10" s="69"/>
      <c r="D10" s="41"/>
      <c r="E10" s="71" t="s">
        <v>318</v>
      </c>
      <c r="F10" s="69"/>
      <c r="G10" s="69"/>
      <c r="H10" s="41" t="str">
        <f t="shared" si="1"/>
        <v/>
      </c>
    </row>
    <row r="11" spans="1:8" s="60" customFormat="1" ht="21" customHeight="1">
      <c r="A11" s="68" t="s">
        <v>319</v>
      </c>
      <c r="B11" s="69"/>
      <c r="C11" s="69"/>
      <c r="D11" s="41" t="str">
        <f t="shared" ref="D11:D15" si="2">IF(OR(VALUE(C11)=0,ISERROR(C11/B11-1)),"",C11/B11-1)</f>
        <v/>
      </c>
      <c r="E11" s="72" t="s">
        <v>320</v>
      </c>
      <c r="F11" s="69"/>
      <c r="G11" s="69"/>
      <c r="H11" s="41" t="str">
        <f t="shared" si="1"/>
        <v/>
      </c>
    </row>
    <row r="12" spans="1:8" s="60" customFormat="1" ht="21" customHeight="1">
      <c r="A12" s="73" t="s">
        <v>321</v>
      </c>
      <c r="B12" s="69"/>
      <c r="C12" s="69"/>
      <c r="D12" s="41" t="str">
        <f t="shared" si="2"/>
        <v/>
      </c>
      <c r="E12" s="71" t="s">
        <v>322</v>
      </c>
      <c r="F12" s="74"/>
      <c r="G12" s="74"/>
      <c r="H12" s="41" t="str">
        <f t="shared" si="1"/>
        <v/>
      </c>
    </row>
    <row r="13" spans="1:8" s="60" customFormat="1" ht="28.5">
      <c r="A13" s="68" t="s">
        <v>323</v>
      </c>
      <c r="B13" s="69"/>
      <c r="C13" s="69"/>
      <c r="D13" s="41" t="str">
        <f t="shared" si="2"/>
        <v/>
      </c>
      <c r="E13" s="71" t="s">
        <v>324</v>
      </c>
      <c r="F13" s="69"/>
      <c r="G13" s="69"/>
      <c r="H13" s="41" t="str">
        <f t="shared" si="1"/>
        <v/>
      </c>
    </row>
    <row r="14" spans="1:8" s="60" customFormat="1" ht="21" customHeight="1">
      <c r="A14" s="68" t="s">
        <v>325</v>
      </c>
      <c r="B14" s="69"/>
      <c r="C14" s="69"/>
      <c r="D14" s="41" t="str">
        <f t="shared" si="2"/>
        <v/>
      </c>
      <c r="E14" s="71" t="s">
        <v>326</v>
      </c>
      <c r="F14" s="69"/>
      <c r="G14" s="69"/>
      <c r="H14" s="41" t="str">
        <f t="shared" si="1"/>
        <v/>
      </c>
    </row>
    <row r="15" spans="1:8" s="60" customFormat="1" ht="21" customHeight="1">
      <c r="A15" s="68"/>
      <c r="B15" s="69"/>
      <c r="C15" s="69"/>
      <c r="D15" s="41" t="str">
        <f t="shared" si="2"/>
        <v/>
      </c>
      <c r="E15" s="71" t="s">
        <v>327</v>
      </c>
      <c r="F15" s="69"/>
      <c r="G15" s="69"/>
      <c r="H15" s="41" t="str">
        <f t="shared" si="1"/>
        <v/>
      </c>
    </row>
    <row r="16" spans="1:8" s="60" customFormat="1" ht="21" customHeight="1">
      <c r="A16" s="75"/>
      <c r="B16" s="69"/>
      <c r="C16" s="69"/>
      <c r="D16" s="41"/>
      <c r="E16" s="71" t="s">
        <v>328</v>
      </c>
      <c r="F16" s="69"/>
      <c r="G16" s="69"/>
      <c r="H16" s="41"/>
    </row>
    <row r="17" spans="1:8" s="60" customFormat="1" ht="21" customHeight="1">
      <c r="A17" s="76" t="s">
        <v>62</v>
      </c>
      <c r="B17" s="77">
        <f t="shared" ref="B17:G17" si="3">SUM(B6:B16)</f>
        <v>0</v>
      </c>
      <c r="C17" s="77">
        <f t="shared" si="3"/>
        <v>0</v>
      </c>
      <c r="D17" s="54" t="str">
        <f t="shared" ref="D17:D25" si="4">IF(OR(VALUE(C17)=0,ISERROR(C17/B17-1)),"",C17/B17-1)</f>
        <v/>
      </c>
      <c r="E17" s="78" t="s">
        <v>63</v>
      </c>
      <c r="F17" s="77">
        <f t="shared" si="3"/>
        <v>0</v>
      </c>
      <c r="G17" s="77">
        <f t="shared" si="3"/>
        <v>0</v>
      </c>
      <c r="H17" s="41" t="str">
        <f t="shared" ref="H17:H25" si="5">IF(OR(VALUE(G17)=0,ISERROR(G17/F17-1)),"",G17/F17-1)</f>
        <v/>
      </c>
    </row>
    <row r="18" spans="1:8" s="60" customFormat="1" ht="21" customHeight="1">
      <c r="A18" s="76"/>
      <c r="B18" s="79"/>
      <c r="C18" s="79"/>
      <c r="D18" s="54"/>
      <c r="E18" s="78"/>
      <c r="F18" s="79"/>
      <c r="G18" s="79"/>
      <c r="H18" s="41"/>
    </row>
    <row r="19" spans="1:8" s="60" customFormat="1" ht="21" customHeight="1">
      <c r="A19" s="80" t="s">
        <v>329</v>
      </c>
      <c r="B19" s="79">
        <f t="shared" ref="B19:G19" si="6">SUM(B20:B24)</f>
        <v>0</v>
      </c>
      <c r="C19" s="79">
        <f t="shared" si="6"/>
        <v>0</v>
      </c>
      <c r="D19" s="54" t="str">
        <f t="shared" si="4"/>
        <v/>
      </c>
      <c r="E19" s="81" t="s">
        <v>330</v>
      </c>
      <c r="F19" s="79">
        <f t="shared" si="6"/>
        <v>0</v>
      </c>
      <c r="G19" s="79">
        <f t="shared" si="6"/>
        <v>0</v>
      </c>
      <c r="H19" s="41" t="str">
        <f t="shared" si="5"/>
        <v/>
      </c>
    </row>
    <row r="20" spans="1:8" s="61" customFormat="1" ht="21" customHeight="1">
      <c r="A20" s="75" t="s">
        <v>331</v>
      </c>
      <c r="B20" s="82"/>
      <c r="C20" s="82"/>
      <c r="D20" s="54" t="str">
        <f t="shared" si="4"/>
        <v/>
      </c>
      <c r="E20" s="83" t="s">
        <v>332</v>
      </c>
      <c r="F20" s="84"/>
      <c r="G20" s="84"/>
      <c r="H20" s="41" t="str">
        <f t="shared" si="5"/>
        <v/>
      </c>
    </row>
    <row r="21" spans="1:8" s="60" customFormat="1" ht="21" customHeight="1">
      <c r="A21" s="75" t="s">
        <v>101</v>
      </c>
      <c r="B21" s="69"/>
      <c r="C21" s="69"/>
      <c r="D21" s="54" t="str">
        <f t="shared" si="4"/>
        <v/>
      </c>
      <c r="E21" s="83" t="s">
        <v>333</v>
      </c>
      <c r="F21" s="82"/>
      <c r="G21" s="82"/>
      <c r="H21" s="41" t="str">
        <f t="shared" si="5"/>
        <v/>
      </c>
    </row>
    <row r="22" spans="1:8" s="60" customFormat="1" ht="21" customHeight="1">
      <c r="A22" s="75" t="s">
        <v>103</v>
      </c>
      <c r="B22" s="69"/>
      <c r="C22" s="69"/>
      <c r="D22" s="54" t="str">
        <f t="shared" si="4"/>
        <v/>
      </c>
      <c r="E22" s="83" t="s">
        <v>94</v>
      </c>
      <c r="F22" s="84"/>
      <c r="G22" s="84"/>
      <c r="H22" s="41" t="str">
        <f t="shared" si="5"/>
        <v/>
      </c>
    </row>
    <row r="23" spans="1:8" s="60" customFormat="1" ht="21" customHeight="1">
      <c r="A23" s="68" t="s">
        <v>334</v>
      </c>
      <c r="B23" s="84"/>
      <c r="C23" s="84"/>
      <c r="D23" s="54" t="str">
        <f t="shared" si="4"/>
        <v/>
      </c>
      <c r="E23" s="85" t="s">
        <v>335</v>
      </c>
      <c r="F23" s="84"/>
      <c r="G23" s="84"/>
      <c r="H23" s="41" t="str">
        <f t="shared" si="5"/>
        <v/>
      </c>
    </row>
    <row r="24" spans="1:8" s="60" customFormat="1" ht="21" customHeight="1">
      <c r="A24" s="75" t="s">
        <v>59</v>
      </c>
      <c r="B24" s="69"/>
      <c r="C24" s="69"/>
      <c r="D24" s="54" t="str">
        <f t="shared" si="4"/>
        <v/>
      </c>
      <c r="E24" s="83" t="s">
        <v>59</v>
      </c>
      <c r="F24" s="84"/>
      <c r="G24" s="84"/>
      <c r="H24" s="41" t="str">
        <f t="shared" si="5"/>
        <v/>
      </c>
    </row>
    <row r="25" spans="1:8" s="60" customFormat="1" ht="21" customHeight="1">
      <c r="A25" s="76" t="s">
        <v>106</v>
      </c>
      <c r="B25" s="79">
        <f t="shared" ref="B25:F25" si="7">SUM(B17,B19)</f>
        <v>0</v>
      </c>
      <c r="C25" s="79">
        <f t="shared" si="7"/>
        <v>0</v>
      </c>
      <c r="D25" s="54" t="str">
        <f t="shared" si="4"/>
        <v/>
      </c>
      <c r="E25" s="78" t="s">
        <v>107</v>
      </c>
      <c r="F25" s="79">
        <f t="shared" si="7"/>
        <v>0</v>
      </c>
      <c r="G25" s="79"/>
      <c r="H25" s="41" t="str">
        <f t="shared" si="5"/>
        <v/>
      </c>
    </row>
    <row r="26" spans="1:8" s="60" customFormat="1" ht="21" customHeight="1">
      <c r="A26" s="62"/>
      <c r="B26" s="63"/>
      <c r="C26" s="63"/>
      <c r="D26" s="63"/>
      <c r="E26" s="63"/>
      <c r="F26" s="63"/>
      <c r="G26" s="63"/>
      <c r="H26" s="63"/>
    </row>
    <row r="27" spans="1:8" s="60" customFormat="1" ht="21" customHeight="1">
      <c r="A27" s="62"/>
      <c r="B27" s="63"/>
      <c r="C27" s="63"/>
      <c r="D27" s="63"/>
      <c r="E27" s="63"/>
      <c r="F27" s="63"/>
      <c r="G27" s="63"/>
      <c r="H27" s="63"/>
    </row>
    <row r="28" spans="1:8" s="60" customFormat="1" ht="21" customHeight="1">
      <c r="A28" s="62"/>
      <c r="B28" s="63"/>
      <c r="C28" s="63"/>
      <c r="D28" s="63"/>
      <c r="E28" s="63"/>
      <c r="F28" s="63"/>
      <c r="G28" s="63"/>
      <c r="H28" s="63"/>
    </row>
    <row r="48" spans="1:8">
      <c r="A48" s="86"/>
      <c r="B48" s="87"/>
      <c r="C48" s="87"/>
      <c r="D48" s="87"/>
      <c r="E48" s="87"/>
      <c r="F48" s="87"/>
      <c r="G48" s="87"/>
      <c r="H48" s="87"/>
    </row>
    <row r="49" spans="1:8">
      <c r="A49" s="76" t="s">
        <v>106</v>
      </c>
      <c r="B49" s="88">
        <f t="shared" ref="B49:G49" si="8">SUM(B17:B19)</f>
        <v>0</v>
      </c>
      <c r="C49" s="88">
        <f t="shared" si="8"/>
        <v>0</v>
      </c>
      <c r="D49" s="54" t="str">
        <f>IF(OR(VALUE(C49)=0,ISERROR(C49/B49-1)),"",C49/B49-1)</f>
        <v/>
      </c>
      <c r="E49" s="78" t="s">
        <v>107</v>
      </c>
      <c r="F49" s="88">
        <f t="shared" si="8"/>
        <v>0</v>
      </c>
      <c r="G49" s="88">
        <f t="shared" si="8"/>
        <v>0</v>
      </c>
      <c r="H49" s="54" t="str">
        <f>IF(OR(VALUE(G49)=0,ISERROR(G49/F49-1)),"",G49/F49-1)</f>
        <v/>
      </c>
    </row>
    <row r="53" spans="1:8" hidden="1"/>
    <row r="54" spans="1:8" hidden="1"/>
    <row r="56" spans="1:8" hidden="1"/>
    <row r="57" spans="1:8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phoneticPr fontId="51" type="noConversion"/>
  <conditionalFormatting sqref="A6:A16 A19:A26 E23:E25">
    <cfRule type="expression" dxfId="8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6" priority="5" stopIfTrue="1" operator="lessThan">
      <formula>0</formula>
    </cfRule>
  </conditionalFormatting>
  <conditionalFormatting sqref="D6:D26 H6:H26">
    <cfRule type="cellIs" dxfId="5" priority="1" stopIfTrue="1" operator="lessThan">
      <formula>0</formula>
    </cfRule>
  </conditionalFormatting>
  <conditionalFormatting sqref="H7:H18 D22:D26 H22:H26 D7:D18">
    <cfRule type="cellIs" dxfId="4" priority="3" stopIfTrue="1" operator="lessThan">
      <formula>0</formula>
    </cfRule>
  </conditionalFormatting>
  <printOptions horizontalCentered="1"/>
  <pageMargins left="0.58888888888888902" right="0.58888888888888902" top="0.75" bottom="0.75" header="0.27916666666666701" footer="0.42916666666666697"/>
  <pageSetup paperSize="9" scale="75" firstPageNumber="55" orientation="landscape" blackAndWhite="1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7"/>
  <sheetViews>
    <sheetView topLeftCell="C1" workbookViewId="0">
      <selection activeCell="G4" sqref="G4:H4"/>
    </sheetView>
  </sheetViews>
  <sheetFormatPr defaultColWidth="9" defaultRowHeight="14.25"/>
  <cols>
    <col min="1" max="1" width="41" style="31" customWidth="1"/>
    <col min="2" max="2" width="13.625" style="31" customWidth="1"/>
    <col min="3" max="3" width="7" style="31" customWidth="1"/>
    <col min="4" max="4" width="11.25" style="31" customWidth="1"/>
    <col min="5" max="5" width="35" style="31" customWidth="1"/>
    <col min="6" max="6" width="13.625" style="31" customWidth="1"/>
    <col min="7" max="7" width="7" style="31" customWidth="1"/>
    <col min="8" max="8" width="11.25" style="31" customWidth="1"/>
    <col min="9" max="9" width="26.5" style="31" customWidth="1"/>
    <col min="10" max="10" width="15.625" style="31" customWidth="1"/>
    <col min="11" max="11" width="9.25" style="32" customWidth="1"/>
    <col min="12" max="12" width="7.75" style="32" customWidth="1"/>
    <col min="13" max="13" width="9.875" style="32" customWidth="1"/>
    <col min="14" max="14" width="27.375" style="31" customWidth="1"/>
    <col min="15" max="15" width="4.375" style="31" hidden="1" customWidth="1"/>
    <col min="16" max="16" width="10.25" style="31" hidden="1" customWidth="1"/>
    <col min="17" max="17" width="38" style="31" hidden="1" customWidth="1"/>
    <col min="18" max="18" width="5.625" style="31" hidden="1" customWidth="1"/>
    <col min="19" max="19" width="6.5" style="31" hidden="1" customWidth="1"/>
    <col min="20" max="20" width="4.5" style="31" hidden="1" customWidth="1"/>
    <col min="21" max="23" width="3.875" style="31" hidden="1" customWidth="1"/>
    <col min="24" max="24" width="8.875" style="31" customWidth="1"/>
    <col min="25" max="25" width="9" style="31" hidden="1" customWidth="1"/>
    <col min="26" max="26" width="8.625" style="31" customWidth="1"/>
    <col min="27" max="27" width="8.5" style="31" customWidth="1"/>
    <col min="28" max="16384" width="9" style="31"/>
  </cols>
  <sheetData>
    <row r="1" spans="1:23" ht="18" customHeight="1">
      <c r="A1" s="2" t="s">
        <v>336</v>
      </c>
      <c r="B1" s="33"/>
      <c r="C1" s="33"/>
      <c r="D1" s="33"/>
      <c r="E1" s="33"/>
      <c r="F1" s="33"/>
      <c r="G1" s="33"/>
      <c r="H1" s="33"/>
      <c r="I1" s="33"/>
      <c r="J1" s="33"/>
      <c r="P1" s="33"/>
      <c r="Q1" s="33"/>
      <c r="R1" s="33"/>
      <c r="S1" s="33"/>
      <c r="T1" s="33"/>
      <c r="U1" s="33"/>
      <c r="V1" s="33"/>
      <c r="W1" s="33"/>
    </row>
    <row r="2" spans="1:23" ht="20.25">
      <c r="A2" s="230" t="s">
        <v>398</v>
      </c>
      <c r="B2" s="231"/>
      <c r="C2" s="231"/>
      <c r="D2" s="231"/>
      <c r="E2" s="231"/>
      <c r="F2" s="231"/>
      <c r="G2" s="231"/>
      <c r="H2" s="231"/>
      <c r="I2" s="33"/>
      <c r="J2" s="33"/>
      <c r="P2" s="33"/>
      <c r="Q2" s="33"/>
      <c r="R2" s="33"/>
      <c r="S2" s="33"/>
      <c r="T2" s="33"/>
      <c r="U2" s="33"/>
      <c r="V2" s="33"/>
      <c r="W2" s="33"/>
    </row>
    <row r="3" spans="1:23" ht="18" customHeight="1">
      <c r="A3" s="34"/>
      <c r="B3" s="35"/>
      <c r="C3" s="35"/>
      <c r="D3" s="35"/>
      <c r="E3" s="35"/>
      <c r="F3" s="35"/>
      <c r="G3" s="35"/>
      <c r="H3" s="36" t="s">
        <v>7</v>
      </c>
      <c r="I3" s="33"/>
      <c r="J3" s="33"/>
      <c r="P3" s="33"/>
      <c r="Q3" s="33"/>
      <c r="R3" s="33"/>
      <c r="S3" s="33"/>
      <c r="T3" s="33"/>
      <c r="U3" s="33"/>
      <c r="V3" s="33"/>
      <c r="W3" s="33"/>
    </row>
    <row r="4" spans="1:23" ht="18.95" customHeight="1">
      <c r="A4" s="260" t="s">
        <v>8</v>
      </c>
      <c r="B4" s="262" t="s">
        <v>397</v>
      </c>
      <c r="C4" s="258" t="s">
        <v>389</v>
      </c>
      <c r="D4" s="259"/>
      <c r="E4" s="260" t="s">
        <v>9</v>
      </c>
      <c r="F4" s="262" t="s">
        <v>399</v>
      </c>
      <c r="G4" s="258" t="s">
        <v>389</v>
      </c>
      <c r="H4" s="259"/>
    </row>
    <row r="5" spans="1:23" ht="18.95" customHeight="1">
      <c r="A5" s="261"/>
      <c r="B5" s="263"/>
      <c r="C5" s="38" t="s">
        <v>10</v>
      </c>
      <c r="D5" s="39" t="s">
        <v>11</v>
      </c>
      <c r="E5" s="261"/>
      <c r="F5" s="263"/>
      <c r="G5" s="38" t="s">
        <v>10</v>
      </c>
      <c r="H5" s="39" t="s">
        <v>11</v>
      </c>
    </row>
    <row r="6" spans="1:23" ht="18.95" customHeight="1">
      <c r="A6" s="40" t="s">
        <v>337</v>
      </c>
      <c r="B6" s="38"/>
      <c r="C6" s="38"/>
      <c r="D6" s="41" t="str">
        <f t="shared" ref="D6:D12" si="0">IF(OR(VALUE(C6)=0,ISERROR(C6/B6-1)),"",C6/B6-1)</f>
        <v/>
      </c>
      <c r="E6" s="42" t="s">
        <v>27</v>
      </c>
      <c r="F6" s="37"/>
      <c r="G6" s="43"/>
      <c r="H6" s="41" t="str">
        <f t="shared" ref="H6:H12" si="1">IF(OR(VALUE(G6)=0,ISERROR(G6/F6-1)),"",G6/F6-1)</f>
        <v/>
      </c>
    </row>
    <row r="7" spans="1:23" ht="18.95" customHeight="1">
      <c r="A7" s="44" t="s">
        <v>338</v>
      </c>
      <c r="B7" s="44"/>
      <c r="C7" s="44"/>
      <c r="D7" s="41" t="str">
        <f t="shared" si="0"/>
        <v/>
      </c>
      <c r="E7" s="42" t="s">
        <v>339</v>
      </c>
      <c r="F7" s="45"/>
      <c r="G7" s="46"/>
      <c r="H7" s="41" t="str">
        <f t="shared" si="1"/>
        <v/>
      </c>
    </row>
    <row r="8" spans="1:23" ht="18.95" customHeight="1">
      <c r="A8" s="44" t="s">
        <v>340</v>
      </c>
      <c r="B8" s="44"/>
      <c r="C8" s="44"/>
      <c r="D8" s="41" t="str">
        <f t="shared" si="0"/>
        <v/>
      </c>
      <c r="E8" s="42"/>
      <c r="F8" s="44"/>
      <c r="G8" s="46"/>
      <c r="H8" s="41" t="str">
        <f t="shared" si="1"/>
        <v/>
      </c>
    </row>
    <row r="9" spans="1:23" ht="18.95" customHeight="1">
      <c r="A9" s="44" t="s">
        <v>341</v>
      </c>
      <c r="B9" s="44"/>
      <c r="C9" s="44"/>
      <c r="D9" s="41" t="str">
        <f t="shared" si="0"/>
        <v/>
      </c>
      <c r="E9" s="47"/>
      <c r="F9" s="48"/>
      <c r="G9" s="46"/>
      <c r="H9" s="41" t="str">
        <f t="shared" si="1"/>
        <v/>
      </c>
    </row>
    <row r="10" spans="1:23" ht="18.95" customHeight="1">
      <c r="A10" s="49" t="s">
        <v>342</v>
      </c>
      <c r="B10" s="44"/>
      <c r="C10" s="44"/>
      <c r="D10" s="41" t="str">
        <f t="shared" si="0"/>
        <v/>
      </c>
      <c r="E10" s="50"/>
      <c r="F10" s="44"/>
      <c r="G10" s="46"/>
      <c r="H10" s="41" t="str">
        <f t="shared" si="1"/>
        <v/>
      </c>
    </row>
    <row r="11" spans="1:23" ht="18.95" customHeight="1">
      <c r="A11" s="44"/>
      <c r="B11" s="44"/>
      <c r="C11" s="44"/>
      <c r="D11" s="41" t="str">
        <f t="shared" si="0"/>
        <v/>
      </c>
      <c r="E11" s="42"/>
      <c r="F11" s="51"/>
      <c r="G11" s="46"/>
      <c r="H11" s="41" t="str">
        <f t="shared" si="1"/>
        <v/>
      </c>
    </row>
    <row r="12" spans="1:23" ht="18.95" customHeight="1">
      <c r="A12" s="44"/>
      <c r="B12" s="44"/>
      <c r="C12" s="44"/>
      <c r="D12" s="41" t="str">
        <f t="shared" si="0"/>
        <v/>
      </c>
      <c r="E12" s="42"/>
      <c r="F12" s="44"/>
      <c r="G12" s="46"/>
      <c r="H12" s="41" t="str">
        <f t="shared" si="1"/>
        <v/>
      </c>
    </row>
    <row r="13" spans="1:23" ht="18.95" customHeight="1">
      <c r="A13" s="44"/>
      <c r="B13" s="44"/>
      <c r="C13" s="44"/>
      <c r="D13" s="41"/>
      <c r="E13" s="44"/>
      <c r="F13" s="44"/>
      <c r="G13" s="46"/>
      <c r="H13" s="41"/>
    </row>
    <row r="14" spans="1:23" ht="18.95" customHeight="1">
      <c r="A14" s="52" t="s">
        <v>343</v>
      </c>
      <c r="B14" s="53">
        <f t="shared" ref="B14:G14" si="2">SUM(B6:B12)</f>
        <v>0</v>
      </c>
      <c r="C14" s="53">
        <f t="shared" si="2"/>
        <v>0</v>
      </c>
      <c r="D14" s="54" t="str">
        <f t="shared" ref="D14:D19" si="3">IF(OR(VALUE(C14)=0,ISERROR(C14/B14-1)),"",C14/B14-1)</f>
        <v/>
      </c>
      <c r="E14" s="52" t="s">
        <v>344</v>
      </c>
      <c r="F14" s="53">
        <f t="shared" si="2"/>
        <v>0</v>
      </c>
      <c r="G14" s="53">
        <f t="shared" si="2"/>
        <v>0</v>
      </c>
      <c r="H14" s="54" t="str">
        <f t="shared" ref="H14:H20" si="4">IF(OR(VALUE(G14)=0,ISERROR(G14/F14-1)),"",G14/F14-1)</f>
        <v/>
      </c>
    </row>
    <row r="15" spans="1:23" ht="18.95" customHeight="1">
      <c r="A15" s="44"/>
      <c r="B15" s="46"/>
      <c r="C15" s="46"/>
      <c r="D15" s="55"/>
      <c r="E15" s="44"/>
      <c r="F15" s="46"/>
      <c r="G15" s="46"/>
      <c r="H15" s="56"/>
    </row>
    <row r="16" spans="1:23" ht="18.95" customHeight="1">
      <c r="A16" s="57" t="s">
        <v>345</v>
      </c>
      <c r="B16" s="46"/>
      <c r="C16" s="46">
        <f>SUM(C17)</f>
        <v>0</v>
      </c>
      <c r="D16" s="55"/>
      <c r="E16" s="58" t="s">
        <v>66</v>
      </c>
      <c r="F16" s="46"/>
      <c r="G16" s="46"/>
      <c r="H16" s="56"/>
    </row>
    <row r="17" spans="1:8" ht="18.95" customHeight="1">
      <c r="A17" s="57"/>
      <c r="B17" s="46"/>
      <c r="C17" s="46"/>
      <c r="D17" s="55"/>
      <c r="E17" s="58" t="s">
        <v>346</v>
      </c>
      <c r="F17" s="46"/>
      <c r="G17" s="46"/>
      <c r="H17" s="56"/>
    </row>
    <row r="18" spans="1:8" ht="18.95" customHeight="1">
      <c r="A18" s="57"/>
      <c r="B18" s="46"/>
      <c r="C18" s="46"/>
      <c r="D18" s="41" t="str">
        <f t="shared" si="3"/>
        <v/>
      </c>
      <c r="E18" s="57" t="s">
        <v>347</v>
      </c>
      <c r="F18" s="46"/>
      <c r="G18" s="46"/>
      <c r="H18" s="54" t="str">
        <f t="shared" si="4"/>
        <v/>
      </c>
    </row>
    <row r="19" spans="1:8" ht="18.95" customHeight="1">
      <c r="A19" s="57"/>
      <c r="B19" s="46"/>
      <c r="C19" s="46"/>
      <c r="D19" s="41" t="str">
        <f t="shared" si="3"/>
        <v/>
      </c>
      <c r="E19" s="57"/>
      <c r="F19" s="46"/>
      <c r="G19" s="46"/>
      <c r="H19" s="54" t="str">
        <f t="shared" si="4"/>
        <v/>
      </c>
    </row>
    <row r="20" spans="1:8" ht="18.95" customHeight="1">
      <c r="A20" s="44"/>
      <c r="B20" s="46"/>
      <c r="C20" s="46"/>
      <c r="D20" s="55"/>
      <c r="E20" s="57"/>
      <c r="F20" s="46"/>
      <c r="G20" s="46"/>
      <c r="H20" s="54" t="str">
        <f t="shared" si="4"/>
        <v/>
      </c>
    </row>
    <row r="21" spans="1:8" ht="18.95" customHeight="1">
      <c r="A21" s="44"/>
      <c r="B21" s="46"/>
      <c r="C21" s="46"/>
      <c r="D21" s="55"/>
      <c r="E21" s="44"/>
      <c r="F21" s="46"/>
      <c r="G21" s="46"/>
      <c r="H21" s="56"/>
    </row>
    <row r="22" spans="1:8" ht="18.95" customHeight="1">
      <c r="A22" s="52" t="s">
        <v>348</v>
      </c>
      <c r="B22" s="53">
        <f>SUM(B14,B18,B19)</f>
        <v>0</v>
      </c>
      <c r="C22" s="53">
        <f>SUM(C14,C16,C18)</f>
        <v>0</v>
      </c>
      <c r="D22" s="54" t="str">
        <f>IF(OR(VALUE(C22)=0,ISERROR(C22/B22-1)),"",C22/B22-1)</f>
        <v/>
      </c>
      <c r="E22" s="52" t="s">
        <v>349</v>
      </c>
      <c r="F22" s="53">
        <f>SUM(F14,F18,F19,F20)</f>
        <v>0</v>
      </c>
      <c r="G22" s="53">
        <f>SUM(G14,G16,G17,G18)</f>
        <v>0</v>
      </c>
      <c r="H22" s="54" t="str">
        <f>IF(OR(VALUE(G22)=0,ISERROR(G22/F22-1)),"",G22/F22-1)</f>
        <v/>
      </c>
    </row>
    <row r="23" spans="1:8" ht="18.95" customHeight="1"/>
    <row r="24" spans="1:8" ht="18.95" customHeight="1"/>
    <row r="25" spans="1:8" ht="18.95" customHeight="1"/>
    <row r="26" spans="1:8" ht="18.95" customHeight="1"/>
    <row r="27" spans="1:8" ht="18.95" customHeight="1"/>
    <row r="28" spans="1:8" ht="18.95" customHeight="1"/>
    <row r="29" spans="1:8" ht="18.95" customHeight="1"/>
    <row r="30" spans="1:8" ht="18.95" customHeight="1"/>
    <row r="31" spans="1:8" ht="18.95" customHeight="1"/>
    <row r="32" spans="1:8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phoneticPr fontId="51" type="noConversion"/>
  <conditionalFormatting sqref="A5:A25 E19">
    <cfRule type="expression" dxfId="3" priority="3" stopIfTrue="1">
      <formula>"len($A:$A)=3"</formula>
    </cfRule>
  </conditionalFormatting>
  <conditionalFormatting sqref="D5:D21 H5:H21">
    <cfRule type="cellIs" dxfId="2" priority="2" stopIfTrue="1" operator="lessThan">
      <formula>0</formula>
    </cfRule>
  </conditionalFormatting>
  <conditionalFormatting sqref="H6:H14 D6:D14 D22:D25 H18:H25 D18:D19">
    <cfRule type="cellIs" dxfId="1" priority="1" stopIfTrue="1" operator="lessThan">
      <formula>0</formula>
    </cfRule>
    <cfRule type="cellIs" dxfId="0" priority="4" stopIfTrue="1" operator="lessThan">
      <formula>0</formula>
    </cfRule>
  </conditionalFormatting>
  <pageMargins left="0.75138888888888899" right="0.75138888888888899" top="1" bottom="1" header="0.5" footer="0.5"/>
  <pageSetup paperSize="9" scale="87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 pane="topRight"/>
      <selection pane="bottomLeft"/>
      <selection pane="bottomRight" activeCell="B5" sqref="B5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spans="1:11" ht="24.75" customHeight="1">
      <c r="A1" s="2" t="s">
        <v>350</v>
      </c>
      <c r="B1" s="3"/>
      <c r="C1" s="3"/>
      <c r="D1" s="3"/>
      <c r="E1" s="3"/>
      <c r="F1" s="3"/>
      <c r="G1" s="3"/>
      <c r="H1" s="3"/>
      <c r="I1" s="3"/>
    </row>
    <row r="2" spans="1:11" ht="20.25">
      <c r="A2" s="230" t="s">
        <v>400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 ht="15" customHeight="1">
      <c r="A3" s="4"/>
      <c r="B3" s="5"/>
      <c r="C3" s="5"/>
      <c r="D3" s="5"/>
      <c r="E3" s="5"/>
      <c r="F3" s="5"/>
      <c r="G3" s="5"/>
      <c r="H3" s="6"/>
      <c r="I3" s="26" t="s">
        <v>7</v>
      </c>
    </row>
    <row r="4" spans="1:11" ht="49.5" customHeight="1">
      <c r="A4" s="7" t="s">
        <v>351</v>
      </c>
      <c r="B4" s="8" t="s">
        <v>352</v>
      </c>
      <c r="C4" s="9" t="s">
        <v>353</v>
      </c>
      <c r="D4" s="10" t="s">
        <v>354</v>
      </c>
      <c r="E4" s="8" t="s">
        <v>355</v>
      </c>
      <c r="F4" s="8" t="s">
        <v>356</v>
      </c>
      <c r="G4" s="11" t="s">
        <v>357</v>
      </c>
      <c r="H4" s="12" t="s">
        <v>358</v>
      </c>
      <c r="I4" s="12" t="s">
        <v>359</v>
      </c>
      <c r="J4" s="27" t="s">
        <v>360</v>
      </c>
      <c r="K4" s="27" t="s">
        <v>361</v>
      </c>
    </row>
    <row r="5" spans="1:11" ht="26.25" customHeight="1">
      <c r="A5" s="13" t="s">
        <v>362</v>
      </c>
      <c r="B5" s="14">
        <f t="shared" ref="B5:B20" si="0">SUM(C5:J5)</f>
        <v>0</v>
      </c>
      <c r="C5" s="14"/>
      <c r="D5" s="14"/>
      <c r="E5" s="14"/>
      <c r="F5" s="14"/>
      <c r="G5" s="14"/>
      <c r="H5" s="14"/>
      <c r="I5" s="14"/>
      <c r="J5" s="14">
        <f>SUM(J6:J10)</f>
        <v>0</v>
      </c>
      <c r="K5" s="14">
        <f>SUM(K6:K10)</f>
        <v>0</v>
      </c>
    </row>
    <row r="6" spans="1:11" ht="26.25" customHeight="1">
      <c r="A6" s="13" t="s">
        <v>363</v>
      </c>
      <c r="B6" s="14">
        <f t="shared" si="0"/>
        <v>0</v>
      </c>
      <c r="C6" s="14"/>
      <c r="D6" s="14"/>
      <c r="E6" s="14"/>
      <c r="F6" s="14"/>
      <c r="G6" s="15"/>
      <c r="H6" s="16"/>
      <c r="I6" s="28"/>
      <c r="J6" s="29"/>
      <c r="K6" s="29"/>
    </row>
    <row r="7" spans="1:11" ht="26.25" customHeight="1">
      <c r="A7" s="13" t="s">
        <v>364</v>
      </c>
      <c r="B7" s="14">
        <f t="shared" si="0"/>
        <v>0</v>
      </c>
      <c r="C7" s="14"/>
      <c r="D7" s="14"/>
      <c r="E7" s="14"/>
      <c r="F7" s="14"/>
      <c r="G7" s="15"/>
      <c r="H7" s="16"/>
      <c r="I7" s="28"/>
      <c r="J7" s="29"/>
      <c r="K7" s="29"/>
    </row>
    <row r="8" spans="1:11" ht="26.25" customHeight="1">
      <c r="A8" s="17" t="s">
        <v>365</v>
      </c>
      <c r="B8" s="14">
        <f t="shared" si="0"/>
        <v>0</v>
      </c>
      <c r="C8" s="14"/>
      <c r="D8" s="14"/>
      <c r="E8" s="14"/>
      <c r="F8" s="14"/>
      <c r="G8" s="14"/>
      <c r="H8" s="16"/>
      <c r="I8" s="28"/>
      <c r="J8" s="29"/>
      <c r="K8" s="29"/>
    </row>
    <row r="9" spans="1:11" ht="26.25" customHeight="1">
      <c r="A9" s="17" t="s">
        <v>366</v>
      </c>
      <c r="B9" s="14">
        <f t="shared" si="0"/>
        <v>0</v>
      </c>
      <c r="C9" s="14"/>
      <c r="D9" s="14"/>
      <c r="E9" s="14"/>
      <c r="F9" s="14"/>
      <c r="G9" s="14"/>
      <c r="H9" s="18"/>
      <c r="I9" s="28"/>
      <c r="J9" s="29"/>
      <c r="K9" s="29"/>
    </row>
    <row r="10" spans="1:11" ht="26.25" customHeight="1">
      <c r="A10" s="17" t="s">
        <v>367</v>
      </c>
      <c r="B10" s="14">
        <f t="shared" si="0"/>
        <v>0</v>
      </c>
      <c r="C10" s="14"/>
      <c r="D10" s="14"/>
      <c r="E10" s="14"/>
      <c r="F10" s="14"/>
      <c r="G10" s="14"/>
      <c r="H10" s="19"/>
      <c r="I10" s="28"/>
      <c r="J10" s="29"/>
      <c r="K10" s="29"/>
    </row>
    <row r="11" spans="1:11" ht="26.25" customHeight="1">
      <c r="A11" s="17" t="s">
        <v>368</v>
      </c>
      <c r="B11" s="14">
        <f t="shared" si="0"/>
        <v>0</v>
      </c>
      <c r="C11" s="14"/>
      <c r="D11" s="14"/>
      <c r="E11" s="14"/>
      <c r="F11" s="14"/>
      <c r="G11" s="14"/>
      <c r="I11" s="28"/>
      <c r="J11" s="29"/>
      <c r="K11" s="29"/>
    </row>
    <row r="12" spans="1:11" ht="26.25" customHeight="1">
      <c r="A12" s="17" t="s">
        <v>369</v>
      </c>
      <c r="B12" s="14">
        <f t="shared" si="0"/>
        <v>0</v>
      </c>
      <c r="C12" s="14"/>
      <c r="D12" s="14"/>
      <c r="E12" s="14"/>
      <c r="F12" s="14"/>
      <c r="G12" s="14"/>
      <c r="H12" s="14"/>
      <c r="I12" s="14"/>
      <c r="J12" s="14">
        <f>SUM(J13:J15)</f>
        <v>0</v>
      </c>
      <c r="K12" s="14">
        <f>SUM(K13:K15)</f>
        <v>0</v>
      </c>
    </row>
    <row r="13" spans="1:11" ht="26.25" customHeight="1">
      <c r="A13" s="13" t="s">
        <v>370</v>
      </c>
      <c r="B13" s="14">
        <f t="shared" si="0"/>
        <v>0</v>
      </c>
      <c r="C13" s="14"/>
      <c r="D13" s="14"/>
      <c r="E13" s="14"/>
      <c r="F13" s="14"/>
      <c r="G13" s="14"/>
      <c r="H13" s="16"/>
      <c r="I13" s="28"/>
      <c r="J13" s="29"/>
      <c r="K13" s="29"/>
    </row>
    <row r="14" spans="1:11" ht="26.25" customHeight="1">
      <c r="A14" s="13" t="s">
        <v>371</v>
      </c>
      <c r="B14" s="14">
        <f t="shared" si="0"/>
        <v>0</v>
      </c>
      <c r="C14" s="14"/>
      <c r="D14" s="14"/>
      <c r="E14" s="14"/>
      <c r="F14" s="14"/>
      <c r="G14" s="14"/>
      <c r="H14" s="20"/>
      <c r="I14" s="28"/>
      <c r="J14" s="29"/>
      <c r="K14" s="29"/>
    </row>
    <row r="15" spans="1:11" ht="26.25" customHeight="1">
      <c r="A15" s="17" t="s">
        <v>372</v>
      </c>
      <c r="B15" s="14">
        <f t="shared" si="0"/>
        <v>0</v>
      </c>
      <c r="C15" s="14"/>
      <c r="D15" s="14"/>
      <c r="E15" s="14"/>
      <c r="F15" s="14"/>
      <c r="G15" s="14"/>
      <c r="H15" s="16"/>
      <c r="I15" s="28"/>
      <c r="J15" s="29"/>
      <c r="K15" s="29"/>
    </row>
    <row r="16" spans="1:11" ht="26.25" customHeight="1">
      <c r="A16" s="17" t="s">
        <v>373</v>
      </c>
      <c r="B16" s="14">
        <f t="shared" si="0"/>
        <v>0</v>
      </c>
      <c r="C16" s="14"/>
      <c r="D16" s="14"/>
      <c r="E16" s="14"/>
      <c r="F16" s="14"/>
      <c r="G16" s="14"/>
      <c r="H16" s="21"/>
      <c r="I16" s="28"/>
      <c r="J16" s="29"/>
      <c r="K16" s="29"/>
    </row>
    <row r="17" spans="1:11" ht="26.25" customHeight="1">
      <c r="A17" s="22" t="s">
        <v>374</v>
      </c>
      <c r="B17" s="14">
        <f t="shared" si="0"/>
        <v>0</v>
      </c>
      <c r="C17" s="14"/>
      <c r="D17" s="14"/>
      <c r="E17" s="14"/>
      <c r="F17" s="14"/>
      <c r="G17" s="14"/>
      <c r="H17" s="23"/>
      <c r="I17" s="28"/>
      <c r="J17" s="29"/>
      <c r="K17" s="29"/>
    </row>
    <row r="18" spans="1:11" ht="26.25" customHeight="1">
      <c r="A18" s="17" t="s">
        <v>375</v>
      </c>
      <c r="B18" s="14">
        <f t="shared" si="0"/>
        <v>0</v>
      </c>
      <c r="C18" s="14"/>
      <c r="D18" s="14"/>
      <c r="E18" s="14"/>
      <c r="F18" s="14"/>
      <c r="G18" s="14"/>
      <c r="H18" s="24"/>
      <c r="I18" s="24"/>
      <c r="J18" s="30">
        <f>J5+J11-J12-J16-J17</f>
        <v>0</v>
      </c>
      <c r="K18" s="29"/>
    </row>
    <row r="19" spans="1:11" ht="26.25" customHeight="1">
      <c r="A19" s="17" t="s">
        <v>376</v>
      </c>
      <c r="B19" s="14">
        <f t="shared" si="0"/>
        <v>0</v>
      </c>
      <c r="C19" s="14"/>
      <c r="D19" s="14"/>
      <c r="E19" s="14"/>
      <c r="F19" s="14"/>
      <c r="G19" s="14"/>
      <c r="H19" s="16"/>
      <c r="I19" s="28"/>
      <c r="J19" s="29"/>
      <c r="K19" s="29"/>
    </row>
    <row r="20" spans="1:11" ht="26.25" customHeight="1">
      <c r="A20" s="13" t="s">
        <v>377</v>
      </c>
      <c r="B20" s="25">
        <f t="shared" si="0"/>
        <v>0</v>
      </c>
      <c r="C20" s="14"/>
      <c r="D20" s="14"/>
      <c r="E20" s="14"/>
      <c r="F20" s="14"/>
      <c r="G20" s="14"/>
      <c r="H20" s="14"/>
      <c r="I20" s="14"/>
      <c r="J20" s="30">
        <f t="shared" ref="J20" si="1">SUM(J18:J19)</f>
        <v>0</v>
      </c>
      <c r="K20" s="29"/>
    </row>
  </sheetData>
  <sheetProtection selectLockedCells="1" selectUnlockedCells="1"/>
  <mergeCells count="1">
    <mergeCell ref="A2:K2"/>
  </mergeCells>
  <phoneticPr fontId="51" type="noConversion"/>
  <printOptions horizontalCentered="1"/>
  <pageMargins left="0.75138888888888899" right="0.468055555555556" top="0.78680555555555598" bottom="0.97916666666666696" header="0.50763888888888897" footer="0.50763888888888897"/>
  <pageSetup paperSize="9" scale="70" firstPageNumber="56" orientation="landscape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7</vt:i4>
      </vt:variant>
    </vt:vector>
  </HeadingPairs>
  <TitlesOfParts>
    <vt:vector size="16" baseType="lpstr">
      <vt:lpstr>封面</vt:lpstr>
      <vt:lpstr>目录</vt:lpstr>
      <vt:lpstr>一般公共预算收支（草案）</vt:lpstr>
      <vt:lpstr>公共预算草案功能分类表  </vt:lpstr>
      <vt:lpstr>公共预算按经济分类</vt:lpstr>
      <vt:lpstr>财政预算支出明细表附表</vt:lpstr>
      <vt:lpstr>基金预算（草案）</vt:lpstr>
      <vt:lpstr>国有资本经营预算（草案）</vt:lpstr>
      <vt:lpstr>社保基金（预算）</vt:lpstr>
      <vt:lpstr>'基金预算（草案）'!Print_Area</vt:lpstr>
      <vt:lpstr>'一般公共预算收支（草案）'!Print_Area</vt:lpstr>
      <vt:lpstr>公共预算按经济分类!Print_Titles</vt:lpstr>
      <vt:lpstr>'公共预算草案功能分类表  '!Print_Titles</vt:lpstr>
      <vt:lpstr>'基金预算（草案）'!Print_Titles</vt:lpstr>
      <vt:lpstr>'社保基金（预算）'!Print_Titles</vt:lpstr>
      <vt:lpstr>'一般公共预算收支（草案）'!Print_Titles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revision>1</cp:revision>
  <cp:lastPrinted>2017-01-10T07:02:00Z</cp:lastPrinted>
  <dcterms:created xsi:type="dcterms:W3CDTF">1996-12-17T01:32:00Z</dcterms:created>
  <dcterms:modified xsi:type="dcterms:W3CDTF">2023-02-22T04:39:10Z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