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 tabRatio="859" activeTab="3"/>
  </bookViews>
  <sheets>
    <sheet name="封面" sheetId="1" r:id="rId1"/>
    <sheet name="目录" sheetId="2" r:id="rId2"/>
    <sheet name="2019年一般公预算执行情况表" sheetId="3" r:id="rId3"/>
    <sheet name="2019年政府性基金预算执行情况表" sheetId="4" r:id="rId4"/>
    <sheet name="2019年国有资本经营预算执行情况表" sheetId="5" r:id="rId5"/>
    <sheet name="2019年社会保险基金预算执行情况表" sheetId="6" r:id="rId6"/>
  </sheets>
  <definedNames>
    <definedName name="_xlnm._FilterDatabase" localSheetId="2" hidden="1">'2019年一般公预算执行情况表'!$A$4:$P$68</definedName>
    <definedName name="Database" hidden="1">#REF!</definedName>
    <definedName name="_xlnm.Print_Titles" localSheetId="2">'2019年一般公预算执行情况表'!$1:$4</definedName>
    <definedName name="_xlnm.Print_Titles" localSheetId="3">'2019年政府性基金预算执行情况表'!$1:$4</definedName>
    <definedName name="_xlnm.Print_Titles" localSheetId="1">目录!$2:$3</definedName>
    <definedName name="表4">#REF!</definedName>
  </definedNames>
  <calcPr calcId="144525"/>
</workbook>
</file>

<file path=xl/sharedStrings.xml><?xml version="1.0" encoding="utf-8"?>
<sst xmlns="http://schemas.openxmlformats.org/spreadsheetml/2006/main" count="212">
  <si>
    <t>附件1</t>
  </si>
  <si>
    <t>梁河县九保阿昌族乡</t>
  </si>
  <si>
    <t>2019年度财政预算执行情况表</t>
  </si>
  <si>
    <t>梁河县九保阿昌族乡人民政府</t>
  </si>
  <si>
    <t xml:space="preserve">                  2020年5月</t>
  </si>
  <si>
    <t>目录</t>
  </si>
  <si>
    <t>序号</t>
  </si>
  <si>
    <t>表名</t>
  </si>
  <si>
    <t>2019年梁河县九保阿昌族乡一般公共预算收支执行情况表</t>
  </si>
  <si>
    <t>2019年梁河县九保阿昌族乡政府性基金预算收支执行情况表</t>
  </si>
  <si>
    <t>2019年梁河县九保阿昌族乡国有资本经营预算收支执行情况表</t>
  </si>
  <si>
    <t>2019年梁河县九保阿昌族乡社会保险基金收支执行情况表</t>
  </si>
  <si>
    <t>单位：万元</t>
  </si>
  <si>
    <t>收入</t>
  </si>
  <si>
    <t>2018年决算数</t>
  </si>
  <si>
    <t>2019年</t>
  </si>
  <si>
    <t>支出</t>
  </si>
  <si>
    <t>2019年年初预算数</t>
  </si>
  <si>
    <t>调整数</t>
  </si>
  <si>
    <t>快报数</t>
  </si>
  <si>
    <t xml:space="preserve">快报数为年初预算数的 </t>
  </si>
  <si>
    <t xml:space="preserve">快报数比上年决算数增幅 </t>
  </si>
  <si>
    <t>快报数比调整数增减数</t>
  </si>
  <si>
    <t>快报数比调整数增减幅</t>
  </si>
  <si>
    <t>快报报数为年初预算数的</t>
  </si>
  <si>
    <t>快报数比上年决算数增幅</t>
  </si>
  <si>
    <t>101 税收收入</t>
  </si>
  <si>
    <t>201 一般公共服务支出</t>
  </si>
  <si>
    <t>10101 增值税</t>
  </si>
  <si>
    <t>202 外交支出</t>
  </si>
  <si>
    <t>10102 消费税</t>
  </si>
  <si>
    <t>203 国防支出</t>
  </si>
  <si>
    <t>10103 营业税</t>
  </si>
  <si>
    <t>204 公共安全支出</t>
  </si>
  <si>
    <t>10104 企业所得税</t>
  </si>
  <si>
    <t>205 教育支出</t>
  </si>
  <si>
    <t>10105 企业所得税退税</t>
  </si>
  <si>
    <t>206 科学技术支出</t>
  </si>
  <si>
    <t>10106 个人所得税</t>
  </si>
  <si>
    <t>207 文化体育与传媒支出</t>
  </si>
  <si>
    <t>10107 资源税</t>
  </si>
  <si>
    <t>208 社会保障和就业支出</t>
  </si>
  <si>
    <t>10109 城市维护建设税</t>
  </si>
  <si>
    <t>210 医疗卫生与计划生育支出</t>
  </si>
  <si>
    <t>10110 房产税</t>
  </si>
  <si>
    <t>211 节能环保支出</t>
  </si>
  <si>
    <t xml:space="preserve"> </t>
  </si>
  <si>
    <t>10111 印花税</t>
  </si>
  <si>
    <t>212 城乡社区支出</t>
  </si>
  <si>
    <t>10112 城镇土地使用税</t>
  </si>
  <si>
    <t>213 农林水支出</t>
  </si>
  <si>
    <t>10113 土地增值税</t>
  </si>
  <si>
    <t>214 交通运输支出</t>
  </si>
  <si>
    <t>10114 车船税</t>
  </si>
  <si>
    <t>215 资源勘探电力信息等支出</t>
  </si>
  <si>
    <t>10118 耕地占用税</t>
  </si>
  <si>
    <t>216 商业服务业等支出</t>
  </si>
  <si>
    <t>10119 契税</t>
  </si>
  <si>
    <t>217 金融监支出</t>
  </si>
  <si>
    <t>10120 烟叶税</t>
  </si>
  <si>
    <t>220 国土海洋气象等支出</t>
  </si>
  <si>
    <t>10199 其他税收收入</t>
  </si>
  <si>
    <t>221 住房保障支出</t>
  </si>
  <si>
    <t>103 非税收入</t>
  </si>
  <si>
    <t>222 粮油物资储备支出</t>
  </si>
  <si>
    <t>10302 专项收入</t>
  </si>
  <si>
    <t>224  灾害防治及应急管理支出</t>
  </si>
  <si>
    <t>10304 行政事业性收费收入</t>
  </si>
  <si>
    <t>227 预备费</t>
  </si>
  <si>
    <t>10305 罚没收入</t>
  </si>
  <si>
    <t>229 其他支出</t>
  </si>
  <si>
    <t>10306 国有资本经营收入</t>
  </si>
  <si>
    <t>232 债务付息支出</t>
  </si>
  <si>
    <t>10307 国有资源（资产）有偿使用收入</t>
  </si>
  <si>
    <t>10308 捐赠收入</t>
  </si>
  <si>
    <t>10309 政府住房基金收入</t>
  </si>
  <si>
    <t>10399 其他收入</t>
  </si>
  <si>
    <t>本年收入小计</t>
  </si>
  <si>
    <t>本年支出小计</t>
  </si>
  <si>
    <t>110  转移性收入</t>
  </si>
  <si>
    <t>230  转移性支出</t>
  </si>
  <si>
    <t>11001  返还性收入</t>
  </si>
  <si>
    <t xml:space="preserve">  23002一般性转移支付</t>
  </si>
  <si>
    <t>增值税和消费税税收返还收入</t>
  </si>
  <si>
    <t xml:space="preserve">    2300209体制上解支出</t>
  </si>
  <si>
    <t>所得税基数返还收入</t>
  </si>
  <si>
    <t xml:space="preserve">    2300210出口退税专项上 解支出</t>
  </si>
  <si>
    <t>成品油价格和税费改革税收返还收入</t>
  </si>
  <si>
    <t xml:space="preserve">    成品油价格和税费改革专项上解支出</t>
  </si>
  <si>
    <t>其他税收返还收入</t>
  </si>
  <si>
    <t xml:space="preserve">  专项转移支付</t>
  </si>
  <si>
    <t>11002  一般性转移支付收入</t>
  </si>
  <si>
    <t xml:space="preserve">  23003专项转移支付</t>
  </si>
  <si>
    <t>体制补助收入</t>
  </si>
  <si>
    <t xml:space="preserve">    2300351专项上解支出</t>
  </si>
  <si>
    <t>均衡性转移支付收入</t>
  </si>
  <si>
    <t>革命老区及民族和边境地区转移支付收入</t>
  </si>
  <si>
    <t>调整工资转移支付补助收入</t>
  </si>
  <si>
    <t>农村税费改革补助收入</t>
  </si>
  <si>
    <t>县级基本财力保障机制奖补资金收入</t>
  </si>
  <si>
    <t>结算补助收入</t>
  </si>
  <si>
    <t>化解债务补助收入</t>
  </si>
  <si>
    <t>资源枯竭型城市转移支付补助收入</t>
  </si>
  <si>
    <t>企业事业单位划转补助收入</t>
  </si>
  <si>
    <t>基层公检法司转移支付收入</t>
  </si>
  <si>
    <t>义务教育等转移支付收入</t>
  </si>
  <si>
    <t>基本养老保险和低保等转移支付收入</t>
  </si>
  <si>
    <t>新型农村合作医疗等转移支付收入</t>
  </si>
  <si>
    <t>农村综合改革转移支付支出</t>
  </si>
  <si>
    <t>重点生态功能区转移支付收入</t>
  </si>
  <si>
    <t>固定数额补助收入</t>
  </si>
  <si>
    <t>其他一般性转移支付收入</t>
  </si>
  <si>
    <t>11003 专项转移支付收入</t>
  </si>
  <si>
    <t>上级专项补助</t>
  </si>
  <si>
    <t>安排预算稳定调节基金</t>
  </si>
  <si>
    <t>专项上解收入</t>
  </si>
  <si>
    <t>11008 上年结余收入</t>
  </si>
  <si>
    <t>23009 年终结余</t>
  </si>
  <si>
    <t>专款结转</t>
  </si>
  <si>
    <t xml:space="preserve">        结转下年</t>
  </si>
  <si>
    <t>净结余</t>
  </si>
  <si>
    <t xml:space="preserve">        净结余</t>
  </si>
  <si>
    <t>11009 调入资金</t>
  </si>
  <si>
    <t>23011 债券转贷支出</t>
  </si>
  <si>
    <t>11011 债券转贷收入</t>
  </si>
  <si>
    <t>23012 债券还本支出</t>
  </si>
  <si>
    <t xml:space="preserve"> 231 增设预算周转金</t>
  </si>
  <si>
    <t>收 入 合 计</t>
  </si>
  <si>
    <t>支出合计</t>
  </si>
  <si>
    <t>年初预算数</t>
  </si>
  <si>
    <t>快报数为年初预算的%</t>
  </si>
  <si>
    <t>快报数比上年增幅</t>
  </si>
  <si>
    <t>快报数比调整数增减</t>
  </si>
  <si>
    <t>206  科学技术支出</t>
  </si>
  <si>
    <t xml:space="preserve">  10301 政府性基金收入</t>
  </si>
  <si>
    <t>207  文化体育与传媒支出</t>
  </si>
  <si>
    <t>1030146 国有土地收益基金收入</t>
  </si>
  <si>
    <t>208  社会保障和就业支出</t>
  </si>
  <si>
    <t>1030147 农业土地开发资金收入</t>
  </si>
  <si>
    <t>211  节能环保支出</t>
  </si>
  <si>
    <t>1030148 国有土地使用权出让收入</t>
  </si>
  <si>
    <t>212  城乡社区支出</t>
  </si>
  <si>
    <t>1030155 彩票公益金收入</t>
  </si>
  <si>
    <t>213  农林水支出</t>
  </si>
  <si>
    <t>1030156 城市基础设施配套费收入</t>
  </si>
  <si>
    <t>214  交通运输支出</t>
  </si>
  <si>
    <t>1030157 小型水库移民扶助基金收入</t>
  </si>
  <si>
    <t>215  资源勘探信息等支出</t>
  </si>
  <si>
    <t>1030176 水土保持补偿费收入</t>
  </si>
  <si>
    <t>216  商业服务业等支出</t>
  </si>
  <si>
    <t>1030178 污水处理费收入</t>
  </si>
  <si>
    <t>217  金融支出</t>
  </si>
  <si>
    <t>1030180 彩票发行机构和彩票销售机构的业务费用</t>
  </si>
  <si>
    <t>229  其他支出</t>
  </si>
  <si>
    <t>1030199 其他政府性基金收入</t>
  </si>
  <si>
    <t>232  债务付息支出</t>
  </si>
  <si>
    <t>233  债务发行费用支出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</si>
  <si>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</si>
  <si>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</si>
  <si>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</si>
  <si>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</si>
  <si>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</si>
  <si>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t>11011 债务转贷收入</t>
  </si>
  <si>
    <t>23011 债务转贷支出</t>
  </si>
  <si>
    <t>231  政府性基金债务还本支出</t>
  </si>
  <si>
    <t xml:space="preserve">     上解支出</t>
  </si>
  <si>
    <t>收入合计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</si>
  <si>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单位:万元</t>
    </r>
  </si>
  <si>
    <t>比上年增幅</t>
  </si>
  <si>
    <r>
      <rPr>
        <sz val="12"/>
        <rFont val="宋体"/>
        <charset val="134"/>
      </rPr>
      <t>1030601</t>
    </r>
    <r>
      <rPr>
        <sz val="12"/>
        <rFont val="宋体"/>
        <charset val="134"/>
      </rPr>
      <t xml:space="preserve"> 利润收入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</si>
  <si>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2 </t>
    </r>
    <r>
      <rPr>
        <sz val="12"/>
        <rFont val="宋体"/>
        <charset val="134"/>
      </rPr>
      <t>股利、股息收入</t>
    </r>
  </si>
  <si>
    <t>223 国有资本经营预算支出</t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</si>
  <si>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3 </t>
    </r>
    <r>
      <rPr>
        <sz val="12"/>
        <rFont val="宋体"/>
        <charset val="134"/>
      </rPr>
      <t>产权转让收入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</si>
  <si>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4 </t>
    </r>
    <r>
      <rPr>
        <sz val="12"/>
        <rFont val="宋体"/>
        <charset val="134"/>
      </rPr>
      <t>清算收入</t>
    </r>
  </si>
  <si>
    <t>1030698 其他国有资本经营预算收入</t>
  </si>
  <si>
    <t>本 年 收 入 小 计</t>
  </si>
  <si>
    <t>本 年 支 出 小 计</t>
  </si>
  <si>
    <t>11005 国有资本经营预算转移支付收入</t>
  </si>
  <si>
    <t>2305 国有资本经营预算转移支付</t>
  </si>
  <si>
    <t>2308 调出资金</t>
  </si>
  <si>
    <t>收  入  合  计</t>
  </si>
  <si>
    <t>支  出  合  计</t>
  </si>
  <si>
    <t xml:space="preserve"> 2019年梁河县九保阿昌族乡社会保险基金收支执行情况表</t>
  </si>
  <si>
    <t>项        目</t>
  </si>
  <si>
    <r>
      <rPr>
        <sz val="12"/>
        <rFont val="宋体"/>
        <charset val="134"/>
      </rPr>
      <t>合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计</t>
    </r>
  </si>
  <si>
    <t xml:space="preserve">企业职工基本养老保险基金
</t>
  </si>
  <si>
    <t>失业保险基金</t>
  </si>
  <si>
    <t>职工基本医疗保险基金</t>
  </si>
  <si>
    <t>工伤保险基金</t>
  </si>
  <si>
    <t>生育保险基金</t>
  </si>
  <si>
    <t>新型农村合作医疗基金</t>
  </si>
  <si>
    <t>城镇居民基本医疗保险基金</t>
  </si>
  <si>
    <t>城乡居民基本养老保险基金缴费</t>
  </si>
  <si>
    <t>机关事业单位基本养老保险基金</t>
  </si>
  <si>
    <t>城乡居民基本医疗保险基金</t>
  </si>
  <si>
    <t>其他社会保险基金</t>
  </si>
  <si>
    <t>一、本年收入</t>
  </si>
  <si>
    <t xml:space="preserve">  其中：1、保险费收入</t>
  </si>
  <si>
    <t xml:space="preserve">        2、利息收入</t>
  </si>
  <si>
    <t xml:space="preserve">        3、财政补贴收入</t>
  </si>
  <si>
    <t xml:space="preserve">        4、其他收入</t>
  </si>
  <si>
    <t xml:space="preserve">        5、转移收入</t>
  </si>
  <si>
    <t>二、上级补助收入</t>
  </si>
  <si>
    <t>三、本年支出</t>
  </si>
  <si>
    <t xml:space="preserve">  其中：1、保险费支出</t>
  </si>
  <si>
    <t xml:space="preserve">        2、其他支出</t>
  </si>
  <si>
    <t xml:space="preserve">        3、转移支出</t>
  </si>
  <si>
    <t>四、补助下级支出</t>
  </si>
  <si>
    <t>五、上解上级支出</t>
  </si>
  <si>
    <t>六、本年收支结余</t>
  </si>
  <si>
    <t>七、上年结余</t>
  </si>
  <si>
    <t>八、年末滚存结余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</si>
</sst>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_ ;[Red]\-#,##0\ "/>
    <numFmt numFmtId="177" formatCode="#,##0_ "/>
    <numFmt numFmtId="178" formatCode="0.0%"/>
    <numFmt numFmtId="179" formatCode="0.00_ "/>
    <numFmt numFmtId="180" formatCode="#,##0.0_ ;[Red]\-#,##0.0\ "/>
    <numFmt numFmtId="181" formatCode="yyyy&quot;年&quot;m&quot;月&quot;d&quot;日&quot;;@"/>
  </numFmts>
  <fonts count="59">
    <font>
      <sz val="12"/>
      <name val="宋体"/>
      <charset val="134"/>
    </font>
    <font>
      <sz val="22"/>
      <name val="宋体"/>
      <charset val="134"/>
    </font>
    <font>
      <sz val="20"/>
      <name val="宋体"/>
      <charset val="134"/>
    </font>
    <font>
      <sz val="12"/>
      <name val="Arial Narrow"/>
      <charset val="134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sz val="22"/>
      <name val="华文中宋"/>
      <charset val="134"/>
    </font>
    <font>
      <b/>
      <sz val="12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sz val="16"/>
      <name val="华文中宋"/>
      <charset val="134"/>
    </font>
    <font>
      <sz val="11"/>
      <name val="华文中宋"/>
      <charset val="134"/>
    </font>
    <font>
      <b/>
      <sz val="11"/>
      <name val="宋体"/>
      <charset val="134"/>
    </font>
    <font>
      <sz val="15"/>
      <name val="宋体"/>
      <charset val="134"/>
    </font>
    <font>
      <sz val="20"/>
      <name val="华文中宋"/>
      <charset val="134"/>
    </font>
    <font>
      <sz val="12"/>
      <name val="黑体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b/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1"/>
      <color theme="1"/>
      <name val="宋体"/>
      <charset val="0"/>
      <scheme val="minor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indexed="56"/>
      <name val="宋体"/>
      <charset val="134"/>
    </font>
    <font>
      <sz val="7"/>
      <name val="Small Fonts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MS Sans Serif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sz val="10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71">
    <xf numFmtId="0" fontId="0" fillId="0" borderId="0"/>
    <xf numFmtId="42" fontId="29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31" fillId="8" borderId="23" applyNumberFormat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/>
    <xf numFmtId="0" fontId="41" fillId="0" borderId="29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4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18" borderId="31" applyNumberFormat="0" applyFont="0" applyAlignment="0" applyProtection="0">
      <alignment vertical="center"/>
    </xf>
    <xf numFmtId="0" fontId="0" fillId="0" borderId="0"/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23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22" fillId="5" borderId="0" applyNumberFormat="0" applyBorder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34" fillId="0" borderId="25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0" fillId="0" borderId="0"/>
    <xf numFmtId="0" fontId="26" fillId="32" borderId="0" applyNumberFormat="0" applyBorder="0" applyAlignment="0" applyProtection="0">
      <alignment vertical="center"/>
    </xf>
    <xf numFmtId="0" fontId="0" fillId="0" borderId="0"/>
    <xf numFmtId="0" fontId="27" fillId="0" borderId="22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45" fillId="17" borderId="30" applyNumberFormat="0" applyAlignment="0" applyProtection="0">
      <alignment vertical="center"/>
    </xf>
    <xf numFmtId="0" fontId="53" fillId="17" borderId="23" applyNumberFormat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33" fillId="9" borderId="24" applyNumberFormat="0" applyAlignment="0" applyProtection="0">
      <alignment vertical="center"/>
    </xf>
    <xf numFmtId="0" fontId="41" fillId="0" borderId="29" applyNumberFormat="0" applyFill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7" fillId="11" borderId="27" applyNumberFormat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52" fillId="0" borderId="34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0" fillId="0" borderId="0"/>
    <xf numFmtId="0" fontId="30" fillId="7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11" borderId="27" applyNumberFormat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50" fillId="0" borderId="33" applyNumberFormat="0" applyFill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11" borderId="27" applyNumberFormat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56" fillId="3" borderId="35" applyNumberFormat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50" fillId="0" borderId="33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29" borderId="0" applyNumberFormat="0" applyBorder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0" fillId="0" borderId="0"/>
    <xf numFmtId="0" fontId="39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27" borderId="0" applyNumberFormat="0" applyBorder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25" borderId="0" applyNumberFormat="0" applyBorder="0" applyAlignment="0" applyProtection="0">
      <alignment vertical="center"/>
    </xf>
    <xf numFmtId="0" fontId="37" fillId="11" borderId="27" applyNumberForma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7" fillId="11" borderId="27" applyNumberForma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37" fontId="51" fillId="0" borderId="0"/>
    <xf numFmtId="0" fontId="44" fillId="16" borderId="0" applyNumberFormat="0" applyBorder="0" applyAlignment="0" applyProtection="0">
      <alignment vertical="center"/>
    </xf>
    <xf numFmtId="0" fontId="55" fillId="0" borderId="0"/>
    <xf numFmtId="9" fontId="0" fillId="0" borderId="0" applyFont="0" applyFill="0" applyBorder="0" applyAlignment="0" applyProtection="0"/>
    <xf numFmtId="0" fontId="22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2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2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44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0" fillId="0" borderId="28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22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2" fillId="5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0" fillId="0" borderId="0"/>
    <xf numFmtId="0" fontId="20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41" fillId="0" borderId="29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41" fillId="0" borderId="2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0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50" fillId="0" borderId="33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50" fillId="0" borderId="33" applyNumberFormat="0" applyFill="0" applyAlignment="0" applyProtection="0">
      <alignment vertical="center"/>
    </xf>
    <xf numFmtId="0" fontId="50" fillId="0" borderId="3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0" fillId="0" borderId="33" applyNumberFormat="0" applyFill="0" applyAlignment="0" applyProtection="0">
      <alignment vertical="center"/>
    </xf>
    <xf numFmtId="0" fontId="50" fillId="0" borderId="33" applyNumberFormat="0" applyFill="0" applyAlignment="0" applyProtection="0">
      <alignment vertical="center"/>
    </xf>
    <xf numFmtId="0" fontId="50" fillId="0" borderId="33" applyNumberFormat="0" applyFill="0" applyAlignment="0" applyProtection="0">
      <alignment vertical="center"/>
    </xf>
    <xf numFmtId="0" fontId="50" fillId="0" borderId="33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0" fillId="0" borderId="33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50" fillId="0" borderId="33" applyNumberFormat="0" applyFill="0" applyAlignment="0" applyProtection="0">
      <alignment vertical="center"/>
    </xf>
    <xf numFmtId="0" fontId="50" fillId="0" borderId="33" applyNumberFormat="0" applyFill="0" applyAlignment="0" applyProtection="0">
      <alignment vertical="center"/>
    </xf>
    <xf numFmtId="0" fontId="50" fillId="0" borderId="33" applyNumberFormat="0" applyFill="0" applyAlignment="0" applyProtection="0">
      <alignment vertical="center"/>
    </xf>
    <xf numFmtId="0" fontId="50" fillId="0" borderId="33" applyNumberFormat="0" applyFill="0" applyAlignment="0" applyProtection="0">
      <alignment vertical="center"/>
    </xf>
    <xf numFmtId="0" fontId="50" fillId="0" borderId="33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0" fillId="0" borderId="33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0" fillId="0" borderId="33" applyNumberFormat="0" applyFill="0" applyAlignment="0" applyProtection="0">
      <alignment vertical="center"/>
    </xf>
    <xf numFmtId="0" fontId="50" fillId="0" borderId="33" applyNumberFormat="0" applyFill="0" applyAlignment="0" applyProtection="0">
      <alignment vertical="center"/>
    </xf>
    <xf numFmtId="0" fontId="50" fillId="0" borderId="33" applyNumberFormat="0" applyFill="0" applyAlignment="0" applyProtection="0">
      <alignment vertical="center"/>
    </xf>
    <xf numFmtId="0" fontId="41" fillId="0" borderId="29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0" fillId="0" borderId="33" applyNumberFormat="0" applyFill="0" applyAlignment="0" applyProtection="0">
      <alignment vertical="center"/>
    </xf>
    <xf numFmtId="0" fontId="0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50" fillId="0" borderId="33" applyNumberFormat="0" applyFill="0" applyAlignment="0" applyProtection="0">
      <alignment vertical="center"/>
    </xf>
    <xf numFmtId="0" fontId="50" fillId="0" borderId="33" applyNumberFormat="0" applyFill="0" applyAlignment="0" applyProtection="0">
      <alignment vertical="center"/>
    </xf>
    <xf numFmtId="0" fontId="50" fillId="0" borderId="33" applyNumberFormat="0" applyFill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50" fillId="0" borderId="33" applyNumberFormat="0" applyFill="0" applyAlignment="0" applyProtection="0">
      <alignment vertical="center"/>
    </xf>
    <xf numFmtId="0" fontId="50" fillId="0" borderId="33" applyNumberFormat="0" applyFill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0" fillId="0" borderId="33" applyNumberFormat="0" applyFill="0" applyAlignment="0" applyProtection="0">
      <alignment vertical="center"/>
    </xf>
    <xf numFmtId="0" fontId="41" fillId="0" borderId="29" applyNumberFormat="0" applyFill="0" applyAlignment="0" applyProtection="0">
      <alignment vertical="center"/>
    </xf>
    <xf numFmtId="0" fontId="50" fillId="0" borderId="33" applyNumberFormat="0" applyFill="0" applyAlignment="0" applyProtection="0">
      <alignment vertical="center"/>
    </xf>
    <xf numFmtId="0" fontId="41" fillId="0" borderId="29" applyNumberFormat="0" applyFill="0" applyAlignment="0" applyProtection="0">
      <alignment vertical="center"/>
    </xf>
    <xf numFmtId="0" fontId="0" fillId="0" borderId="0"/>
    <xf numFmtId="0" fontId="41" fillId="0" borderId="29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0" borderId="29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0" borderId="29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0" borderId="29" applyNumberFormat="0" applyFill="0" applyAlignment="0" applyProtection="0">
      <alignment vertical="center"/>
    </xf>
    <xf numFmtId="0" fontId="41" fillId="0" borderId="29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0" borderId="29" applyNumberFormat="0" applyFill="0" applyAlignment="0" applyProtection="0">
      <alignment vertical="center"/>
    </xf>
    <xf numFmtId="0" fontId="0" fillId="0" borderId="0">
      <alignment vertical="center"/>
    </xf>
    <xf numFmtId="0" fontId="41" fillId="0" borderId="29" applyNumberFormat="0" applyFill="0" applyAlignment="0" applyProtection="0">
      <alignment vertical="center"/>
    </xf>
    <xf numFmtId="0" fontId="41" fillId="0" borderId="29" applyNumberFormat="0" applyFill="0" applyAlignment="0" applyProtection="0">
      <alignment vertical="center"/>
    </xf>
    <xf numFmtId="0" fontId="41" fillId="0" borderId="29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1" fillId="0" borderId="29" applyNumberFormat="0" applyFill="0" applyAlignment="0" applyProtection="0">
      <alignment vertical="center"/>
    </xf>
    <xf numFmtId="0" fontId="41" fillId="0" borderId="29" applyNumberFormat="0" applyFill="0" applyAlignment="0" applyProtection="0">
      <alignment vertical="center"/>
    </xf>
    <xf numFmtId="0" fontId="41" fillId="0" borderId="2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2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7" fillId="11" borderId="27" applyNumberFormat="0" applyAlignment="0" applyProtection="0">
      <alignment vertical="center"/>
    </xf>
    <xf numFmtId="0" fontId="41" fillId="0" borderId="29" applyNumberFormat="0" applyFill="0" applyAlignment="0" applyProtection="0">
      <alignment vertical="center"/>
    </xf>
    <xf numFmtId="0" fontId="41" fillId="0" borderId="29" applyNumberFormat="0" applyFill="0" applyAlignment="0" applyProtection="0">
      <alignment vertical="center"/>
    </xf>
    <xf numFmtId="0" fontId="0" fillId="0" borderId="0">
      <alignment vertical="center"/>
    </xf>
    <xf numFmtId="0" fontId="41" fillId="0" borderId="29" applyNumberFormat="0" applyFill="0" applyAlignment="0" applyProtection="0">
      <alignment vertical="center"/>
    </xf>
    <xf numFmtId="0" fontId="41" fillId="0" borderId="29" applyNumberFormat="0" applyFill="0" applyAlignment="0" applyProtection="0">
      <alignment vertical="center"/>
    </xf>
    <xf numFmtId="0" fontId="0" fillId="0" borderId="0"/>
    <xf numFmtId="0" fontId="41" fillId="0" borderId="29" applyNumberFormat="0" applyFill="0" applyAlignment="0" applyProtection="0">
      <alignment vertical="center"/>
    </xf>
    <xf numFmtId="0" fontId="41" fillId="0" borderId="29" applyNumberFormat="0" applyFill="0" applyAlignment="0" applyProtection="0">
      <alignment vertical="center"/>
    </xf>
    <xf numFmtId="0" fontId="41" fillId="0" borderId="2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/>
    <xf numFmtId="0" fontId="41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21" borderId="32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/>
    <xf numFmtId="0" fontId="40" fillId="0" borderId="2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37" fillId="11" borderId="27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7" fillId="11" borderId="27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7" fillId="11" borderId="27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7" fillId="11" borderId="27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7" fillId="11" borderId="27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7" fillId="11" borderId="27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37" fillId="11" borderId="27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7" fillId="11" borderId="27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7" fillId="11" borderId="27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7" fillId="11" borderId="27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58" fillId="0" borderId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/>
    <xf numFmtId="0" fontId="35" fillId="10" borderId="19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7" fillId="11" borderId="27" applyNumberFormat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3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9" fillId="3" borderId="19" applyNumberFormat="0" applyAlignment="0" applyProtection="0">
      <alignment vertical="center"/>
    </xf>
    <xf numFmtId="0" fontId="0" fillId="0" borderId="0">
      <alignment vertical="center"/>
    </xf>
    <xf numFmtId="0" fontId="56" fillId="3" borderId="35" applyNumberFormat="0" applyAlignment="0" applyProtection="0">
      <alignment vertical="center"/>
    </xf>
    <xf numFmtId="0" fontId="37" fillId="11" borderId="2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3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3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56" fillId="3" borderId="35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11" borderId="27" applyNumberFormat="0" applyAlignment="0" applyProtection="0">
      <alignment vertical="center"/>
    </xf>
    <xf numFmtId="0" fontId="0" fillId="0" borderId="0">
      <alignment vertical="center"/>
    </xf>
    <xf numFmtId="0" fontId="19" fillId="3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28" applyNumberFormat="0" applyFill="0" applyAlignment="0" applyProtection="0">
      <alignment vertical="center"/>
    </xf>
    <xf numFmtId="0" fontId="0" fillId="0" borderId="0">
      <alignment vertical="center"/>
    </xf>
    <xf numFmtId="0" fontId="37" fillId="11" borderId="27" applyNumberFormat="0" applyAlignment="0" applyProtection="0">
      <alignment vertical="center"/>
    </xf>
    <xf numFmtId="0" fontId="0" fillId="0" borderId="0"/>
    <xf numFmtId="0" fontId="0" fillId="0" borderId="0"/>
    <xf numFmtId="0" fontId="35" fillId="10" borderId="19" applyNumberFormat="0" applyAlignment="0" applyProtection="0">
      <alignment vertical="center"/>
    </xf>
    <xf numFmtId="0" fontId="0" fillId="0" borderId="0"/>
    <xf numFmtId="0" fontId="56" fillId="3" borderId="35" applyNumberFormat="0" applyAlignment="0" applyProtection="0">
      <alignment vertical="center"/>
    </xf>
    <xf numFmtId="0" fontId="0" fillId="0" borderId="0"/>
    <xf numFmtId="0" fontId="56" fillId="3" borderId="3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5" fillId="10" borderId="19" applyNumberFormat="0" applyAlignment="0" applyProtection="0">
      <alignment vertical="center"/>
    </xf>
    <xf numFmtId="0" fontId="0" fillId="0" borderId="0"/>
    <xf numFmtId="0" fontId="0" fillId="0" borderId="0"/>
    <xf numFmtId="0" fontId="56" fillId="3" borderId="35" applyNumberFormat="0" applyAlignment="0" applyProtection="0">
      <alignment vertical="center"/>
    </xf>
    <xf numFmtId="0" fontId="21" fillId="0" borderId="0">
      <alignment vertical="center"/>
    </xf>
    <xf numFmtId="0" fontId="0" fillId="0" borderId="0"/>
    <xf numFmtId="0" fontId="0" fillId="0" borderId="0"/>
    <xf numFmtId="0" fontId="21" fillId="0" borderId="0">
      <alignment vertical="center"/>
    </xf>
    <xf numFmtId="0" fontId="0" fillId="0" borderId="0"/>
    <xf numFmtId="0" fontId="0" fillId="0" borderId="0"/>
    <xf numFmtId="0" fontId="0" fillId="0" borderId="0"/>
    <xf numFmtId="0" fontId="2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6" fillId="3" borderId="35" applyNumberFormat="0" applyAlignment="0" applyProtection="0">
      <alignment vertical="center"/>
    </xf>
    <xf numFmtId="0" fontId="0" fillId="0" borderId="0"/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0" fillId="0" borderId="28" applyNumberFormat="0" applyFill="0" applyAlignment="0" applyProtection="0">
      <alignment vertical="center"/>
    </xf>
    <xf numFmtId="0" fontId="0" fillId="0" borderId="0"/>
    <xf numFmtId="0" fontId="19" fillId="3" borderId="19" applyNumberFormat="0" applyAlignment="0" applyProtection="0">
      <alignment vertical="center"/>
    </xf>
    <xf numFmtId="0" fontId="0" fillId="0" borderId="0"/>
    <xf numFmtId="0" fontId="19" fillId="3" borderId="19" applyNumberFormat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56" fillId="3" borderId="35" applyNumberFormat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37" fillId="11" borderId="27" applyNumberFormat="0" applyAlignment="0" applyProtection="0">
      <alignment vertical="center"/>
    </xf>
    <xf numFmtId="0" fontId="37" fillId="11" borderId="27" applyNumberFormat="0" applyAlignment="0" applyProtection="0">
      <alignment vertical="center"/>
    </xf>
    <xf numFmtId="0" fontId="37" fillId="11" borderId="27" applyNumberFormat="0" applyAlignment="0" applyProtection="0">
      <alignment vertical="center"/>
    </xf>
    <xf numFmtId="0" fontId="37" fillId="11" borderId="27" applyNumberFormat="0" applyAlignment="0" applyProtection="0">
      <alignment vertical="center"/>
    </xf>
    <xf numFmtId="0" fontId="37" fillId="11" borderId="27" applyNumberFormat="0" applyAlignment="0" applyProtection="0">
      <alignment vertical="center"/>
    </xf>
    <xf numFmtId="0" fontId="0" fillId="21" borderId="32" applyNumberFormat="0" applyFont="0" applyAlignment="0" applyProtection="0">
      <alignment vertical="center"/>
    </xf>
    <xf numFmtId="0" fontId="37" fillId="11" borderId="2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7" fillId="11" borderId="2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56" fillId="3" borderId="35" applyNumberFormat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55" fillId="0" borderId="0"/>
    <xf numFmtId="41" fontId="0" fillId="0" borderId="0" applyFont="0" applyFill="0" applyBorder="0" applyAlignment="0" applyProtection="0"/>
    <xf numFmtId="4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56" fillId="3" borderId="35" applyNumberFormat="0" applyAlignment="0" applyProtection="0">
      <alignment vertical="center"/>
    </xf>
    <xf numFmtId="0" fontId="56" fillId="3" borderId="35" applyNumberFormat="0" applyAlignment="0" applyProtection="0">
      <alignment vertical="center"/>
    </xf>
    <xf numFmtId="0" fontId="56" fillId="3" borderId="35" applyNumberFormat="0" applyAlignment="0" applyProtection="0">
      <alignment vertical="center"/>
    </xf>
    <xf numFmtId="0" fontId="56" fillId="3" borderId="35" applyNumberFormat="0" applyAlignment="0" applyProtection="0">
      <alignment vertical="center"/>
    </xf>
    <xf numFmtId="0" fontId="56" fillId="3" borderId="35" applyNumberFormat="0" applyAlignment="0" applyProtection="0">
      <alignment vertical="center"/>
    </xf>
    <xf numFmtId="0" fontId="56" fillId="3" borderId="35" applyNumberFormat="0" applyAlignment="0" applyProtection="0">
      <alignment vertical="center"/>
    </xf>
    <xf numFmtId="0" fontId="56" fillId="3" borderId="35" applyNumberFormat="0" applyAlignment="0" applyProtection="0">
      <alignment vertical="center"/>
    </xf>
    <xf numFmtId="0" fontId="56" fillId="3" borderId="35" applyNumberFormat="0" applyAlignment="0" applyProtection="0">
      <alignment vertical="center"/>
    </xf>
    <xf numFmtId="0" fontId="56" fillId="3" borderId="35" applyNumberFormat="0" applyAlignment="0" applyProtection="0">
      <alignment vertical="center"/>
    </xf>
    <xf numFmtId="0" fontId="56" fillId="3" borderId="35" applyNumberFormat="0" applyAlignment="0" applyProtection="0">
      <alignment vertical="center"/>
    </xf>
    <xf numFmtId="0" fontId="56" fillId="3" borderId="35" applyNumberFormat="0" applyAlignment="0" applyProtection="0">
      <alignment vertical="center"/>
    </xf>
    <xf numFmtId="0" fontId="56" fillId="3" borderId="35" applyNumberFormat="0" applyAlignment="0" applyProtection="0">
      <alignment vertical="center"/>
    </xf>
    <xf numFmtId="0" fontId="56" fillId="3" borderId="35" applyNumberFormat="0" applyAlignment="0" applyProtection="0">
      <alignment vertical="center"/>
    </xf>
    <xf numFmtId="0" fontId="56" fillId="3" borderId="35" applyNumberFormat="0" applyAlignment="0" applyProtection="0">
      <alignment vertical="center"/>
    </xf>
    <xf numFmtId="0" fontId="56" fillId="3" borderId="35" applyNumberFormat="0" applyAlignment="0" applyProtection="0">
      <alignment vertical="center"/>
    </xf>
    <xf numFmtId="0" fontId="56" fillId="3" borderId="35" applyNumberFormat="0" applyAlignment="0" applyProtection="0">
      <alignment vertical="center"/>
    </xf>
    <xf numFmtId="0" fontId="56" fillId="3" borderId="35" applyNumberFormat="0" applyAlignment="0" applyProtection="0">
      <alignment vertical="center"/>
    </xf>
    <xf numFmtId="0" fontId="56" fillId="3" borderId="35" applyNumberFormat="0" applyAlignment="0" applyProtection="0">
      <alignment vertical="center"/>
    </xf>
    <xf numFmtId="0" fontId="35" fillId="10" borderId="19" applyNumberFormat="0" applyAlignment="0" applyProtection="0">
      <alignment vertical="center"/>
    </xf>
    <xf numFmtId="0" fontId="35" fillId="10" borderId="19" applyNumberFormat="0" applyAlignment="0" applyProtection="0">
      <alignment vertical="center"/>
    </xf>
    <xf numFmtId="0" fontId="35" fillId="10" borderId="19" applyNumberFormat="0" applyAlignment="0" applyProtection="0">
      <alignment vertical="center"/>
    </xf>
    <xf numFmtId="0" fontId="35" fillId="10" borderId="19" applyNumberFormat="0" applyAlignment="0" applyProtection="0">
      <alignment vertical="center"/>
    </xf>
    <xf numFmtId="0" fontId="35" fillId="10" borderId="19" applyNumberFormat="0" applyAlignment="0" applyProtection="0">
      <alignment vertical="center"/>
    </xf>
    <xf numFmtId="0" fontId="35" fillId="10" borderId="19" applyNumberFormat="0" applyAlignment="0" applyProtection="0">
      <alignment vertical="center"/>
    </xf>
    <xf numFmtId="0" fontId="35" fillId="10" borderId="19" applyNumberFormat="0" applyAlignment="0" applyProtection="0">
      <alignment vertical="center"/>
    </xf>
    <xf numFmtId="0" fontId="35" fillId="10" borderId="19" applyNumberFormat="0" applyAlignment="0" applyProtection="0">
      <alignment vertical="center"/>
    </xf>
    <xf numFmtId="0" fontId="35" fillId="10" borderId="19" applyNumberFormat="0" applyAlignment="0" applyProtection="0">
      <alignment vertical="center"/>
    </xf>
    <xf numFmtId="0" fontId="35" fillId="10" borderId="19" applyNumberFormat="0" applyAlignment="0" applyProtection="0">
      <alignment vertical="center"/>
    </xf>
    <xf numFmtId="0" fontId="35" fillId="10" borderId="19" applyNumberFormat="0" applyAlignment="0" applyProtection="0">
      <alignment vertical="center"/>
    </xf>
    <xf numFmtId="0" fontId="35" fillId="10" borderId="19" applyNumberFormat="0" applyAlignment="0" applyProtection="0">
      <alignment vertical="center"/>
    </xf>
    <xf numFmtId="0" fontId="35" fillId="10" borderId="19" applyNumberFormat="0" applyAlignment="0" applyProtection="0">
      <alignment vertical="center"/>
    </xf>
    <xf numFmtId="0" fontId="35" fillId="10" borderId="19" applyNumberFormat="0" applyAlignment="0" applyProtection="0">
      <alignment vertical="center"/>
    </xf>
    <xf numFmtId="0" fontId="35" fillId="10" borderId="19" applyNumberFormat="0" applyAlignment="0" applyProtection="0">
      <alignment vertical="center"/>
    </xf>
    <xf numFmtId="0" fontId="35" fillId="10" borderId="19" applyNumberFormat="0" applyAlignment="0" applyProtection="0">
      <alignment vertical="center"/>
    </xf>
    <xf numFmtId="0" fontId="35" fillId="10" borderId="19" applyNumberFormat="0" applyAlignment="0" applyProtection="0">
      <alignment vertical="center"/>
    </xf>
    <xf numFmtId="0" fontId="35" fillId="10" borderId="19" applyNumberFormat="0" applyAlignment="0" applyProtection="0">
      <alignment vertical="center"/>
    </xf>
    <xf numFmtId="0" fontId="35" fillId="10" borderId="19" applyNumberFormat="0" applyAlignment="0" applyProtection="0">
      <alignment vertical="center"/>
    </xf>
    <xf numFmtId="0" fontId="35" fillId="10" borderId="19" applyNumberFormat="0" applyAlignment="0" applyProtection="0">
      <alignment vertical="center"/>
    </xf>
    <xf numFmtId="0" fontId="35" fillId="10" borderId="19" applyNumberFormat="0" applyAlignment="0" applyProtection="0">
      <alignment vertical="center"/>
    </xf>
    <xf numFmtId="0" fontId="35" fillId="10" borderId="19" applyNumberFormat="0" applyAlignment="0" applyProtection="0">
      <alignment vertical="center"/>
    </xf>
    <xf numFmtId="0" fontId="35" fillId="10" borderId="19" applyNumberFormat="0" applyAlignment="0" applyProtection="0">
      <alignment vertical="center"/>
    </xf>
    <xf numFmtId="0" fontId="35" fillId="10" borderId="19" applyNumberFormat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0" fillId="21" borderId="32" applyNumberFormat="0" applyFont="0" applyAlignment="0" applyProtection="0">
      <alignment vertical="center"/>
    </xf>
    <xf numFmtId="0" fontId="0" fillId="21" borderId="32" applyNumberFormat="0" applyFont="0" applyAlignment="0" applyProtection="0">
      <alignment vertical="center"/>
    </xf>
    <xf numFmtId="0" fontId="0" fillId="21" borderId="32" applyNumberFormat="0" applyFont="0" applyAlignment="0" applyProtection="0">
      <alignment vertical="center"/>
    </xf>
    <xf numFmtId="0" fontId="0" fillId="21" borderId="32" applyNumberFormat="0" applyFont="0" applyAlignment="0" applyProtection="0">
      <alignment vertical="center"/>
    </xf>
    <xf numFmtId="0" fontId="0" fillId="21" borderId="32" applyNumberFormat="0" applyFont="0" applyAlignment="0" applyProtection="0">
      <alignment vertical="center"/>
    </xf>
    <xf numFmtId="0" fontId="0" fillId="21" borderId="32" applyNumberFormat="0" applyFont="0" applyAlignment="0" applyProtection="0">
      <alignment vertical="center"/>
    </xf>
    <xf numFmtId="0" fontId="0" fillId="21" borderId="32" applyNumberFormat="0" applyFont="0" applyAlignment="0" applyProtection="0">
      <alignment vertical="center"/>
    </xf>
    <xf numFmtId="0" fontId="0" fillId="21" borderId="32" applyNumberFormat="0" applyFont="0" applyAlignment="0" applyProtection="0">
      <alignment vertical="center"/>
    </xf>
    <xf numFmtId="0" fontId="0" fillId="21" borderId="32" applyNumberFormat="0" applyFont="0" applyAlignment="0" applyProtection="0">
      <alignment vertical="center"/>
    </xf>
    <xf numFmtId="0" fontId="0" fillId="21" borderId="32" applyNumberFormat="0" applyFont="0" applyAlignment="0" applyProtection="0">
      <alignment vertical="center"/>
    </xf>
    <xf numFmtId="0" fontId="0" fillId="21" borderId="32" applyNumberFormat="0" applyFont="0" applyAlignment="0" applyProtection="0">
      <alignment vertical="center"/>
    </xf>
    <xf numFmtId="0" fontId="0" fillId="21" borderId="32" applyNumberFormat="0" applyFont="0" applyAlignment="0" applyProtection="0">
      <alignment vertical="center"/>
    </xf>
    <xf numFmtId="0" fontId="0" fillId="21" borderId="32" applyNumberFormat="0" applyFont="0" applyAlignment="0" applyProtection="0">
      <alignment vertical="center"/>
    </xf>
    <xf numFmtId="0" fontId="0" fillId="21" borderId="32" applyNumberFormat="0" applyFont="0" applyAlignment="0" applyProtection="0">
      <alignment vertical="center"/>
    </xf>
    <xf numFmtId="0" fontId="0" fillId="21" borderId="32" applyNumberFormat="0" applyFont="0" applyAlignment="0" applyProtection="0">
      <alignment vertical="center"/>
    </xf>
    <xf numFmtId="0" fontId="0" fillId="21" borderId="32" applyNumberFormat="0" applyFont="0" applyAlignment="0" applyProtection="0">
      <alignment vertical="center"/>
    </xf>
    <xf numFmtId="0" fontId="0" fillId="21" borderId="32" applyNumberFormat="0" applyFont="0" applyAlignment="0" applyProtection="0">
      <alignment vertical="center"/>
    </xf>
    <xf numFmtId="0" fontId="0" fillId="21" borderId="32" applyNumberFormat="0" applyFont="0" applyAlignment="0" applyProtection="0">
      <alignment vertical="center"/>
    </xf>
  </cellStyleXfs>
  <cellXfs count="163">
    <xf numFmtId="0" fontId="0" fillId="0" borderId="0" xfId="0"/>
    <xf numFmtId="0" fontId="0" fillId="0" borderId="0" xfId="0" applyFont="1" applyFill="1" applyBorder="1" applyAlignment="1"/>
    <xf numFmtId="0" fontId="1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176" fontId="4" fillId="2" borderId="2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vertical="center" wrapText="1"/>
    </xf>
    <xf numFmtId="177" fontId="4" fillId="0" borderId="2" xfId="0" applyNumberFormat="1" applyFont="1" applyFill="1" applyBorder="1" applyAlignment="1">
      <alignment horizontal="right" vertical="center" wrapText="1"/>
    </xf>
    <xf numFmtId="176" fontId="4" fillId="2" borderId="2" xfId="0" applyNumberFormat="1" applyFont="1" applyFill="1" applyBorder="1" applyAlignment="1">
      <alignment vertical="center" wrapText="1"/>
    </xf>
    <xf numFmtId="176" fontId="4" fillId="2" borderId="6" xfId="0" applyNumberFormat="1" applyFont="1" applyFill="1" applyBorder="1" applyAlignment="1">
      <alignment vertical="center" wrapText="1"/>
    </xf>
    <xf numFmtId="176" fontId="5" fillId="0" borderId="2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0" fillId="0" borderId="1" xfId="0" applyNumberFormat="1" applyFont="1" applyFill="1" applyBorder="1" applyAlignment="1" applyProtection="1">
      <alignment horizontal="right" vertical="center"/>
    </xf>
    <xf numFmtId="0" fontId="0" fillId="0" borderId="7" xfId="0" applyNumberFormat="1" applyFont="1" applyFill="1" applyBorder="1" applyAlignment="1" applyProtection="1">
      <alignment horizontal="left" vertical="center"/>
    </xf>
    <xf numFmtId="0" fontId="0" fillId="0" borderId="0" xfId="0" applyFill="1" applyBorder="1" applyAlignment="1"/>
    <xf numFmtId="0" fontId="0" fillId="0" borderId="4" xfId="0" applyNumberFormat="1" applyFill="1" applyBorder="1" applyAlignment="1" applyProtection="1">
      <alignment horizontal="center" vertical="center" wrapText="1"/>
    </xf>
    <xf numFmtId="0" fontId="0" fillId="0" borderId="8" xfId="0" applyNumberForma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/>
    <xf numFmtId="0" fontId="0" fillId="0" borderId="8" xfId="0" applyFont="1" applyFill="1" applyBorder="1" applyAlignment="1"/>
    <xf numFmtId="177" fontId="0" fillId="0" borderId="9" xfId="0" applyNumberFormat="1" applyFont="1" applyFill="1" applyBorder="1" applyAlignment="1" applyProtection="1">
      <alignment horizontal="right" vertical="center"/>
    </xf>
    <xf numFmtId="177" fontId="0" fillId="0" borderId="10" xfId="0" applyNumberFormat="1" applyFont="1" applyFill="1" applyBorder="1" applyAlignment="1" applyProtection="1">
      <alignment horizontal="right" vertical="center"/>
    </xf>
    <xf numFmtId="177" fontId="0" fillId="0" borderId="11" xfId="0" applyNumberFormat="1" applyFont="1" applyFill="1" applyBorder="1" applyAlignment="1" applyProtection="1">
      <alignment horizontal="right" vertical="center"/>
    </xf>
    <xf numFmtId="176" fontId="4" fillId="0" borderId="5" xfId="0" applyNumberFormat="1" applyFont="1" applyFill="1" applyBorder="1" applyAlignment="1">
      <alignment vertical="center" wrapText="1"/>
    </xf>
    <xf numFmtId="3" fontId="0" fillId="2" borderId="0" xfId="0" applyNumberFormat="1" applyFont="1" applyFill="1" applyBorder="1" applyAlignment="1" applyProtection="1">
      <alignment horizontal="right" vertical="center"/>
    </xf>
    <xf numFmtId="0" fontId="0" fillId="2" borderId="0" xfId="0" applyFill="1" applyBorder="1" applyAlignment="1"/>
    <xf numFmtId="0" fontId="6" fillId="0" borderId="0" xfId="481" applyFont="1" applyFill="1" applyBorder="1" applyAlignment="1">
      <alignment horizontal="center" vertical="center"/>
    </xf>
    <xf numFmtId="176" fontId="0" fillId="0" borderId="0" xfId="481" applyNumberFormat="1" applyFont="1" applyFill="1" applyBorder="1" applyAlignment="1">
      <alignment vertical="center"/>
    </xf>
    <xf numFmtId="176" fontId="0" fillId="0" borderId="7" xfId="481" applyNumberFormat="1" applyFont="1" applyFill="1" applyBorder="1" applyAlignment="1">
      <alignment vertical="center"/>
    </xf>
    <xf numFmtId="176" fontId="7" fillId="0" borderId="12" xfId="481" applyNumberFormat="1" applyFont="1" applyFill="1" applyBorder="1" applyAlignment="1">
      <alignment horizontal="distributed" vertical="center" wrapText="1" indent="3"/>
    </xf>
    <xf numFmtId="176" fontId="7" fillId="0" borderId="5" xfId="443" applyNumberFormat="1" applyFont="1" applyFill="1" applyBorder="1" applyAlignment="1">
      <alignment horizontal="center" vertical="center" wrapText="1"/>
    </xf>
    <xf numFmtId="0" fontId="7" fillId="0" borderId="5" xfId="443" applyFont="1" applyFill="1" applyBorder="1" applyAlignment="1">
      <alignment horizontal="center" vertical="center"/>
    </xf>
    <xf numFmtId="176" fontId="7" fillId="0" borderId="13" xfId="481" applyNumberFormat="1" applyFont="1" applyFill="1" applyBorder="1" applyAlignment="1">
      <alignment horizontal="distributed" vertical="center" wrapText="1" indent="3"/>
    </xf>
    <xf numFmtId="49" fontId="0" fillId="2" borderId="5" xfId="0" applyNumberFormat="1" applyFont="1" applyFill="1" applyBorder="1" applyAlignment="1" applyProtection="1">
      <alignment horizontal="left" vertical="center"/>
    </xf>
    <xf numFmtId="178" fontId="0" fillId="0" borderId="5" xfId="21" applyNumberFormat="1" applyFont="1" applyFill="1" applyBorder="1" applyAlignment="1">
      <alignment vertical="center"/>
    </xf>
    <xf numFmtId="0" fontId="7" fillId="2" borderId="5" xfId="443" applyFont="1" applyFill="1" applyBorder="1" applyAlignment="1">
      <alignment horizontal="left" vertical="center"/>
    </xf>
    <xf numFmtId="176" fontId="7" fillId="0" borderId="12" xfId="443" applyNumberFormat="1" applyFont="1" applyFill="1" applyBorder="1" applyAlignment="1">
      <alignment horizontal="center" vertical="center" wrapText="1"/>
    </xf>
    <xf numFmtId="176" fontId="7" fillId="0" borderId="14" xfId="443" applyNumberFormat="1" applyFont="1" applyFill="1" applyBorder="1" applyAlignment="1">
      <alignment horizontal="center" vertical="center" wrapText="1"/>
    </xf>
    <xf numFmtId="3" fontId="0" fillId="2" borderId="5" xfId="0" applyNumberFormat="1" applyFont="1" applyFill="1" applyBorder="1" applyAlignment="1" applyProtection="1">
      <alignment horizontal="left" vertical="center"/>
    </xf>
    <xf numFmtId="3" fontId="0" fillId="2" borderId="12" xfId="0" applyNumberFormat="1" applyFon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right" vertical="center"/>
    </xf>
    <xf numFmtId="3" fontId="0" fillId="2" borderId="5" xfId="0" applyNumberFormat="1" applyFont="1" applyFill="1" applyBorder="1" applyAlignment="1" applyProtection="1">
      <alignment horizontal="right" vertical="center"/>
    </xf>
    <xf numFmtId="3" fontId="0" fillId="2" borderId="13" xfId="0" applyNumberFormat="1" applyFont="1" applyFill="1" applyBorder="1" applyAlignment="1" applyProtection="1">
      <alignment horizontal="left" vertical="center"/>
    </xf>
    <xf numFmtId="3" fontId="0" fillId="2" borderId="5" xfId="0" applyNumberForma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left" vertical="center"/>
    </xf>
    <xf numFmtId="3" fontId="7" fillId="2" borderId="5" xfId="0" applyNumberFormat="1" applyFont="1" applyFill="1" applyBorder="1" applyAlignment="1" applyProtection="1">
      <alignment horizontal="left" vertical="center"/>
    </xf>
    <xf numFmtId="0" fontId="7" fillId="0" borderId="5" xfId="443" applyFont="1" applyFill="1" applyBorder="1" applyAlignment="1">
      <alignment horizontal="distributed" vertical="center" indent="1"/>
    </xf>
    <xf numFmtId="3" fontId="7" fillId="2" borderId="14" xfId="0" applyNumberFormat="1" applyFont="1" applyFill="1" applyBorder="1" applyAlignment="1" applyProtection="1">
      <alignment horizontal="right" vertical="center"/>
    </xf>
    <xf numFmtId="178" fontId="7" fillId="0" borderId="5" xfId="21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 applyProtection="1">
      <alignment horizontal="left" vertical="center"/>
    </xf>
    <xf numFmtId="3" fontId="0" fillId="0" borderId="5" xfId="0" applyNumberFormat="1" applyFont="1" applyFill="1" applyBorder="1" applyAlignment="1" applyProtection="1">
      <alignment horizontal="right" vertical="center"/>
    </xf>
    <xf numFmtId="49" fontId="7" fillId="2" borderId="5" xfId="0" applyNumberFormat="1" applyFont="1" applyFill="1" applyBorder="1" applyAlignment="1" applyProtection="1">
      <alignment horizontal="left" vertical="center"/>
    </xf>
    <xf numFmtId="3" fontId="7" fillId="2" borderId="5" xfId="0" applyNumberFormat="1" applyFont="1" applyFill="1" applyBorder="1" applyAlignment="1" applyProtection="1">
      <alignment horizontal="right" vertical="center"/>
    </xf>
    <xf numFmtId="0" fontId="8" fillId="0" borderId="0" xfId="481" applyFont="1" applyFill="1">
      <alignment vertical="center"/>
    </xf>
    <xf numFmtId="0" fontId="0" fillId="0" borderId="0" xfId="443" applyFill="1">
      <alignment vertical="center"/>
    </xf>
    <xf numFmtId="0" fontId="7" fillId="0" borderId="0" xfId="443" applyFont="1" applyFill="1">
      <alignment vertical="center"/>
    </xf>
    <xf numFmtId="0" fontId="9" fillId="0" borderId="0" xfId="481" applyFont="1" applyFill="1" applyAlignment="1">
      <alignment vertical="center" wrapText="1"/>
    </xf>
    <xf numFmtId="0" fontId="9" fillId="0" borderId="0" xfId="481" applyFont="1" applyFill="1">
      <alignment vertical="center"/>
    </xf>
    <xf numFmtId="0" fontId="6" fillId="0" borderId="0" xfId="481" applyFont="1" applyFill="1" applyAlignment="1">
      <alignment horizontal="center" vertical="center" wrapText="1"/>
    </xf>
    <xf numFmtId="0" fontId="6" fillId="0" borderId="0" xfId="481" applyFont="1" applyFill="1" applyAlignment="1">
      <alignment horizontal="center" vertical="center"/>
    </xf>
    <xf numFmtId="176" fontId="0" fillId="0" borderId="0" xfId="481" applyNumberFormat="1" applyFont="1" applyFill="1" applyAlignment="1">
      <alignment vertical="center" wrapText="1"/>
    </xf>
    <xf numFmtId="176" fontId="0" fillId="0" borderId="0" xfId="481" applyNumberFormat="1" applyFont="1" applyFill="1" applyAlignment="1">
      <alignment vertical="center"/>
    </xf>
    <xf numFmtId="176" fontId="7" fillId="0" borderId="12" xfId="481" applyNumberFormat="1" applyFont="1" applyFill="1" applyBorder="1" applyAlignment="1">
      <alignment horizontal="distributed" vertical="center" wrapText="1"/>
    </xf>
    <xf numFmtId="176" fontId="7" fillId="0" borderId="15" xfId="443" applyNumberFormat="1" applyFont="1" applyFill="1" applyBorder="1" applyAlignment="1">
      <alignment horizontal="center" vertical="center" wrapText="1"/>
    </xf>
    <xf numFmtId="176" fontId="7" fillId="0" borderId="16" xfId="443" applyNumberFormat="1" applyFont="1" applyFill="1" applyBorder="1" applyAlignment="1">
      <alignment horizontal="center" vertical="center" wrapText="1"/>
    </xf>
    <xf numFmtId="176" fontId="7" fillId="0" borderId="13" xfId="481" applyNumberFormat="1" applyFont="1" applyFill="1" applyBorder="1" applyAlignment="1">
      <alignment horizontal="distributed" vertical="center" wrapText="1"/>
    </xf>
    <xf numFmtId="176" fontId="7" fillId="0" borderId="13" xfId="443" applyNumberFormat="1" applyFont="1" applyFill="1" applyBorder="1" applyAlignment="1">
      <alignment horizontal="center" vertical="center" wrapText="1"/>
    </xf>
    <xf numFmtId="176" fontId="7" fillId="0" borderId="13" xfId="481" applyNumberFormat="1" applyFont="1" applyFill="1" applyBorder="1" applyAlignment="1">
      <alignment horizontal="left" vertical="center" wrapText="1"/>
    </xf>
    <xf numFmtId="179" fontId="7" fillId="0" borderId="5" xfId="443" applyNumberFormat="1" applyFont="1" applyFill="1" applyBorder="1">
      <alignment vertical="center"/>
    </xf>
    <xf numFmtId="10" fontId="7" fillId="0" borderId="5" xfId="443" applyNumberFormat="1" applyFont="1" applyFill="1" applyBorder="1">
      <alignment vertical="center"/>
    </xf>
    <xf numFmtId="10" fontId="7" fillId="0" borderId="5" xfId="21" applyNumberFormat="1" applyFont="1" applyFill="1" applyBorder="1" applyAlignment="1">
      <alignment vertical="center"/>
    </xf>
    <xf numFmtId="179" fontId="7" fillId="0" borderId="5" xfId="21" applyNumberFormat="1" applyFont="1" applyFill="1" applyBorder="1" applyAlignment="1">
      <alignment vertical="center"/>
    </xf>
    <xf numFmtId="0" fontId="0" fillId="0" borderId="5" xfId="443" applyFont="1" applyFill="1" applyBorder="1" applyAlignment="1">
      <alignment horizontal="left" vertical="center" wrapText="1"/>
    </xf>
    <xf numFmtId="179" fontId="0" fillId="0" borderId="5" xfId="443" applyNumberFormat="1" applyFont="1" applyFill="1" applyBorder="1">
      <alignment vertical="center"/>
    </xf>
    <xf numFmtId="0" fontId="0" fillId="0" borderId="17" xfId="443" applyFont="1" applyFill="1" applyBorder="1" applyAlignment="1">
      <alignment horizontal="left" vertical="center" wrapText="1"/>
    </xf>
    <xf numFmtId="0" fontId="0" fillId="0" borderId="17" xfId="0" applyNumberFormat="1" applyFont="1" applyFill="1" applyBorder="1" applyAlignment="1" applyProtection="1">
      <alignment vertical="center" wrapText="1"/>
    </xf>
    <xf numFmtId="0" fontId="0" fillId="0" borderId="5" xfId="443" applyFill="1" applyBorder="1" applyAlignment="1">
      <alignment horizontal="left" vertical="center" wrapText="1"/>
    </xf>
    <xf numFmtId="0" fontId="7" fillId="0" borderId="5" xfId="443" applyFont="1" applyFill="1" applyBorder="1" applyAlignment="1">
      <alignment horizontal="distributed" vertical="center" wrapText="1"/>
    </xf>
    <xf numFmtId="0" fontId="7" fillId="0" borderId="5" xfId="443" applyNumberFormat="1" applyFont="1" applyFill="1" applyBorder="1">
      <alignment vertical="center"/>
    </xf>
    <xf numFmtId="0" fontId="0" fillId="0" borderId="5" xfId="443" applyFont="1" applyFill="1" applyBorder="1" applyAlignment="1">
      <alignment horizontal="left" vertical="center"/>
    </xf>
    <xf numFmtId="179" fontId="0" fillId="0" borderId="5" xfId="443" applyNumberFormat="1" applyFill="1" applyBorder="1">
      <alignment vertical="center"/>
    </xf>
    <xf numFmtId="179" fontId="0" fillId="0" borderId="8" xfId="443" applyNumberFormat="1" applyFill="1" applyBorder="1">
      <alignment vertical="center"/>
    </xf>
    <xf numFmtId="179" fontId="0" fillId="0" borderId="8" xfId="340" applyNumberFormat="1" applyFont="1" applyFill="1" applyBorder="1" applyAlignment="1" applyProtection="1">
      <alignment horizontal="right" vertical="center"/>
      <protection locked="0"/>
    </xf>
    <xf numFmtId="10" fontId="0" fillId="0" borderId="5" xfId="21" applyNumberFormat="1" applyFont="1" applyFill="1" applyBorder="1" applyAlignment="1">
      <alignment vertical="center"/>
    </xf>
    <xf numFmtId="179" fontId="0" fillId="0" borderId="5" xfId="21" applyNumberFormat="1" applyFont="1" applyFill="1" applyBorder="1" applyAlignment="1">
      <alignment vertical="center"/>
    </xf>
    <xf numFmtId="180" fontId="0" fillId="0" borderId="5" xfId="443" applyNumberFormat="1" applyFont="1" applyFill="1" applyBorder="1">
      <alignment vertical="center"/>
    </xf>
    <xf numFmtId="180" fontId="0" fillId="0" borderId="5" xfId="21" applyNumberFormat="1" applyFont="1" applyFill="1" applyBorder="1" applyAlignment="1">
      <alignment vertical="center"/>
    </xf>
    <xf numFmtId="180" fontId="0" fillId="0" borderId="0" xfId="21" applyNumberFormat="1" applyFont="1" applyFill="1" applyAlignment="1">
      <alignment vertical="center"/>
    </xf>
    <xf numFmtId="0" fontId="0" fillId="0" borderId="0" xfId="481" applyFont="1" applyFill="1">
      <alignment vertical="center"/>
    </xf>
    <xf numFmtId="0" fontId="0" fillId="0" borderId="5" xfId="443" applyFont="1" applyFill="1" applyBorder="1" applyAlignment="1">
      <alignment vertical="center" wrapText="1"/>
    </xf>
    <xf numFmtId="179" fontId="0" fillId="0" borderId="5" xfId="443" applyNumberFormat="1" applyFont="1" applyFill="1" applyBorder="1" applyAlignment="1">
      <alignment horizontal="left" vertical="center" wrapText="1"/>
    </xf>
    <xf numFmtId="179" fontId="7" fillId="0" borderId="5" xfId="443" applyNumberFormat="1" applyFont="1" applyFill="1" applyBorder="1" applyAlignment="1">
      <alignment horizontal="distributed" vertical="center" wrapText="1"/>
    </xf>
    <xf numFmtId="0" fontId="7" fillId="0" borderId="5" xfId="443" applyFont="1" applyFill="1" applyBorder="1" applyAlignment="1">
      <alignment horizontal="left" vertical="center" wrapText="1"/>
    </xf>
    <xf numFmtId="179" fontId="0" fillId="0" borderId="5" xfId="443" applyNumberFormat="1" applyFont="1" applyFill="1" applyBorder="1" applyAlignment="1">
      <alignment vertical="center" wrapText="1"/>
    </xf>
    <xf numFmtId="179" fontId="0" fillId="0" borderId="5" xfId="443" applyNumberFormat="1" applyFill="1" applyBorder="1" applyAlignment="1">
      <alignment horizontal="left" vertical="center" wrapText="1"/>
    </xf>
    <xf numFmtId="0" fontId="6" fillId="0" borderId="0" xfId="481" applyFont="1" applyFill="1" applyAlignment="1">
      <alignment vertical="center"/>
    </xf>
    <xf numFmtId="0" fontId="7" fillId="0" borderId="0" xfId="443" applyFont="1" applyFill="1" applyAlignment="1">
      <alignment horizontal="center" vertical="center" wrapText="1"/>
    </xf>
    <xf numFmtId="0" fontId="10" fillId="0" borderId="0" xfId="443" applyFont="1" applyFill="1" applyAlignment="1">
      <alignment horizontal="left" vertical="center"/>
    </xf>
    <xf numFmtId="0" fontId="10" fillId="0" borderId="0" xfId="443" applyFont="1" applyFill="1">
      <alignment vertical="center"/>
    </xf>
    <xf numFmtId="10" fontId="10" fillId="0" borderId="0" xfId="443" applyNumberFormat="1" applyFont="1" applyFill="1">
      <alignment vertical="center"/>
    </xf>
    <xf numFmtId="176" fontId="10" fillId="0" borderId="0" xfId="443" applyNumberFormat="1" applyFont="1" applyFill="1">
      <alignment vertical="center"/>
    </xf>
    <xf numFmtId="0" fontId="11" fillId="0" borderId="0" xfId="443" applyFont="1" applyFill="1" applyAlignment="1">
      <alignment horizontal="center" vertical="center"/>
    </xf>
    <xf numFmtId="0" fontId="12" fillId="0" borderId="0" xfId="443" applyFont="1" applyFill="1" applyAlignment="1">
      <alignment horizontal="center" vertical="center"/>
    </xf>
    <xf numFmtId="10" fontId="12" fillId="0" borderId="0" xfId="443" applyNumberFormat="1" applyFont="1" applyFill="1" applyAlignment="1">
      <alignment horizontal="center" vertical="center"/>
    </xf>
    <xf numFmtId="10" fontId="10" fillId="0" borderId="0" xfId="443" applyNumberFormat="1" applyFont="1" applyFill="1" applyBorder="1" applyAlignment="1">
      <alignment horizontal="right" vertical="center"/>
    </xf>
    <xf numFmtId="176" fontId="10" fillId="0" borderId="0" xfId="443" applyNumberFormat="1" applyFont="1" applyFill="1" applyBorder="1" applyAlignment="1">
      <alignment horizontal="right" vertical="center"/>
    </xf>
    <xf numFmtId="0" fontId="13" fillId="0" borderId="12" xfId="443" applyFont="1" applyFill="1" applyBorder="1" applyAlignment="1">
      <alignment horizontal="center" vertical="center" wrapText="1"/>
    </xf>
    <xf numFmtId="176" fontId="13" fillId="0" borderId="5" xfId="443" applyNumberFormat="1" applyFont="1" applyFill="1" applyBorder="1" applyAlignment="1">
      <alignment horizontal="center" vertical="center" wrapText="1"/>
    </xf>
    <xf numFmtId="176" fontId="13" fillId="0" borderId="8" xfId="443" applyNumberFormat="1" applyFont="1" applyFill="1" applyBorder="1" applyAlignment="1">
      <alignment horizontal="center" vertical="center" wrapText="1"/>
    </xf>
    <xf numFmtId="176" fontId="13" fillId="0" borderId="18" xfId="443" applyNumberFormat="1" applyFont="1" applyFill="1" applyBorder="1" applyAlignment="1">
      <alignment horizontal="center" vertical="center" wrapText="1"/>
    </xf>
    <xf numFmtId="10" fontId="13" fillId="0" borderId="18" xfId="443" applyNumberFormat="1" applyFont="1" applyFill="1" applyBorder="1" applyAlignment="1">
      <alignment horizontal="center" vertical="center" wrapText="1"/>
    </xf>
    <xf numFmtId="0" fontId="13" fillId="0" borderId="13" xfId="443" applyFont="1" applyFill="1" applyBorder="1" applyAlignment="1">
      <alignment horizontal="center" vertical="center" wrapText="1"/>
    </xf>
    <xf numFmtId="10" fontId="13" fillId="0" borderId="5" xfId="443" applyNumberFormat="1" applyFont="1" applyFill="1" applyBorder="1" applyAlignment="1">
      <alignment horizontal="center" vertical="center" wrapText="1"/>
    </xf>
    <xf numFmtId="0" fontId="13" fillId="0" borderId="5" xfId="443" applyNumberFormat="1" applyFont="1" applyFill="1" applyBorder="1" applyAlignment="1">
      <alignment horizontal="left" vertical="center" wrapText="1"/>
    </xf>
    <xf numFmtId="179" fontId="13" fillId="0" borderId="5" xfId="443" applyNumberFormat="1" applyFont="1" applyFill="1" applyBorder="1">
      <alignment vertical="center"/>
    </xf>
    <xf numFmtId="10" fontId="13" fillId="0" borderId="5" xfId="443" applyNumberFormat="1" applyFont="1" applyFill="1" applyBorder="1">
      <alignment vertical="center"/>
    </xf>
    <xf numFmtId="10" fontId="13" fillId="0" borderId="5" xfId="21" applyNumberFormat="1" applyFont="1" applyFill="1" applyBorder="1" applyAlignment="1">
      <alignment vertical="center"/>
    </xf>
    <xf numFmtId="179" fontId="13" fillId="0" borderId="5" xfId="21" applyNumberFormat="1" applyFont="1" applyFill="1" applyBorder="1" applyAlignment="1">
      <alignment vertical="center"/>
    </xf>
    <xf numFmtId="0" fontId="10" fillId="0" borderId="5" xfId="443" applyFont="1" applyFill="1" applyBorder="1" applyAlignment="1">
      <alignment horizontal="left" vertical="center" wrapText="1"/>
    </xf>
    <xf numFmtId="179" fontId="10" fillId="0" borderId="5" xfId="443" applyNumberFormat="1" applyFont="1" applyFill="1" applyBorder="1">
      <alignment vertical="center"/>
    </xf>
    <xf numFmtId="0" fontId="10" fillId="0" borderId="5" xfId="443" applyNumberFormat="1" applyFont="1" applyFill="1" applyBorder="1" applyAlignment="1">
      <alignment horizontal="left" vertical="center" wrapText="1"/>
    </xf>
    <xf numFmtId="0" fontId="13" fillId="0" borderId="5" xfId="443" applyFont="1" applyFill="1" applyBorder="1" applyAlignment="1">
      <alignment horizontal="left" vertical="center" wrapText="1"/>
    </xf>
    <xf numFmtId="0" fontId="13" fillId="0" borderId="5" xfId="443" applyFont="1" applyFill="1" applyBorder="1" applyAlignment="1">
      <alignment horizontal="center" vertical="center" wrapText="1"/>
    </xf>
    <xf numFmtId="10" fontId="13" fillId="0" borderId="14" xfId="443" applyNumberFormat="1" applyFont="1" applyFill="1" applyBorder="1" applyAlignment="1">
      <alignment horizontal="center" vertical="center" wrapText="1"/>
    </xf>
    <xf numFmtId="0" fontId="13" fillId="0" borderId="5" xfId="443" applyFont="1" applyFill="1" applyBorder="1" applyAlignment="1">
      <alignment vertical="center" wrapText="1"/>
    </xf>
    <xf numFmtId="179" fontId="10" fillId="0" borderId="5" xfId="0" applyNumberFormat="1" applyFont="1" applyFill="1" applyBorder="1" applyAlignment="1">
      <alignment vertical="center"/>
    </xf>
    <xf numFmtId="10" fontId="10" fillId="0" borderId="5" xfId="443" applyNumberFormat="1" applyFont="1" applyFill="1" applyBorder="1">
      <alignment vertical="center"/>
    </xf>
    <xf numFmtId="10" fontId="10" fillId="0" borderId="5" xfId="21" applyNumberFormat="1" applyFont="1" applyFill="1" applyBorder="1" applyAlignment="1">
      <alignment vertical="center"/>
    </xf>
    <xf numFmtId="179" fontId="10" fillId="0" borderId="5" xfId="443" applyNumberFormat="1" applyFont="1" applyFill="1" applyBorder="1" applyAlignment="1">
      <alignment vertical="center"/>
    </xf>
    <xf numFmtId="0" fontId="10" fillId="0" borderId="5" xfId="443" applyFont="1" applyFill="1" applyBorder="1">
      <alignment vertical="center"/>
    </xf>
    <xf numFmtId="0" fontId="13" fillId="0" borderId="5" xfId="443" applyFont="1" applyFill="1" applyBorder="1" applyAlignment="1">
      <alignment horizontal="distributed" vertical="center" wrapText="1"/>
    </xf>
    <xf numFmtId="0" fontId="10" fillId="0" borderId="5" xfId="443" applyFont="1" applyFill="1" applyBorder="1" applyAlignment="1">
      <alignment horizontal="left" vertical="center" wrapText="1" shrinkToFit="1"/>
    </xf>
    <xf numFmtId="179" fontId="13" fillId="0" borderId="5" xfId="443" applyNumberFormat="1" applyFont="1" applyFill="1" applyBorder="1" applyAlignment="1">
      <alignment vertical="center"/>
    </xf>
    <xf numFmtId="176" fontId="13" fillId="0" borderId="14" xfId="443" applyNumberFormat="1" applyFont="1" applyFill="1" applyBorder="1" applyAlignment="1">
      <alignment horizontal="center" vertical="center" wrapText="1"/>
    </xf>
    <xf numFmtId="0" fontId="13" fillId="0" borderId="0" xfId="443" applyFont="1" applyFill="1" applyAlignment="1">
      <alignment horizontal="center" vertical="center" wrapText="1"/>
    </xf>
    <xf numFmtId="179" fontId="10" fillId="0" borderId="5" xfId="21" applyNumberFormat="1" applyFont="1" applyFill="1" applyBorder="1" applyAlignment="1">
      <alignment vertical="center"/>
    </xf>
    <xf numFmtId="0" fontId="10" fillId="0" borderId="16" xfId="443" applyFont="1" applyFill="1" applyBorder="1" applyAlignment="1">
      <alignment horizontal="left" vertical="center" wrapText="1"/>
    </xf>
    <xf numFmtId="10" fontId="10" fillId="0" borderId="16" xfId="443" applyNumberFormat="1" applyFont="1" applyFill="1" applyBorder="1" applyAlignment="1">
      <alignment horizontal="left" vertical="center" wrapText="1"/>
    </xf>
    <xf numFmtId="0" fontId="13" fillId="0" borderId="0" xfId="443" applyFont="1" applyFill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7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distributed" vertical="center" indent="7"/>
    </xf>
    <xf numFmtId="0" fontId="0" fillId="0" borderId="5" xfId="0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181" fontId="18" fillId="0" borderId="0" xfId="0" applyNumberFormat="1" applyFont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right"/>
    </xf>
  </cellXfs>
  <cellStyles count="671">
    <cellStyle name="常规" xfId="0" builtinId="0"/>
    <cellStyle name="货币[0]" xfId="1" builtinId="7"/>
    <cellStyle name="常规 4_州本级" xfId="2"/>
    <cellStyle name="输入" xfId="3" builtinId="20"/>
    <cellStyle name="汇总 6" xfId="4"/>
    <cellStyle name="货币" xfId="5" builtinId="4"/>
    <cellStyle name="解释性文本 3 2_州本级" xfId="6"/>
    <cellStyle name="常规 2 2 4" xfId="7"/>
    <cellStyle name="60% - 着色 2" xfId="8"/>
    <cellStyle name="20% - 强调文字颜色 3" xfId="9" builtinId="38"/>
    <cellStyle name="标题 1 4_州本级" xfId="10"/>
    <cellStyle name="好 3 2 2" xfId="11"/>
    <cellStyle name="千位分隔[0]" xfId="12" builtinId="6"/>
    <cellStyle name="千位分隔" xfId="13" builtinId="3"/>
    <cellStyle name="常规 7 3" xfId="14"/>
    <cellStyle name="标题 3 4_州本级" xfId="15"/>
    <cellStyle name="40% - 强调文字颜色 3" xfId="16" builtinId="39"/>
    <cellStyle name="计算 2" xfId="17"/>
    <cellStyle name="差" xfId="18" builtinId="27"/>
    <cellStyle name="60% - 强调文字颜色 3" xfId="19" builtinId="40"/>
    <cellStyle name="超链接" xfId="20" builtinId="8"/>
    <cellStyle name="百分比" xfId="21" builtinId="5"/>
    <cellStyle name="常规 2 7 3" xfId="22"/>
    <cellStyle name="已访问的超链接" xfId="23" builtinId="9"/>
    <cellStyle name="标题 6 2_州本级" xfId="24"/>
    <cellStyle name="注释" xfId="25" builtinId="10"/>
    <cellStyle name="常规 6" xfId="26"/>
    <cellStyle name="标题 4" xfId="27" builtinId="19"/>
    <cellStyle name="解释性文本 2 2" xfId="28"/>
    <cellStyle name="60% - 强调文字颜色 2" xfId="29" builtinId="36"/>
    <cellStyle name="警告文本" xfId="30" builtinId="11"/>
    <cellStyle name="标题" xfId="31" builtinId="15"/>
    <cellStyle name="常规 5 2" xfId="32"/>
    <cellStyle name="解释性文本 2 2_州本级" xfId="33"/>
    <cellStyle name="解释性文本" xfId="34" builtinId="53"/>
    <cellStyle name="标题 1 5 2" xfId="35"/>
    <cellStyle name="百分比 4" xfId="36"/>
    <cellStyle name="差 6" xfId="37"/>
    <cellStyle name="标题 1" xfId="38" builtinId="16"/>
    <cellStyle name="百分比 5" xfId="39"/>
    <cellStyle name="标题 2" xfId="40" builtinId="17"/>
    <cellStyle name="标题 4 2_州本级" xfId="41"/>
    <cellStyle name="差 7" xfId="42"/>
    <cellStyle name="常规 5 2 2" xfId="43"/>
    <cellStyle name="60% - 强调文字颜色 1" xfId="44" builtinId="32"/>
    <cellStyle name="常规 4 2_州本级" xfId="45"/>
    <cellStyle name="标题 3" xfId="46" builtinId="18"/>
    <cellStyle name="60% - 强调文字颜色 4" xfId="47" builtinId="44"/>
    <cellStyle name="输出" xfId="48" builtinId="21"/>
    <cellStyle name="计算" xfId="49" builtinId="22"/>
    <cellStyle name="计算 3 2" xfId="50"/>
    <cellStyle name="检查单元格" xfId="51" builtinId="23"/>
    <cellStyle name="标题 3 3 2_州本级" xfId="52"/>
    <cellStyle name="20% - 强调文字颜色 6" xfId="53" builtinId="50"/>
    <cellStyle name="标题 4 5 3" xfId="54"/>
    <cellStyle name="检查单元格 3 3" xfId="55"/>
    <cellStyle name="强调文字颜色 2" xfId="56" builtinId="33"/>
    <cellStyle name="常规 4 3_州本级" xfId="57"/>
    <cellStyle name="链接单元格" xfId="58" builtinId="24"/>
    <cellStyle name="汇总" xfId="59" builtinId="25"/>
    <cellStyle name="差 3 4" xfId="60"/>
    <cellStyle name="好" xfId="61" builtinId="26"/>
    <cellStyle name="常规 7_州本级" xfId="62"/>
    <cellStyle name="适中" xfId="63" builtinId="28"/>
    <cellStyle name="20% - 强调文字颜色 5" xfId="64" builtinId="46"/>
    <cellStyle name="标题 4 5 2" xfId="65"/>
    <cellStyle name="强调文字颜色 1" xfId="66" builtinId="29"/>
    <cellStyle name="常规 2 2 2 4" xfId="67"/>
    <cellStyle name="检查单元格 3 2" xfId="68"/>
    <cellStyle name="20% - 强调文字颜色 1" xfId="69" builtinId="30"/>
    <cellStyle name="标题 5 4" xfId="70"/>
    <cellStyle name="汇总 3 3" xfId="71"/>
    <cellStyle name="40% - 强调文字颜色 1" xfId="72" builtinId="31"/>
    <cellStyle name="标题 2 2_州本级" xfId="73"/>
    <cellStyle name="20% - 强调文字颜色 2" xfId="74" builtinId="34"/>
    <cellStyle name="汇总 3 4" xfId="75"/>
    <cellStyle name="40% - 强调文字颜色 2" xfId="76" builtinId="35"/>
    <cellStyle name="强调文字颜色 3" xfId="77" builtinId="37"/>
    <cellStyle name="常规 2 6_州本级" xfId="78"/>
    <cellStyle name="检查单元格 3 4" xfId="79"/>
    <cellStyle name="强调文字颜色 4" xfId="80" builtinId="41"/>
    <cellStyle name="输出 4_州本级" xfId="81"/>
    <cellStyle name="汇总 3 2 2" xfId="82"/>
    <cellStyle name="20% - 强调文字颜色 4" xfId="83" builtinId="42"/>
    <cellStyle name="标题 2 4 2_州本级" xfId="84"/>
    <cellStyle name="20% - 着色 1" xfId="85"/>
    <cellStyle name="计算 3" xfId="86"/>
    <cellStyle name="40% - 强调文字颜色 4" xfId="87" builtinId="43"/>
    <cellStyle name="强调文字颜色 5" xfId="88" builtinId="45"/>
    <cellStyle name="40% - 强调文字颜色 5" xfId="89" builtinId="47"/>
    <cellStyle name="标题 7 2_州本级" xfId="90"/>
    <cellStyle name="20% - 着色 2" xfId="91"/>
    <cellStyle name="计算 4" xfId="92"/>
    <cellStyle name="标题 1 4 2" xfId="93"/>
    <cellStyle name="60% - 强调文字颜色 5" xfId="94" builtinId="48"/>
    <cellStyle name="强调文字颜色 6" xfId="95" builtinId="49"/>
    <cellStyle name="20% - 着色 3" xfId="96"/>
    <cellStyle name="计算 5" xfId="97"/>
    <cellStyle name="40% - 强调文字颜色 6" xfId="98" builtinId="51"/>
    <cellStyle name="标题 1 4 3" xfId="99"/>
    <cellStyle name="60% - 强调文字颜色 6" xfId="100" builtinId="52"/>
    <cellStyle name="40% - 着色 3" xfId="101"/>
    <cellStyle name="常规 3 2 2" xfId="102"/>
    <cellStyle name="20% - 着色 5" xfId="103"/>
    <cellStyle name="计算 7" xfId="104"/>
    <cellStyle name="40% - 着色 4" xfId="105"/>
    <cellStyle name="40% - 着色 5" xfId="106"/>
    <cellStyle name="60% - 着色 4" xfId="107"/>
    <cellStyle name="标题 1 2" xfId="108"/>
    <cellStyle name="常规 6_州本级" xfId="109"/>
    <cellStyle name="60% - 着色 1" xfId="110"/>
    <cellStyle name="常规 2 2 3" xfId="111"/>
    <cellStyle name="60% - 着色 3" xfId="112"/>
    <cellStyle name="常规 2 2 5" xfId="113"/>
    <cellStyle name="20% - 着色 4" xfId="114"/>
    <cellStyle name="计算 6" xfId="115"/>
    <cellStyle name="20% - 着色 6" xfId="116"/>
    <cellStyle name="常规 3 2 3" xfId="117"/>
    <cellStyle name="40% - 着色 1" xfId="118"/>
    <cellStyle name="检查单元格 5 3" xfId="119"/>
    <cellStyle name="40% - 着色 2" xfId="120"/>
    <cellStyle name="检查单元格 3 2_州本级" xfId="121"/>
    <cellStyle name="40% - 着色 6" xfId="122"/>
    <cellStyle name="60% - 着色 5" xfId="123"/>
    <cellStyle name="标题 1 3" xfId="124"/>
    <cellStyle name="60% - 着色 6" xfId="125"/>
    <cellStyle name="标题 1 4" xfId="126"/>
    <cellStyle name="no dec" xfId="127"/>
    <cellStyle name="好 2 2_州本级" xfId="128"/>
    <cellStyle name="Normal_APR" xfId="129"/>
    <cellStyle name="百分比 3" xfId="130"/>
    <cellStyle name="差 5" xfId="131"/>
    <cellStyle name="百分比 2" xfId="132"/>
    <cellStyle name="差 4" xfId="133"/>
    <cellStyle name="解释性文本 7" xfId="134"/>
    <cellStyle name="百分比 2 2" xfId="135"/>
    <cellStyle name="标题 10" xfId="136"/>
    <cellStyle name="差 4 2" xfId="137"/>
    <cellStyle name="百分比 2 2 2" xfId="138"/>
    <cellStyle name="差 4 2 2" xfId="139"/>
    <cellStyle name="汇总 4 4" xfId="140"/>
    <cellStyle name="百分比 2 2 2 2" xfId="141"/>
    <cellStyle name="百分比 2 2 3" xfId="142"/>
    <cellStyle name="百分比 2 2 4" xfId="143"/>
    <cellStyle name="千位_1" xfId="144"/>
    <cellStyle name="常规 2 4 2_州本级" xfId="145"/>
    <cellStyle name="百分比 2 3" xfId="146"/>
    <cellStyle name="差 4 3" xfId="147"/>
    <cellStyle name="百分比 2 3 2" xfId="148"/>
    <cellStyle name="百分比 2 3 2 2" xfId="149"/>
    <cellStyle name="百分比 2 3 3" xfId="150"/>
    <cellStyle name="百分比 2 3 4" xfId="151"/>
    <cellStyle name="百分比 2 4" xfId="152"/>
    <cellStyle name="差 4 4" xfId="153"/>
    <cellStyle name="百分比 2 4 2" xfId="154"/>
    <cellStyle name="百分比 2 5" xfId="155"/>
    <cellStyle name="好 4 2_州本级" xfId="156"/>
    <cellStyle name="百分比 2 6" xfId="157"/>
    <cellStyle name="汇总 4 2_州本级" xfId="158"/>
    <cellStyle name="百分比 3 2" xfId="159"/>
    <cellStyle name="差 5 2" xfId="160"/>
    <cellStyle name="百分比 3 3" xfId="161"/>
    <cellStyle name="差 5 3" xfId="162"/>
    <cellStyle name="标题 1 2 2" xfId="163"/>
    <cellStyle name="常规 6 2_州本级" xfId="164"/>
    <cellStyle name="标题 1 2 2 2" xfId="165"/>
    <cellStyle name="标题 1 2 2_州本级" xfId="166"/>
    <cellStyle name="标题 3 4 2" xfId="167"/>
    <cellStyle name="警告文本 2 3" xfId="168"/>
    <cellStyle name="标题 1 2 3" xfId="169"/>
    <cellStyle name="标题 1 2 4" xfId="170"/>
    <cellStyle name="标题 1 2_州本级" xfId="171"/>
    <cellStyle name="标题 3 4" xfId="172"/>
    <cellStyle name="标题 1 3 2" xfId="173"/>
    <cellStyle name="汇总 3" xfId="174"/>
    <cellStyle name="标题 1 3 2 2" xfId="175"/>
    <cellStyle name="标题 5 3" xfId="176"/>
    <cellStyle name="汇总 3 2" xfId="177"/>
    <cellStyle name="标题 1 3 2_州本级" xfId="178"/>
    <cellStyle name="汇总 3_州本级" xfId="179"/>
    <cellStyle name="汇总 7" xfId="180"/>
    <cellStyle name="标题 1 3 3" xfId="181"/>
    <cellStyle name="汇总 4" xfId="182"/>
    <cellStyle name="标题 1 3 4" xfId="183"/>
    <cellStyle name="汇总 5" xfId="184"/>
    <cellStyle name="标题 1 3_州本级" xfId="185"/>
    <cellStyle name="好 2 2 2" xfId="186"/>
    <cellStyle name="标题 1 4 2 2" xfId="187"/>
    <cellStyle name="标题 1 4 2_州本级" xfId="188"/>
    <cellStyle name="常规 2" xfId="189"/>
    <cellStyle name="常规 3 3 4" xfId="190"/>
    <cellStyle name="标题 1 4 4" xfId="191"/>
    <cellStyle name="标题 1 5" xfId="192"/>
    <cellStyle name="标题 1 5 3" xfId="193"/>
    <cellStyle name="标题 2 3_州本级" xfId="194"/>
    <cellStyle name="标题 1 5_州本级" xfId="195"/>
    <cellStyle name="好 4 2 2" xfId="196"/>
    <cellStyle name="标题 1 6" xfId="197"/>
    <cellStyle name="标题 1 7" xfId="198"/>
    <cellStyle name="标题 2 4 2" xfId="199"/>
    <cellStyle name="标题 2 2" xfId="200"/>
    <cellStyle name="标题 4 2 2_州本级" xfId="201"/>
    <cellStyle name="标题 2 2 2" xfId="202"/>
    <cellStyle name="标题 2 2 2 2" xfId="203"/>
    <cellStyle name="标题 2 2 2_州本级" xfId="204"/>
    <cellStyle name="标题 2 2 3" xfId="205"/>
    <cellStyle name="好 3 2" xfId="206"/>
    <cellStyle name="标题 2 2 4" xfId="207"/>
    <cellStyle name="好 3 3" xfId="208"/>
    <cellStyle name="计算 5 2" xfId="209"/>
    <cellStyle name="标题 2 3" xfId="210"/>
    <cellStyle name="标题 2 3 2" xfId="211"/>
    <cellStyle name="标题 2 3 2 2" xfId="212"/>
    <cellStyle name="标题 2 3 2_州本级" xfId="213"/>
    <cellStyle name="标题 2 3 3" xfId="214"/>
    <cellStyle name="好 4 2" xfId="215"/>
    <cellStyle name="标题 2 3 4" xfId="216"/>
    <cellStyle name="好 4 3" xfId="217"/>
    <cellStyle name="标题 2 4" xfId="218"/>
    <cellStyle name="标题 2 4 2 2" xfId="219"/>
    <cellStyle name="标题 2 4 3" xfId="220"/>
    <cellStyle name="标题 3 2 2 2" xfId="221"/>
    <cellStyle name="好 5 2" xfId="222"/>
    <cellStyle name="标题 2 4 4" xfId="223"/>
    <cellStyle name="常规 3 2 2 2" xfId="224"/>
    <cellStyle name="好 5 3" xfId="225"/>
    <cellStyle name="标题 2 4_州本级" xfId="226"/>
    <cellStyle name="标题 2 5 3" xfId="227"/>
    <cellStyle name="标题 2 5" xfId="228"/>
    <cellStyle name="计算 2_州本级" xfId="229"/>
    <cellStyle name="标题 2 5 2" xfId="230"/>
    <cellStyle name="标题 2 7" xfId="231"/>
    <cellStyle name="计算 2 2_州本级" xfId="232"/>
    <cellStyle name="警告文本 3 4" xfId="233"/>
    <cellStyle name="标题 2 5_州本级" xfId="234"/>
    <cellStyle name="标题 3 5 3" xfId="235"/>
    <cellStyle name="标题 2 6" xfId="236"/>
    <cellStyle name="标题 3 2" xfId="237"/>
    <cellStyle name="常规 4 2 2_州本级" xfId="238"/>
    <cellStyle name="标题 3 2 2" xfId="239"/>
    <cellStyle name="好 5" xfId="240"/>
    <cellStyle name="标题 3 2 2_州本级" xfId="241"/>
    <cellStyle name="好 5_州本级" xfId="242"/>
    <cellStyle name="标题 3 2 3" xfId="243"/>
    <cellStyle name="好 6" xfId="244"/>
    <cellStyle name="标题 3 2_州本级" xfId="245"/>
    <cellStyle name="标题 3 2 4" xfId="246"/>
    <cellStyle name="好 7" xfId="247"/>
    <cellStyle name="标题 3 3" xfId="248"/>
    <cellStyle name="常规 2 3 2 2_州本级" xfId="249"/>
    <cellStyle name="标题 3 3 2" xfId="250"/>
    <cellStyle name="标题 3 3 2 2" xfId="251"/>
    <cellStyle name="标题 3 4 3" xfId="252"/>
    <cellStyle name="警告文本 2 4" xfId="253"/>
    <cellStyle name="标题 3 3 3" xfId="254"/>
    <cellStyle name="标题 3 3 4" xfId="255"/>
    <cellStyle name="标题 3 3_州本级" xfId="256"/>
    <cellStyle name="标题 4 2 4" xfId="257"/>
    <cellStyle name="标题 3 4 2 2" xfId="258"/>
    <cellStyle name="标题 4 4 3" xfId="259"/>
    <cellStyle name="检查单元格 2 3" xfId="260"/>
    <cellStyle name="标题 3 4 2_州本级" xfId="261"/>
    <cellStyle name="标题 3 4 4" xfId="262"/>
    <cellStyle name="常规 3 3 2 2" xfId="263"/>
    <cellStyle name="标题 3 5" xfId="264"/>
    <cellStyle name="标题 3 5 2" xfId="265"/>
    <cellStyle name="常规 9" xfId="266"/>
    <cellStyle name="标题 3 5_州本级" xfId="267"/>
    <cellStyle name="标题 3 6" xfId="268"/>
    <cellStyle name="标题 3 7" xfId="269"/>
    <cellStyle name="标题 4 2" xfId="270"/>
    <cellStyle name="解释性文本 2 2 2" xfId="271"/>
    <cellStyle name="标题 4 2 2" xfId="272"/>
    <cellStyle name="常规 6 3" xfId="273"/>
    <cellStyle name="标题 4 2 2 2" xfId="274"/>
    <cellStyle name="警告文本 2_州本级" xfId="275"/>
    <cellStyle name="标题 4 2 3" xfId="276"/>
    <cellStyle name="标题 4 3" xfId="277"/>
    <cellStyle name="汇总 2 2" xfId="278"/>
    <cellStyle name="标题 4 3 2" xfId="279"/>
    <cellStyle name="汇总 2 2 2" xfId="280"/>
    <cellStyle name="警告文本 3_州本级" xfId="281"/>
    <cellStyle name="标题 4 3 2 2" xfId="282"/>
    <cellStyle name="注释 2 2 2" xfId="283"/>
    <cellStyle name="标题 4 3 2_州本级" xfId="284"/>
    <cellStyle name="标题 4 3 3" xfId="285"/>
    <cellStyle name="警告文本 2 2 2" xfId="286"/>
    <cellStyle name="标题 4 3 4" xfId="287"/>
    <cellStyle name="标题 4 3_州本级" xfId="288"/>
    <cellStyle name="常规 6 2 2" xfId="289"/>
    <cellStyle name="汇总 2 2_州本级" xfId="290"/>
    <cellStyle name="标题 4 4" xfId="291"/>
    <cellStyle name="汇总 2 3" xfId="292"/>
    <cellStyle name="计算 3 2 2" xfId="293"/>
    <cellStyle name="检查单元格 2" xfId="294"/>
    <cellStyle name="标题 4 4 2" xfId="295"/>
    <cellStyle name="检查单元格 2 2" xfId="296"/>
    <cellStyle name="警告文本 4_州本级" xfId="297"/>
    <cellStyle name="标题 4 4 2 2" xfId="298"/>
    <cellStyle name="检查单元格 2 2 2" xfId="299"/>
    <cellStyle name="标题 4 4 2_州本级" xfId="300"/>
    <cellStyle name="检查单元格 2 2_州本级" xfId="301"/>
    <cellStyle name="标题 4 4 4" xfId="302"/>
    <cellStyle name="检查单元格 2 4" xfId="303"/>
    <cellStyle name="标题 4 4_州本级" xfId="304"/>
    <cellStyle name="检查单元格 2_州本级" xfId="305"/>
    <cellStyle name="标题 4 5" xfId="306"/>
    <cellStyle name="汇总 2 4" xfId="307"/>
    <cellStyle name="检查单元格 3" xfId="308"/>
    <cellStyle name="标题 4 5_州本级" xfId="309"/>
    <cellStyle name="检查单元格 3_州本级" xfId="310"/>
    <cellStyle name="标题 4 6" xfId="311"/>
    <cellStyle name="差 3_州本级" xfId="312"/>
    <cellStyle name="检查单元格 4" xfId="313"/>
    <cellStyle name="标题 4 7" xfId="314"/>
    <cellStyle name="检查单元格 5" xfId="315"/>
    <cellStyle name="标题 5" xfId="316"/>
    <cellStyle name="解释性文本 2 3" xfId="317"/>
    <cellStyle name="标题 5 2" xfId="318"/>
    <cellStyle name="标题 5 2 2" xfId="319"/>
    <cellStyle name="标题 5 2_州本级" xfId="320"/>
    <cellStyle name="标题 5_州本级" xfId="321"/>
    <cellStyle name="标题 6" xfId="322"/>
    <cellStyle name="解释性文本 2 4" xfId="323"/>
    <cellStyle name="标题 6 2" xfId="324"/>
    <cellStyle name="标题 6 2 2" xfId="325"/>
    <cellStyle name="标题 6 3" xfId="326"/>
    <cellStyle name="汇总 4 2" xfId="327"/>
    <cellStyle name="标题 6 4" xfId="328"/>
    <cellStyle name="汇总 4 3" xfId="329"/>
    <cellStyle name="标题 6_州本级" xfId="330"/>
    <cellStyle name="标题 7" xfId="331"/>
    <cellStyle name="标题 7 2" xfId="332"/>
    <cellStyle name="标题 7 2 2" xfId="333"/>
    <cellStyle name="标题 7 3" xfId="334"/>
    <cellStyle name="汇总 5 2" xfId="335"/>
    <cellStyle name="标题 7 4" xfId="336"/>
    <cellStyle name="汇总 5 3" xfId="337"/>
    <cellStyle name="常规 2 5 3" xfId="338"/>
    <cellStyle name="标题 7_州本级" xfId="339"/>
    <cellStyle name="常规_exceltmp1" xfId="340"/>
    <cellStyle name="标题 8" xfId="341"/>
    <cellStyle name="标题 8 2" xfId="342"/>
    <cellStyle name="常规 2 7" xfId="343"/>
    <cellStyle name="输入 2" xfId="344"/>
    <cellStyle name="标题 8 3" xfId="345"/>
    <cellStyle name="常规 2 8" xfId="346"/>
    <cellStyle name="标题 8_州本级" xfId="347"/>
    <cellStyle name="标题 9" xfId="348"/>
    <cellStyle name="好 3_州本级" xfId="349"/>
    <cellStyle name="差 2" xfId="350"/>
    <cellStyle name="解释性文本 5" xfId="351"/>
    <cellStyle name="差 2 2" xfId="352"/>
    <cellStyle name="解释性文本 5 2" xfId="353"/>
    <cellStyle name="差 2 2 2" xfId="354"/>
    <cellStyle name="差 2 4" xfId="355"/>
    <cellStyle name="差 2 2_州本级" xfId="356"/>
    <cellStyle name="差 2 3" xfId="357"/>
    <cellStyle name="解释性文本 5 3" xfId="358"/>
    <cellStyle name="差 2_州本级" xfId="359"/>
    <cellStyle name="解释性文本 5_州本级" xfId="360"/>
    <cellStyle name="差 3" xfId="361"/>
    <cellStyle name="解释性文本 6" xfId="362"/>
    <cellStyle name="差 3 2" xfId="363"/>
    <cellStyle name="差 3 2 2" xfId="364"/>
    <cellStyle name="差 3 2_州本级" xfId="365"/>
    <cellStyle name="检查单元格 4 2" xfId="366"/>
    <cellStyle name="差 3 3" xfId="367"/>
    <cellStyle name="差 4 2_州本级" xfId="368"/>
    <cellStyle name="差 4_州本级" xfId="369"/>
    <cellStyle name="差 5_州本级" xfId="370"/>
    <cellStyle name="常规 10" xfId="371"/>
    <cellStyle name="常规 2 2" xfId="372"/>
    <cellStyle name="常规 2 2 2" xfId="373"/>
    <cellStyle name="常规 2 2 2 2" xfId="374"/>
    <cellStyle name="计算 4_州本级" xfId="375"/>
    <cellStyle name="常规 2 2 2 2 2" xfId="376"/>
    <cellStyle name="常规 2 4 4" xfId="377"/>
    <cellStyle name="计算 4 2_州本级" xfId="378"/>
    <cellStyle name="常规 2 2 2 2_州本级" xfId="379"/>
    <cellStyle name="输出 3 2 2" xfId="380"/>
    <cellStyle name="检查单元格 7" xfId="381"/>
    <cellStyle name="常规 2 2 2 3" xfId="382"/>
    <cellStyle name="常规 2 2 2_州本级" xfId="383"/>
    <cellStyle name="常规 2 2 3 2" xfId="384"/>
    <cellStyle name="常规 2 2 3 3" xfId="385"/>
    <cellStyle name="常规 2 2 3_州本级" xfId="386"/>
    <cellStyle name="常规 2 3" xfId="387"/>
    <cellStyle name="常规 2 3 2" xfId="388"/>
    <cellStyle name="适中 2_州本级" xfId="389"/>
    <cellStyle name="常规 2 3 2 2" xfId="390"/>
    <cellStyle name="计算 5_州本级" xfId="391"/>
    <cellStyle name="常规 2 3 2 2 2" xfId="392"/>
    <cellStyle name="常规 2 3 2 3" xfId="393"/>
    <cellStyle name="常规 2 3 2 4" xfId="394"/>
    <cellStyle name="常规 2 3 2_州本级" xfId="395"/>
    <cellStyle name="常规 2 3 3" xfId="396"/>
    <cellStyle name="常规 2 3 3 2" xfId="397"/>
    <cellStyle name="常规 2 3 3 3" xfId="398"/>
    <cellStyle name="常规 2 3 3_州本级" xfId="399"/>
    <cellStyle name="常规 2 3 4" xfId="400"/>
    <cellStyle name="常规 2 3 5" xfId="401"/>
    <cellStyle name="常规 2 4" xfId="402"/>
    <cellStyle name="常规 2 4 2" xfId="403"/>
    <cellStyle name="适中 3_州本级" xfId="404"/>
    <cellStyle name="常规 2 4 2 2" xfId="405"/>
    <cellStyle name="常规 2 4 3" xfId="406"/>
    <cellStyle name="常规 2 4_州本级" xfId="407"/>
    <cellStyle name="常规 2 5" xfId="408"/>
    <cellStyle name="输出 4 2_州本级" xfId="409"/>
    <cellStyle name="常规 3_州本级" xfId="410"/>
    <cellStyle name="常规 2 5 2" xfId="411"/>
    <cellStyle name="常规 3 2_州本级" xfId="412"/>
    <cellStyle name="常规 3 2 2_州本级" xfId="413"/>
    <cellStyle name="适中 4_州本级" xfId="414"/>
    <cellStyle name="常规 2 5 2 2" xfId="415"/>
    <cellStyle name="检查单元格 6" xfId="416"/>
    <cellStyle name="常规 2 5 2_州本级" xfId="417"/>
    <cellStyle name="计算 2 3" xfId="418"/>
    <cellStyle name="常规 2 5 4" xfId="419"/>
    <cellStyle name="常规 2 5_州本级" xfId="420"/>
    <cellStyle name="常规 2 6" xfId="421"/>
    <cellStyle name="常规 2 6 2" xfId="422"/>
    <cellStyle name="适中 5_州本级" xfId="423"/>
    <cellStyle name="常规 2 6 2 2" xfId="424"/>
    <cellStyle name="常规 2 6 2_州本级" xfId="425"/>
    <cellStyle name="常规 2 6 3" xfId="426"/>
    <cellStyle name="汇总 5_州本级" xfId="427"/>
    <cellStyle name="常规 2 6 4" xfId="428"/>
    <cellStyle name="检查单元格 3 2 2" xfId="429"/>
    <cellStyle name="常规 2 7 2" xfId="430"/>
    <cellStyle name="常规 2 7_州本级" xfId="431"/>
    <cellStyle name="输入 3" xfId="432"/>
    <cellStyle name="常规 2 9" xfId="433"/>
    <cellStyle name="输出 4 2" xfId="434"/>
    <cellStyle name="常规 3" xfId="435"/>
    <cellStyle name="输出 4 2 2" xfId="436"/>
    <cellStyle name="常规 3 2" xfId="437"/>
    <cellStyle name="常规 3 2 4" xfId="438"/>
    <cellStyle name="常规 3 3" xfId="439"/>
    <cellStyle name="常规 3 3 2" xfId="440"/>
    <cellStyle name="常规 3 3 2_州本级" xfId="441"/>
    <cellStyle name="常规 3 3 3" xfId="442"/>
    <cellStyle name="常规_2007年云南省向人大报送政府收支预算表格式编制过程表" xfId="443"/>
    <cellStyle name="常规 3 3_州本级" xfId="444"/>
    <cellStyle name="常规 3 4" xfId="445"/>
    <cellStyle name="常规 3 4 2" xfId="446"/>
    <cellStyle name="常规 3 4_州本级" xfId="447"/>
    <cellStyle name="输入 4_州本级" xfId="448"/>
    <cellStyle name="常规 3 5" xfId="449"/>
    <cellStyle name="常规 3 6" xfId="450"/>
    <cellStyle name="输出 4 3" xfId="451"/>
    <cellStyle name="常规 4" xfId="452"/>
    <cellStyle name="常规 4 2" xfId="453"/>
    <cellStyle name="常规 4 2 2" xfId="454"/>
    <cellStyle name="常规 4 4" xfId="455"/>
    <cellStyle name="常规 4 2 2 2" xfId="456"/>
    <cellStyle name="常规 6 4" xfId="457"/>
    <cellStyle name="常规 4 2 3" xfId="458"/>
    <cellStyle name="常规 4 5" xfId="459"/>
    <cellStyle name="常规 4 2 4" xfId="460"/>
    <cellStyle name="常规 4 3" xfId="461"/>
    <cellStyle name="常规 4 3 2" xfId="462"/>
    <cellStyle name="常规 5 4" xfId="463"/>
    <cellStyle name="常规 4 3 2 2" xfId="464"/>
    <cellStyle name="常规 4 3 2_州本级" xfId="465"/>
    <cellStyle name="常规 4 3 3" xfId="466"/>
    <cellStyle name="常规 4 3 4" xfId="467"/>
    <cellStyle name="输出 4 4" xfId="468"/>
    <cellStyle name="常规 5" xfId="469"/>
    <cellStyle name="解释性文本 2_州本级" xfId="470"/>
    <cellStyle name="常规 5 2_州本级" xfId="471"/>
    <cellStyle name="常规 5 3" xfId="472"/>
    <cellStyle name="常规 5_州本级" xfId="473"/>
    <cellStyle name="常规 6 2" xfId="474"/>
    <cellStyle name="汇总 2_州本级" xfId="475"/>
    <cellStyle name="常规 7" xfId="476"/>
    <cellStyle name="计算 3_州本级" xfId="477"/>
    <cellStyle name="常规 7 2" xfId="478"/>
    <cellStyle name="计算 3 2_州本级" xfId="479"/>
    <cellStyle name="常规 8" xfId="480"/>
    <cellStyle name="常规_2004年基金预算(二稿)" xfId="481"/>
    <cellStyle name="好 2" xfId="482"/>
    <cellStyle name="好 2 2" xfId="483"/>
    <cellStyle name="好 2 3" xfId="484"/>
    <cellStyle name="计算 4 2" xfId="485"/>
    <cellStyle name="好 2 4" xfId="486"/>
    <cellStyle name="计算 4 3" xfId="487"/>
    <cellStyle name="好 2_州本级" xfId="488"/>
    <cellStyle name="好 3" xfId="489"/>
    <cellStyle name="好 3 2_州本级" xfId="490"/>
    <cellStyle name="好 3 4" xfId="491"/>
    <cellStyle name="计算 5 3" xfId="492"/>
    <cellStyle name="好 4" xfId="493"/>
    <cellStyle name="好 4 4" xfId="494"/>
    <cellStyle name="好 4_州本级" xfId="495"/>
    <cellStyle name="汇总 2" xfId="496"/>
    <cellStyle name="汇总 3 2_州本级" xfId="497"/>
    <cellStyle name="汇总 4 2 2" xfId="498"/>
    <cellStyle name="汇总 4_州本级" xfId="499"/>
    <cellStyle name="计算 2 2" xfId="500"/>
    <cellStyle name="计算 2 2 2" xfId="501"/>
    <cellStyle name="计算 2 4" xfId="502"/>
    <cellStyle name="输出 3 2_州本级" xfId="503"/>
    <cellStyle name="计算 3 3" xfId="504"/>
    <cellStyle name="计算 3 4" xfId="505"/>
    <cellStyle name="计算 4 2 2" xfId="506"/>
    <cellStyle name="计算 4 4" xfId="507"/>
    <cellStyle name="检查单元格 4 2 2" xfId="508"/>
    <cellStyle name="检查单元格 4 2_州本级" xfId="509"/>
    <cellStyle name="检查单元格 4 3" xfId="510"/>
    <cellStyle name="检查单元格 4 4" xfId="511"/>
    <cellStyle name="检查单元格 4_州本级" xfId="512"/>
    <cellStyle name="注释 7" xfId="513"/>
    <cellStyle name="检查单元格 5 2" xfId="514"/>
    <cellStyle name="解释性文本 4 3" xfId="515"/>
    <cellStyle name="检查单元格 5_州本级" xfId="516"/>
    <cellStyle name="解释性文本 2" xfId="517"/>
    <cellStyle name="解释性文本 3" xfId="518"/>
    <cellStyle name="解释性文本 3 2" xfId="519"/>
    <cellStyle name="解释性文本 3 2 2" xfId="520"/>
    <cellStyle name="解释性文本 3 3" xfId="521"/>
    <cellStyle name="解释性文本 3 4" xfId="522"/>
    <cellStyle name="解释性文本 3_州本级" xfId="523"/>
    <cellStyle name="解释性文本 4" xfId="524"/>
    <cellStyle name="解释性文本 4 2" xfId="525"/>
    <cellStyle name="解释性文本 4 2 2" xfId="526"/>
    <cellStyle name="解释性文本 4 2_州本级" xfId="527"/>
    <cellStyle name="解释性文本 4 4" xfId="528"/>
    <cellStyle name="解释性文本 4_州本级" xfId="529"/>
    <cellStyle name="警告文本 2" xfId="530"/>
    <cellStyle name="警告文本 2 2" xfId="531"/>
    <cellStyle name="警告文本 2 2_州本级" xfId="532"/>
    <cellStyle name="警告文本 3" xfId="533"/>
    <cellStyle name="警告文本 3 2" xfId="534"/>
    <cellStyle name="警告文本 3 2 2" xfId="535"/>
    <cellStyle name="警告文本 3 2_州本级" xfId="536"/>
    <cellStyle name="警告文本 3 3" xfId="537"/>
    <cellStyle name="警告文本 4" xfId="538"/>
    <cellStyle name="警告文本 4 2" xfId="539"/>
    <cellStyle name="警告文本 4 2 2" xfId="540"/>
    <cellStyle name="警告文本 4 2_州本级" xfId="541"/>
    <cellStyle name="警告文本 4 3" xfId="542"/>
    <cellStyle name="警告文本 4 4" xfId="543"/>
    <cellStyle name="警告文本 5" xfId="544"/>
    <cellStyle name="警告文本 5 2" xfId="545"/>
    <cellStyle name="警告文本 5 3" xfId="546"/>
    <cellStyle name="警告文本 5_州本级" xfId="547"/>
    <cellStyle name="警告文本 6" xfId="548"/>
    <cellStyle name="警告文本 7" xfId="549"/>
    <cellStyle name="链接单元格 2" xfId="550"/>
    <cellStyle name="链接单元格 2 2" xfId="551"/>
    <cellStyle name="链接单元格 2 2 2" xfId="552"/>
    <cellStyle name="链接单元格 2 2_州本级" xfId="553"/>
    <cellStyle name="链接单元格 2 3" xfId="554"/>
    <cellStyle name="链接单元格 2 4" xfId="555"/>
    <cellStyle name="链接单元格 2_州本级" xfId="556"/>
    <cellStyle name="输出 4" xfId="557"/>
    <cellStyle name="链接单元格 3" xfId="558"/>
    <cellStyle name="链接单元格 3 2" xfId="559"/>
    <cellStyle name="链接单元格 3 2 2" xfId="560"/>
    <cellStyle name="链接单元格 3 2_州本级" xfId="561"/>
    <cellStyle name="链接单元格 3 3" xfId="562"/>
    <cellStyle name="链接单元格 3 4" xfId="563"/>
    <cellStyle name="链接单元格 3_州本级" xfId="564"/>
    <cellStyle name="链接单元格 4" xfId="565"/>
    <cellStyle name="链接单元格 4 2" xfId="566"/>
    <cellStyle name="链接单元格 4 2 2" xfId="567"/>
    <cellStyle name="链接单元格 4 2_州本级" xfId="568"/>
    <cellStyle name="链接单元格 4 3" xfId="569"/>
    <cellStyle name="链接单元格 4 4" xfId="570"/>
    <cellStyle name="链接单元格 4_州本级" xfId="571"/>
    <cellStyle name="链接单元格 5" xfId="572"/>
    <cellStyle name="链接单元格 5 2" xfId="573"/>
    <cellStyle name="着色 4" xfId="574"/>
    <cellStyle name="链接单元格 5 3" xfId="575"/>
    <cellStyle name="着色 5" xfId="576"/>
    <cellStyle name="链接单元格 5_州本级" xfId="577"/>
    <cellStyle name="链接单元格 6" xfId="578"/>
    <cellStyle name="链接单元格 7" xfId="579"/>
    <cellStyle name="普通_97-917" xfId="580"/>
    <cellStyle name="千分位[0]_laroux" xfId="581"/>
    <cellStyle name="千分位_97-917" xfId="582"/>
    <cellStyle name="千位[0]_1" xfId="583"/>
    <cellStyle name="适中 3 2_州本级" xfId="584"/>
    <cellStyle name="适中 2" xfId="585"/>
    <cellStyle name="适中 2 2" xfId="586"/>
    <cellStyle name="适中 2 2 2" xfId="587"/>
    <cellStyle name="适中 2 2_州本级" xfId="588"/>
    <cellStyle name="适中 2 3" xfId="589"/>
    <cellStyle name="适中 2 4" xfId="590"/>
    <cellStyle name="适中 3" xfId="591"/>
    <cellStyle name="适中 3 2" xfId="592"/>
    <cellStyle name="适中 3 2 2" xfId="593"/>
    <cellStyle name="适中 3 3" xfId="594"/>
    <cellStyle name="适中 3 4" xfId="595"/>
    <cellStyle name="适中 4" xfId="596"/>
    <cellStyle name="适中 4 2" xfId="597"/>
    <cellStyle name="适中 4 2 2" xfId="598"/>
    <cellStyle name="适中 4 2_州本级" xfId="599"/>
    <cellStyle name="适中 4 3" xfId="600"/>
    <cellStyle name="适中 4 4" xfId="601"/>
    <cellStyle name="适中 5" xfId="602"/>
    <cellStyle name="适中 5 2" xfId="603"/>
    <cellStyle name="适中 5 3" xfId="604"/>
    <cellStyle name="适中 6" xfId="605"/>
    <cellStyle name="适中 7" xfId="606"/>
    <cellStyle name="输出 2" xfId="607"/>
    <cellStyle name="输出 2 2" xfId="608"/>
    <cellStyle name="输出 2 2 2" xfId="609"/>
    <cellStyle name="输出 2 2_州本级" xfId="610"/>
    <cellStyle name="输出 2 3" xfId="611"/>
    <cellStyle name="输出 2 4" xfId="612"/>
    <cellStyle name="输出 2_州本级" xfId="613"/>
    <cellStyle name="输出 3" xfId="614"/>
    <cellStyle name="输出 3 2" xfId="615"/>
    <cellStyle name="输出 3 3" xfId="616"/>
    <cellStyle name="输出 3 4" xfId="617"/>
    <cellStyle name="输出 3_州本级" xfId="618"/>
    <cellStyle name="输出 5" xfId="619"/>
    <cellStyle name="输出 5 2" xfId="620"/>
    <cellStyle name="输出 5 3" xfId="621"/>
    <cellStyle name="输出 5_州本级" xfId="622"/>
    <cellStyle name="输出 6" xfId="623"/>
    <cellStyle name="输出 7" xfId="624"/>
    <cellStyle name="输入 2 2" xfId="625"/>
    <cellStyle name="输入 2 2 2" xfId="626"/>
    <cellStyle name="输入 2 2_州本级" xfId="627"/>
    <cellStyle name="输入 2 3" xfId="628"/>
    <cellStyle name="输入 2 4" xfId="629"/>
    <cellStyle name="输入 2_州本级" xfId="630"/>
    <cellStyle name="输入 3 2" xfId="631"/>
    <cellStyle name="输入 3 2 2" xfId="632"/>
    <cellStyle name="输入 3 2_州本级" xfId="633"/>
    <cellStyle name="输入 3 3" xfId="634"/>
    <cellStyle name="输入 3 4" xfId="635"/>
    <cellStyle name="输入 3_州本级" xfId="636"/>
    <cellStyle name="输入 4" xfId="637"/>
    <cellStyle name="输入 4 2" xfId="638"/>
    <cellStyle name="输入 4 2 2" xfId="639"/>
    <cellStyle name="输入 4 2_州本级" xfId="640"/>
    <cellStyle name="输入 4 3" xfId="641"/>
    <cellStyle name="输入 4 4" xfId="642"/>
    <cellStyle name="输入 5" xfId="643"/>
    <cellStyle name="输入 5 2" xfId="644"/>
    <cellStyle name="输入 5 3" xfId="645"/>
    <cellStyle name="输入 5_州本级" xfId="646"/>
    <cellStyle name="输入 6" xfId="647"/>
    <cellStyle name="输入 7" xfId="648"/>
    <cellStyle name="着色 1" xfId="649"/>
    <cellStyle name="着色 2" xfId="650"/>
    <cellStyle name="着色 3" xfId="651"/>
    <cellStyle name="着色 6" xfId="652"/>
    <cellStyle name="注释 2" xfId="653"/>
    <cellStyle name="注释 2 2" xfId="654"/>
    <cellStyle name="注释 2 3" xfId="655"/>
    <cellStyle name="注释 2 4" xfId="656"/>
    <cellStyle name="注释 3" xfId="657"/>
    <cellStyle name="注释 3 2" xfId="658"/>
    <cellStyle name="注释 3 2 2" xfId="659"/>
    <cellStyle name="注释 3 3" xfId="660"/>
    <cellStyle name="注释 3 4" xfId="661"/>
    <cellStyle name="注释 4" xfId="662"/>
    <cellStyle name="注释 4 2" xfId="663"/>
    <cellStyle name="注释 4 2 2" xfId="664"/>
    <cellStyle name="注释 4 3" xfId="665"/>
    <cellStyle name="注释 4 4" xfId="666"/>
    <cellStyle name="注释 5" xfId="667"/>
    <cellStyle name="注释 5 2" xfId="668"/>
    <cellStyle name="注释 5 3" xfId="669"/>
    <cellStyle name="注释 6" xfId="670"/>
  </cellStyles>
  <dxfs count="13">
    <dxf>
      <font>
        <b val="1"/>
        <i val="0"/>
      </font>
    </dxf>
    <dxf>
      <font>
        <color indexed="10"/>
      </font>
    </dxf>
    <dxf>
      <font>
        <color indexed="1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color indexed="10"/>
      </font>
    </dxf>
    <dxf>
      <font>
        <color indexed="10"/>
      </font>
    </dxf>
    <dxf>
      <font>
        <b val="1"/>
        <i val="0"/>
      </font>
    </dxf>
    <dxf>
      <font>
        <color indexed="10"/>
      </font>
    </dxf>
    <dxf>
      <font>
        <color indexed="10"/>
      </font>
    </dxf>
  </dxfs>
  <tableStyles count="0" defaultTableStyle="TableStyleMedium9"/>
  <colors>
    <mruColors>
      <color rgb="00FFFFFF"/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8"/>
  <sheetViews>
    <sheetView workbookViewId="0">
      <selection activeCell="A4" sqref="A4:D4"/>
    </sheetView>
  </sheetViews>
  <sheetFormatPr defaultColWidth="9" defaultRowHeight="14.25" outlineLevelRow="7" outlineLevelCol="3"/>
  <cols>
    <col min="1" max="1" width="9.75" customWidth="1"/>
    <col min="2" max="2" width="20.5" customWidth="1"/>
    <col min="3" max="3" width="66.375" customWidth="1"/>
    <col min="4" max="4" width="9.5"/>
  </cols>
  <sheetData>
    <row r="1" ht="42.75" customHeight="1" spans="1:3">
      <c r="A1" s="154" t="s">
        <v>0</v>
      </c>
      <c r="B1" s="154"/>
      <c r="C1" s="155"/>
    </row>
    <row r="2" ht="27" customHeight="1" spans="3:3">
      <c r="C2" s="156"/>
    </row>
    <row r="3" ht="85.5" customHeight="1" spans="1:4">
      <c r="A3" s="157" t="s">
        <v>1</v>
      </c>
      <c r="B3" s="158"/>
      <c r="C3" s="158"/>
      <c r="D3" s="158"/>
    </row>
    <row r="4" s="149" customFormat="1" ht="126" customHeight="1" spans="1:4">
      <c r="A4" s="157" t="s">
        <v>2</v>
      </c>
      <c r="B4" s="157"/>
      <c r="C4" s="157"/>
      <c r="D4" s="157"/>
    </row>
    <row r="5" ht="94.5" customHeight="1" spans="1:4">
      <c r="A5" s="159"/>
      <c r="B5" s="159"/>
      <c r="C5" s="159"/>
      <c r="D5" s="159"/>
    </row>
    <row r="6" ht="32.25" customHeight="1" spans="1:4">
      <c r="A6" s="160" t="s">
        <v>3</v>
      </c>
      <c r="B6" s="160"/>
      <c r="C6" s="160"/>
      <c r="D6" s="160"/>
    </row>
    <row r="7" ht="23.25" customHeight="1" spans="3:3">
      <c r="C7" s="161" t="s">
        <v>4</v>
      </c>
    </row>
    <row r="8" spans="3:3">
      <c r="C8" s="162"/>
    </row>
  </sheetData>
  <mergeCells count="5">
    <mergeCell ref="A1:B1"/>
    <mergeCell ref="A3:D3"/>
    <mergeCell ref="A4:D4"/>
    <mergeCell ref="A5:D5"/>
    <mergeCell ref="A6:D6"/>
  </mergeCells>
  <printOptions horizontalCentered="1"/>
  <pageMargins left="0.75" right="0.75" top="0.8" bottom="0.8" header="0.509027777777778" footer="0.509027777777778"/>
  <pageSetup paperSize="9" firstPageNumber="0" orientation="landscape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7"/>
  <sheetViews>
    <sheetView workbookViewId="0">
      <selection activeCell="B14" sqref="B14"/>
    </sheetView>
  </sheetViews>
  <sheetFormatPr defaultColWidth="9" defaultRowHeight="14.25" outlineLevelRow="6" outlineLevelCol="1"/>
  <cols>
    <col min="1" max="1" width="9" style="149"/>
    <col min="2" max="2" width="91" style="149"/>
    <col min="3" max="16384" width="9" style="149"/>
  </cols>
  <sheetData>
    <row r="1" ht="30" customHeight="1"/>
    <row r="2" ht="37.5" customHeight="1" spans="1:2">
      <c r="A2" s="150" t="s">
        <v>5</v>
      </c>
      <c r="B2" s="150"/>
    </row>
    <row r="3" ht="36" customHeight="1" spans="1:2">
      <c r="A3" s="151" t="s">
        <v>6</v>
      </c>
      <c r="B3" s="152" t="s">
        <v>7</v>
      </c>
    </row>
    <row r="4" ht="27.75" customHeight="1" spans="1:2">
      <c r="A4" s="151">
        <v>1</v>
      </c>
      <c r="B4" s="153" t="s">
        <v>8</v>
      </c>
    </row>
    <row r="5" s="148" customFormat="1" ht="27.75" customHeight="1" spans="1:2">
      <c r="A5" s="151">
        <v>2</v>
      </c>
      <c r="B5" s="153" t="s">
        <v>9</v>
      </c>
    </row>
    <row r="6" s="148" customFormat="1" ht="27.75" customHeight="1" spans="1:2">
      <c r="A6" s="151">
        <v>3</v>
      </c>
      <c r="B6" s="153" t="s">
        <v>10</v>
      </c>
    </row>
    <row r="7" s="148" customFormat="1" ht="27.75" customHeight="1" spans="1:2">
      <c r="A7" s="151">
        <v>4</v>
      </c>
      <c r="B7" s="153" t="s">
        <v>11</v>
      </c>
    </row>
  </sheetData>
  <mergeCells count="1">
    <mergeCell ref="A2:B2"/>
  </mergeCells>
  <printOptions horizontalCentered="1"/>
  <pageMargins left="0.75" right="0.75" top="0.638888888888889" bottom="0.51875" header="0.3" footer="0.279166666666667"/>
  <pageSetup paperSize="9" firstPageNumber="2" orientation="landscape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S69"/>
  <sheetViews>
    <sheetView showZeros="0" zoomScale="85" zoomScaleNormal="85" workbookViewId="0">
      <pane xSplit="1" ySplit="4" topLeftCell="B17" activePane="bottomRight" state="frozen"/>
      <selection/>
      <selection pane="topRight"/>
      <selection pane="bottomLeft"/>
      <selection pane="bottomRight" activeCell="D36" sqref="D36"/>
    </sheetView>
  </sheetViews>
  <sheetFormatPr defaultColWidth="9" defaultRowHeight="17.1" customHeight="1"/>
  <cols>
    <col min="1" max="1" width="39.75" style="106" customWidth="1"/>
    <col min="2" max="2" width="11.125" style="107" customWidth="1"/>
    <col min="3" max="3" width="10.25" style="107" customWidth="1"/>
    <col min="4" max="4" width="11.625" style="107" customWidth="1"/>
    <col min="5" max="5" width="11.25" style="107" customWidth="1"/>
    <col min="6" max="6" width="10.625" style="108" customWidth="1"/>
    <col min="7" max="7" width="9.625" style="108" customWidth="1"/>
    <col min="8" max="8" width="9.625" style="109" customWidth="1"/>
    <col min="9" max="9" width="9.625" style="108" customWidth="1"/>
    <col min="10" max="10" width="36" style="107" customWidth="1"/>
    <col min="11" max="11" width="11.375" style="107" customWidth="1"/>
    <col min="12" max="12" width="11.625" style="107" customWidth="1"/>
    <col min="13" max="13" width="10.125" style="107" customWidth="1"/>
    <col min="14" max="14" width="10.5" style="107" customWidth="1"/>
    <col min="15" max="15" width="10" style="107"/>
    <col min="16" max="16" width="10.5" style="109" customWidth="1"/>
    <col min="17" max="17" width="10.375" style="107"/>
    <col min="18" max="18" width="9.25" style="107"/>
    <col min="19" max="19" width="9" style="107"/>
    <col min="20" max="16384" width="9" style="63"/>
  </cols>
  <sheetData>
    <row r="1" customHeight="1" spans="1:18">
      <c r="A1" s="110" t="s">
        <v>8</v>
      </c>
      <c r="B1" s="111"/>
      <c r="C1" s="111"/>
      <c r="D1" s="111"/>
      <c r="E1" s="111"/>
      <c r="F1" s="112"/>
      <c r="G1" s="112"/>
      <c r="H1" s="111"/>
      <c r="I1" s="112"/>
      <c r="J1" s="111"/>
      <c r="K1" s="111"/>
      <c r="L1" s="111"/>
      <c r="M1" s="111"/>
      <c r="N1" s="111"/>
      <c r="O1" s="111"/>
      <c r="P1" s="111"/>
      <c r="Q1" s="111"/>
      <c r="R1" s="111"/>
    </row>
    <row r="2" customHeight="1" spans="7:18">
      <c r="G2" s="113"/>
      <c r="H2" s="114"/>
      <c r="I2" s="113"/>
      <c r="N2" s="114"/>
      <c r="O2" s="114"/>
      <c r="P2" s="114"/>
      <c r="R2" s="114" t="s">
        <v>12</v>
      </c>
    </row>
    <row r="3" customHeight="1" spans="1:18">
      <c r="A3" s="115" t="s">
        <v>13</v>
      </c>
      <c r="B3" s="116" t="s">
        <v>14</v>
      </c>
      <c r="C3" s="117" t="s">
        <v>15</v>
      </c>
      <c r="D3" s="118"/>
      <c r="E3" s="118"/>
      <c r="F3" s="119"/>
      <c r="G3" s="119"/>
      <c r="H3" s="118"/>
      <c r="I3" s="132"/>
      <c r="J3" s="131" t="s">
        <v>16</v>
      </c>
      <c r="K3" s="116" t="s">
        <v>14</v>
      </c>
      <c r="L3" s="117" t="s">
        <v>15</v>
      </c>
      <c r="M3" s="118"/>
      <c r="N3" s="118"/>
      <c r="O3" s="118"/>
      <c r="P3" s="118"/>
      <c r="Q3" s="118"/>
      <c r="R3" s="142"/>
    </row>
    <row r="4" s="105" customFormat="1" ht="39" customHeight="1" spans="1:19">
      <c r="A4" s="120"/>
      <c r="B4" s="116"/>
      <c r="C4" s="116" t="s">
        <v>17</v>
      </c>
      <c r="D4" s="116" t="s">
        <v>18</v>
      </c>
      <c r="E4" s="116" t="s">
        <v>19</v>
      </c>
      <c r="F4" s="121" t="s">
        <v>20</v>
      </c>
      <c r="G4" s="121" t="s">
        <v>21</v>
      </c>
      <c r="H4" s="116" t="s">
        <v>22</v>
      </c>
      <c r="I4" s="121" t="s">
        <v>23</v>
      </c>
      <c r="J4" s="131"/>
      <c r="K4" s="116"/>
      <c r="L4" s="116" t="s">
        <v>17</v>
      </c>
      <c r="M4" s="116" t="s">
        <v>18</v>
      </c>
      <c r="N4" s="116" t="s">
        <v>19</v>
      </c>
      <c r="O4" s="116" t="s">
        <v>24</v>
      </c>
      <c r="P4" s="116" t="s">
        <v>25</v>
      </c>
      <c r="Q4" s="116" t="s">
        <v>22</v>
      </c>
      <c r="R4" s="116" t="s">
        <v>23</v>
      </c>
      <c r="S4" s="143"/>
    </row>
    <row r="5" customHeight="1" spans="1:18">
      <c r="A5" s="122" t="s">
        <v>26</v>
      </c>
      <c r="B5" s="123">
        <f>SUM(B6:B22)</f>
        <v>478</v>
      </c>
      <c r="C5" s="123">
        <v>511.46</v>
      </c>
      <c r="D5" s="123">
        <v>522.33</v>
      </c>
      <c r="E5" s="123">
        <v>537</v>
      </c>
      <c r="F5" s="124">
        <f>IF(OR(VALUE(E5)=0,ISERROR(E5/C5)),"",E5/C5)</f>
        <v>1.04993547882532</v>
      </c>
      <c r="G5" s="125">
        <f>IF(OR(VALUE(E5)=0,ISERROR(E5/B5-1)),"",E5/B5-1)</f>
        <v>0.123430962343096</v>
      </c>
      <c r="H5" s="126">
        <f>E5-D5</f>
        <v>14.67</v>
      </c>
      <c r="I5" s="125">
        <f>IF(OR(VALUE(H5)=0,ISERROR(H5/D5)),"",H5/D5)</f>
        <v>0.028085692952731</v>
      </c>
      <c r="J5" s="133" t="s">
        <v>27</v>
      </c>
      <c r="K5" s="134">
        <v>731.87</v>
      </c>
      <c r="L5" s="128">
        <v>633.01</v>
      </c>
      <c r="M5" s="128">
        <v>733.61</v>
      </c>
      <c r="N5" s="128">
        <v>916.43</v>
      </c>
      <c r="O5" s="124">
        <f>IF(OR(VALUE(N5)=0,ISERROR(N5/L5)),"",N5/L5)</f>
        <v>1.44773384306725</v>
      </c>
      <c r="P5" s="125">
        <f>IF(OR(VALUE(N5)=0,ISERROR(N5/K5-1)),"",N5/K5-1)</f>
        <v>0.252175932884255</v>
      </c>
      <c r="Q5" s="126">
        <f>N5-M5</f>
        <v>182.82</v>
      </c>
      <c r="R5" s="125">
        <f>IF(OR(VALUE(Q5)=0,ISERROR(Q5/M5)),"",Q5/M5)</f>
        <v>0.249205981379752</v>
      </c>
    </row>
    <row r="6" customHeight="1" spans="1:18">
      <c r="A6" s="127" t="s">
        <v>28</v>
      </c>
      <c r="B6" s="128">
        <v>143</v>
      </c>
      <c r="C6" s="128">
        <v>153.01</v>
      </c>
      <c r="D6" s="123"/>
      <c r="E6" s="128">
        <v>186</v>
      </c>
      <c r="F6" s="124">
        <f t="shared" ref="F6:F46" si="0">IF(OR(VALUE(E6)=0,ISERROR(E6/C6)),"",E6/C6)</f>
        <v>1.21560682308346</v>
      </c>
      <c r="G6" s="125">
        <f t="shared" ref="G6:G46" si="1">IF(OR(VALUE(E6)=0,ISERROR(E6/B6-1)),"",E6/B6-1)</f>
        <v>0.300699300699301</v>
      </c>
      <c r="H6" s="126">
        <f t="shared" ref="H6:H46" si="2">E6-D6</f>
        <v>186</v>
      </c>
      <c r="I6" s="125" t="str">
        <f t="shared" ref="I6:I40" si="3">IF(OR(VALUE(H6)=0,ISERROR(H6/D6)),"",H6/D6)</f>
        <v/>
      </c>
      <c r="J6" s="130" t="s">
        <v>29</v>
      </c>
      <c r="K6" s="128"/>
      <c r="L6" s="128"/>
      <c r="M6" s="128">
        <v>0</v>
      </c>
      <c r="N6" s="128"/>
      <c r="O6" s="135" t="str">
        <f>IF(OR(VALUE(N6)=0,ISERROR(N6/L6)),"",N6/L6)</f>
        <v/>
      </c>
      <c r="P6" s="136" t="str">
        <f>IF(OR(VALUE(N6)=0,ISERROR(N6/K6-1)),"",N6/K6-1)</f>
        <v/>
      </c>
      <c r="Q6" s="144">
        <f>N6-M6</f>
        <v>0</v>
      </c>
      <c r="R6" s="136" t="str">
        <f>IF(OR(VALUE(Q6)=0,ISERROR(Q6/M6)),"",Q6/M6)</f>
        <v/>
      </c>
    </row>
    <row r="7" customHeight="1" spans="1:18">
      <c r="A7" s="127" t="s">
        <v>30</v>
      </c>
      <c r="B7" s="128"/>
      <c r="C7" s="128"/>
      <c r="D7" s="123"/>
      <c r="E7" s="128"/>
      <c r="F7" s="124" t="str">
        <f t="shared" si="0"/>
        <v/>
      </c>
      <c r="G7" s="125" t="str">
        <f t="shared" si="1"/>
        <v/>
      </c>
      <c r="H7" s="126">
        <f t="shared" si="2"/>
        <v>0</v>
      </c>
      <c r="I7" s="125" t="str">
        <f t="shared" si="3"/>
        <v/>
      </c>
      <c r="J7" s="130" t="s">
        <v>31</v>
      </c>
      <c r="K7" s="128"/>
      <c r="L7" s="128"/>
      <c r="M7" s="128">
        <v>0</v>
      </c>
      <c r="N7" s="128"/>
      <c r="O7" s="135"/>
      <c r="P7" s="136"/>
      <c r="Q7" s="144"/>
      <c r="R7" s="136"/>
    </row>
    <row r="8" customHeight="1" spans="1:18">
      <c r="A8" s="127" t="s">
        <v>32</v>
      </c>
      <c r="B8" s="128"/>
      <c r="C8" s="128">
        <v>1.07</v>
      </c>
      <c r="D8" s="123"/>
      <c r="E8" s="128"/>
      <c r="F8" s="124" t="str">
        <f t="shared" si="0"/>
        <v/>
      </c>
      <c r="G8" s="125" t="str">
        <f t="shared" si="1"/>
        <v/>
      </c>
      <c r="H8" s="126">
        <f t="shared" si="2"/>
        <v>0</v>
      </c>
      <c r="I8" s="125" t="str">
        <f t="shared" si="3"/>
        <v/>
      </c>
      <c r="J8" s="130" t="s">
        <v>33</v>
      </c>
      <c r="K8" s="128"/>
      <c r="L8" s="128"/>
      <c r="M8" s="128">
        <v>0</v>
      </c>
      <c r="N8" s="128"/>
      <c r="O8" s="135" t="str">
        <f t="shared" ref="O8:O28" si="4">IF(OR(VALUE(N8)=0,ISERROR(N8/L8)),"",N8/L8)</f>
        <v/>
      </c>
      <c r="P8" s="136" t="str">
        <f t="shared" ref="P8:P28" si="5">IF(OR(VALUE(N8)=0,ISERROR(N8/K8-1)),"",N8/K8-1)</f>
        <v/>
      </c>
      <c r="Q8" s="144">
        <f t="shared" ref="Q8:Q28" si="6">N8-M8</f>
        <v>0</v>
      </c>
      <c r="R8" s="136" t="str">
        <f t="shared" ref="R8:R28" si="7">IF(OR(VALUE(Q8)=0,ISERROR(Q8/M8)),"",Q8/M8)</f>
        <v/>
      </c>
    </row>
    <row r="9" customHeight="1" spans="1:18">
      <c r="A9" s="127" t="s">
        <v>34</v>
      </c>
      <c r="B9" s="128">
        <v>1</v>
      </c>
      <c r="C9" s="128"/>
      <c r="D9" s="123"/>
      <c r="E9" s="128">
        <v>3</v>
      </c>
      <c r="F9" s="124" t="str">
        <f t="shared" si="0"/>
        <v/>
      </c>
      <c r="G9" s="125">
        <f t="shared" si="1"/>
        <v>2</v>
      </c>
      <c r="H9" s="126">
        <f t="shared" si="2"/>
        <v>3</v>
      </c>
      <c r="I9" s="125" t="str">
        <f t="shared" si="3"/>
        <v/>
      </c>
      <c r="J9" s="130" t="s">
        <v>35</v>
      </c>
      <c r="K9" s="128"/>
      <c r="L9" s="128"/>
      <c r="M9" s="128">
        <v>0</v>
      </c>
      <c r="N9" s="128"/>
      <c r="O9" s="135" t="str">
        <f t="shared" si="4"/>
        <v/>
      </c>
      <c r="P9" s="136" t="str">
        <f t="shared" si="5"/>
        <v/>
      </c>
      <c r="Q9" s="144">
        <f t="shared" si="6"/>
        <v>0</v>
      </c>
      <c r="R9" s="136" t="str">
        <f t="shared" si="7"/>
        <v/>
      </c>
    </row>
    <row r="10" customHeight="1" spans="1:18">
      <c r="A10" s="127" t="s">
        <v>36</v>
      </c>
      <c r="B10" s="128"/>
      <c r="C10" s="128">
        <v>9.63</v>
      </c>
      <c r="D10" s="123"/>
      <c r="E10" s="128"/>
      <c r="F10" s="124" t="str">
        <f t="shared" si="0"/>
        <v/>
      </c>
      <c r="G10" s="125" t="str">
        <f t="shared" si="1"/>
        <v/>
      </c>
      <c r="H10" s="126">
        <f t="shared" si="2"/>
        <v>0</v>
      </c>
      <c r="I10" s="125" t="str">
        <f t="shared" si="3"/>
        <v/>
      </c>
      <c r="J10" s="130" t="s">
        <v>37</v>
      </c>
      <c r="K10" s="128"/>
      <c r="L10" s="128"/>
      <c r="M10" s="128">
        <v>0</v>
      </c>
      <c r="N10" s="128"/>
      <c r="O10" s="135" t="str">
        <f t="shared" si="4"/>
        <v/>
      </c>
      <c r="P10" s="136" t="str">
        <f t="shared" si="5"/>
        <v/>
      </c>
      <c r="Q10" s="144">
        <f t="shared" si="6"/>
        <v>0</v>
      </c>
      <c r="R10" s="136" t="str">
        <f t="shared" si="7"/>
        <v/>
      </c>
    </row>
    <row r="11" customHeight="1" spans="1:18">
      <c r="A11" s="127" t="s">
        <v>38</v>
      </c>
      <c r="B11" s="128">
        <v>9</v>
      </c>
      <c r="C11" s="128">
        <v>16.05</v>
      </c>
      <c r="D11" s="123"/>
      <c r="E11" s="128">
        <v>5</v>
      </c>
      <c r="F11" s="124">
        <f t="shared" si="0"/>
        <v>0.311526479750779</v>
      </c>
      <c r="G11" s="125">
        <f t="shared" si="1"/>
        <v>-0.444444444444444</v>
      </c>
      <c r="H11" s="126">
        <f t="shared" si="2"/>
        <v>5</v>
      </c>
      <c r="I11" s="125" t="str">
        <f t="shared" si="3"/>
        <v/>
      </c>
      <c r="J11" s="130" t="s">
        <v>39</v>
      </c>
      <c r="K11" s="128">
        <v>29.24</v>
      </c>
      <c r="L11" s="128">
        <v>33.58</v>
      </c>
      <c r="M11" s="128">
        <v>33.26</v>
      </c>
      <c r="N11" s="128">
        <v>33.43</v>
      </c>
      <c r="O11" s="135">
        <f t="shared" si="4"/>
        <v>0.995533055390113</v>
      </c>
      <c r="P11" s="136">
        <f t="shared" si="5"/>
        <v>0.143296853625171</v>
      </c>
      <c r="Q11" s="144">
        <f t="shared" si="6"/>
        <v>0.170000000000002</v>
      </c>
      <c r="R11" s="136">
        <f t="shared" si="7"/>
        <v>0.00511124473842459</v>
      </c>
    </row>
    <row r="12" customHeight="1" spans="1:18">
      <c r="A12" s="127" t="s">
        <v>40</v>
      </c>
      <c r="B12" s="128">
        <v>15</v>
      </c>
      <c r="C12" s="128">
        <v>2.14</v>
      </c>
      <c r="D12" s="123"/>
      <c r="E12" s="128"/>
      <c r="F12" s="124" t="str">
        <f t="shared" si="0"/>
        <v/>
      </c>
      <c r="G12" s="125" t="str">
        <f t="shared" si="1"/>
        <v/>
      </c>
      <c r="H12" s="126">
        <f t="shared" si="2"/>
        <v>0</v>
      </c>
      <c r="I12" s="125" t="str">
        <f t="shared" si="3"/>
        <v/>
      </c>
      <c r="J12" s="130" t="s">
        <v>41</v>
      </c>
      <c r="K12" s="134">
        <v>131.39</v>
      </c>
      <c r="L12" s="128">
        <v>284.87</v>
      </c>
      <c r="M12" s="128">
        <v>186.63</v>
      </c>
      <c r="N12" s="128">
        <v>196.4</v>
      </c>
      <c r="O12" s="135">
        <f t="shared" si="4"/>
        <v>0.689437287183628</v>
      </c>
      <c r="P12" s="136">
        <f t="shared" si="5"/>
        <v>0.49478651343329</v>
      </c>
      <c r="Q12" s="144">
        <f t="shared" si="6"/>
        <v>9.77000000000001</v>
      </c>
      <c r="R12" s="136">
        <f t="shared" si="7"/>
        <v>0.0523495686652736</v>
      </c>
    </row>
    <row r="13" customHeight="1" spans="1:18">
      <c r="A13" s="127" t="s">
        <v>42</v>
      </c>
      <c r="B13" s="128">
        <v>2</v>
      </c>
      <c r="C13" s="128"/>
      <c r="D13" s="123"/>
      <c r="E13" s="128">
        <v>10</v>
      </c>
      <c r="F13" s="124" t="str">
        <f t="shared" si="0"/>
        <v/>
      </c>
      <c r="G13" s="125">
        <f t="shared" si="1"/>
        <v>4</v>
      </c>
      <c r="H13" s="126">
        <f t="shared" si="2"/>
        <v>10</v>
      </c>
      <c r="I13" s="125" t="str">
        <f t="shared" si="3"/>
        <v/>
      </c>
      <c r="J13" s="130" t="s">
        <v>43</v>
      </c>
      <c r="K13" s="134">
        <v>0.82</v>
      </c>
      <c r="L13" s="128">
        <v>5.86</v>
      </c>
      <c r="M13" s="128">
        <v>1.13</v>
      </c>
      <c r="N13" s="128">
        <v>1.13</v>
      </c>
      <c r="O13" s="135">
        <f t="shared" si="4"/>
        <v>0.192832764505119</v>
      </c>
      <c r="P13" s="136">
        <f t="shared" si="5"/>
        <v>0.378048780487805</v>
      </c>
      <c r="Q13" s="144">
        <f t="shared" si="6"/>
        <v>0</v>
      </c>
      <c r="R13" s="136" t="str">
        <f t="shared" si="7"/>
        <v/>
      </c>
    </row>
    <row r="14" customHeight="1" spans="1:18">
      <c r="A14" s="127" t="s">
        <v>44</v>
      </c>
      <c r="B14" s="128"/>
      <c r="C14" s="128">
        <v>2.14</v>
      </c>
      <c r="D14" s="123"/>
      <c r="E14" s="128"/>
      <c r="F14" s="124" t="str">
        <f t="shared" si="0"/>
        <v/>
      </c>
      <c r="G14" s="125" t="str">
        <f t="shared" si="1"/>
        <v/>
      </c>
      <c r="H14" s="126">
        <f t="shared" si="2"/>
        <v>0</v>
      </c>
      <c r="I14" s="125" t="str">
        <f t="shared" si="3"/>
        <v/>
      </c>
      <c r="J14" s="130" t="s">
        <v>45</v>
      </c>
      <c r="K14" s="134"/>
      <c r="L14" s="128" t="s">
        <v>46</v>
      </c>
      <c r="M14" s="128">
        <v>0</v>
      </c>
      <c r="N14" s="128"/>
      <c r="O14" s="135" t="str">
        <f t="shared" si="4"/>
        <v/>
      </c>
      <c r="P14" s="136" t="str">
        <f t="shared" si="5"/>
        <v/>
      </c>
      <c r="Q14" s="144">
        <f t="shared" si="6"/>
        <v>0</v>
      </c>
      <c r="R14" s="136" t="str">
        <f t="shared" si="7"/>
        <v/>
      </c>
    </row>
    <row r="15" customHeight="1" spans="1:18">
      <c r="A15" s="127" t="s">
        <v>47</v>
      </c>
      <c r="B15" s="128"/>
      <c r="C15" s="128"/>
      <c r="D15" s="123"/>
      <c r="E15" s="128">
        <v>4</v>
      </c>
      <c r="F15" s="124" t="str">
        <f t="shared" si="0"/>
        <v/>
      </c>
      <c r="G15" s="125" t="str">
        <f t="shared" si="1"/>
        <v/>
      </c>
      <c r="H15" s="126">
        <f t="shared" si="2"/>
        <v>4</v>
      </c>
      <c r="I15" s="125" t="str">
        <f t="shared" si="3"/>
        <v/>
      </c>
      <c r="J15" s="130" t="s">
        <v>48</v>
      </c>
      <c r="K15" s="128"/>
      <c r="L15" s="128" t="s">
        <v>46</v>
      </c>
      <c r="M15" s="128">
        <v>0</v>
      </c>
      <c r="N15" s="128"/>
      <c r="O15" s="135" t="str">
        <f t="shared" si="4"/>
        <v/>
      </c>
      <c r="P15" s="136" t="str">
        <f t="shared" si="5"/>
        <v/>
      </c>
      <c r="Q15" s="144">
        <f t="shared" si="6"/>
        <v>0</v>
      </c>
      <c r="R15" s="136" t="str">
        <f t="shared" si="7"/>
        <v/>
      </c>
    </row>
    <row r="16" customHeight="1" spans="1:18">
      <c r="A16" s="127" t="s">
        <v>49</v>
      </c>
      <c r="B16" s="128">
        <v>2</v>
      </c>
      <c r="C16" s="128"/>
      <c r="D16" s="123"/>
      <c r="E16" s="128"/>
      <c r="F16" s="124" t="str">
        <f t="shared" si="0"/>
        <v/>
      </c>
      <c r="G16" s="125" t="str">
        <f t="shared" si="1"/>
        <v/>
      </c>
      <c r="H16" s="126">
        <f t="shared" si="2"/>
        <v>0</v>
      </c>
      <c r="I16" s="125" t="str">
        <f t="shared" si="3"/>
        <v/>
      </c>
      <c r="J16" s="130" t="s">
        <v>50</v>
      </c>
      <c r="K16" s="128">
        <v>1832.46</v>
      </c>
      <c r="L16" s="128">
        <v>391.41</v>
      </c>
      <c r="M16" s="128">
        <v>1569.33</v>
      </c>
      <c r="N16" s="128">
        <v>2019.33</v>
      </c>
      <c r="O16" s="135">
        <f t="shared" si="4"/>
        <v>5.15911703839963</v>
      </c>
      <c r="P16" s="136">
        <f t="shared" si="5"/>
        <v>0.101977669362496</v>
      </c>
      <c r="Q16" s="144">
        <f t="shared" si="6"/>
        <v>450</v>
      </c>
      <c r="R16" s="136">
        <f t="shared" si="7"/>
        <v>0.286746573378448</v>
      </c>
    </row>
    <row r="17" customHeight="1" spans="1:18">
      <c r="A17" s="127" t="s">
        <v>51</v>
      </c>
      <c r="B17" s="128"/>
      <c r="C17" s="128"/>
      <c r="D17" s="123"/>
      <c r="E17" s="128"/>
      <c r="F17" s="124" t="str">
        <f t="shared" si="0"/>
        <v/>
      </c>
      <c r="G17" s="125" t="str">
        <f t="shared" si="1"/>
        <v/>
      </c>
      <c r="H17" s="126">
        <f t="shared" si="2"/>
        <v>0</v>
      </c>
      <c r="I17" s="125" t="str">
        <f t="shared" si="3"/>
        <v/>
      </c>
      <c r="J17" s="130" t="s">
        <v>52</v>
      </c>
      <c r="K17" s="134"/>
      <c r="L17" s="128" t="s">
        <v>46</v>
      </c>
      <c r="M17" s="128">
        <v>0</v>
      </c>
      <c r="N17" s="128"/>
      <c r="O17" s="135" t="str">
        <f t="shared" si="4"/>
        <v/>
      </c>
      <c r="P17" s="136" t="str">
        <f t="shared" si="5"/>
        <v/>
      </c>
      <c r="Q17" s="144">
        <f t="shared" si="6"/>
        <v>0</v>
      </c>
      <c r="R17" s="136" t="str">
        <f t="shared" si="7"/>
        <v/>
      </c>
    </row>
    <row r="18" customHeight="1" spans="1:18">
      <c r="A18" s="127" t="s">
        <v>53</v>
      </c>
      <c r="B18" s="128"/>
      <c r="C18" s="128"/>
      <c r="D18" s="123"/>
      <c r="E18" s="128"/>
      <c r="F18" s="124" t="str">
        <f t="shared" si="0"/>
        <v/>
      </c>
      <c r="G18" s="125" t="str">
        <f t="shared" si="1"/>
        <v/>
      </c>
      <c r="H18" s="126">
        <f t="shared" si="2"/>
        <v>0</v>
      </c>
      <c r="I18" s="125" t="str">
        <f t="shared" si="3"/>
        <v/>
      </c>
      <c r="J18" s="130" t="s">
        <v>54</v>
      </c>
      <c r="K18" s="128"/>
      <c r="L18" s="128" t="s">
        <v>46</v>
      </c>
      <c r="M18" s="128">
        <v>0</v>
      </c>
      <c r="N18" s="128"/>
      <c r="O18" s="135" t="str">
        <f t="shared" si="4"/>
        <v/>
      </c>
      <c r="P18" s="136" t="str">
        <f t="shared" si="5"/>
        <v/>
      </c>
      <c r="Q18" s="144">
        <f t="shared" si="6"/>
        <v>0</v>
      </c>
      <c r="R18" s="136" t="str">
        <f t="shared" si="7"/>
        <v/>
      </c>
    </row>
    <row r="19" customHeight="1" spans="1:18">
      <c r="A19" s="127" t="s">
        <v>55</v>
      </c>
      <c r="B19" s="128"/>
      <c r="C19" s="128"/>
      <c r="D19" s="123"/>
      <c r="E19" s="128"/>
      <c r="F19" s="124" t="str">
        <f t="shared" si="0"/>
        <v/>
      </c>
      <c r="G19" s="125" t="str">
        <f t="shared" si="1"/>
        <v/>
      </c>
      <c r="H19" s="126">
        <f t="shared" si="2"/>
        <v>0</v>
      </c>
      <c r="I19" s="125" t="str">
        <f t="shared" si="3"/>
        <v/>
      </c>
      <c r="J19" s="130" t="s">
        <v>56</v>
      </c>
      <c r="K19" s="128"/>
      <c r="L19" s="128" t="s">
        <v>46</v>
      </c>
      <c r="M19" s="128">
        <v>0</v>
      </c>
      <c r="N19" s="128"/>
      <c r="O19" s="135" t="str">
        <f t="shared" si="4"/>
        <v/>
      </c>
      <c r="P19" s="136" t="str">
        <f t="shared" si="5"/>
        <v/>
      </c>
      <c r="Q19" s="144">
        <f t="shared" si="6"/>
        <v>0</v>
      </c>
      <c r="R19" s="136" t="str">
        <f t="shared" si="7"/>
        <v/>
      </c>
    </row>
    <row r="20" customHeight="1" spans="1:18">
      <c r="A20" s="127" t="s">
        <v>57</v>
      </c>
      <c r="B20" s="128"/>
      <c r="C20" s="128">
        <v>327.42</v>
      </c>
      <c r="D20" s="123"/>
      <c r="E20" s="128"/>
      <c r="F20" s="124" t="str">
        <f t="shared" si="0"/>
        <v/>
      </c>
      <c r="G20" s="125" t="str">
        <f t="shared" si="1"/>
        <v/>
      </c>
      <c r="H20" s="126">
        <f t="shared" si="2"/>
        <v>0</v>
      </c>
      <c r="I20" s="125" t="str">
        <f t="shared" si="3"/>
        <v/>
      </c>
      <c r="J20" s="130" t="s">
        <v>58</v>
      </c>
      <c r="K20" s="128"/>
      <c r="L20" s="128" t="s">
        <v>46</v>
      </c>
      <c r="M20" s="128">
        <v>0</v>
      </c>
      <c r="N20" s="128"/>
      <c r="O20" s="135" t="str">
        <f t="shared" si="4"/>
        <v/>
      </c>
      <c r="P20" s="136" t="str">
        <f t="shared" si="5"/>
        <v/>
      </c>
      <c r="Q20" s="144">
        <f t="shared" si="6"/>
        <v>0</v>
      </c>
      <c r="R20" s="136" t="str">
        <f t="shared" si="7"/>
        <v/>
      </c>
    </row>
    <row r="21" customHeight="1" spans="1:18">
      <c r="A21" s="127" t="s">
        <v>59</v>
      </c>
      <c r="B21" s="128">
        <v>306</v>
      </c>
      <c r="C21" s="128"/>
      <c r="D21" s="123"/>
      <c r="E21" s="128">
        <v>329</v>
      </c>
      <c r="F21" s="124" t="str">
        <f t="shared" si="0"/>
        <v/>
      </c>
      <c r="G21" s="125">
        <f t="shared" si="1"/>
        <v>0.0751633986928104</v>
      </c>
      <c r="H21" s="126">
        <f t="shared" si="2"/>
        <v>329</v>
      </c>
      <c r="I21" s="125" t="str">
        <f t="shared" si="3"/>
        <v/>
      </c>
      <c r="J21" s="130" t="s">
        <v>60</v>
      </c>
      <c r="K21" s="137"/>
      <c r="L21" s="137" t="s">
        <v>46</v>
      </c>
      <c r="M21" s="128">
        <v>0</v>
      </c>
      <c r="N21" s="137"/>
      <c r="O21" s="135" t="str">
        <f t="shared" si="4"/>
        <v/>
      </c>
      <c r="P21" s="136" t="str">
        <f t="shared" si="5"/>
        <v/>
      </c>
      <c r="Q21" s="144">
        <f t="shared" si="6"/>
        <v>0</v>
      </c>
      <c r="R21" s="136" t="str">
        <f t="shared" si="7"/>
        <v/>
      </c>
    </row>
    <row r="22" customHeight="1" spans="1:18">
      <c r="A22" s="129" t="s">
        <v>61</v>
      </c>
      <c r="B22" s="128"/>
      <c r="C22" s="128"/>
      <c r="D22" s="123"/>
      <c r="E22" s="128"/>
      <c r="F22" s="124" t="str">
        <f t="shared" si="0"/>
        <v/>
      </c>
      <c r="G22" s="125" t="str">
        <f t="shared" si="1"/>
        <v/>
      </c>
      <c r="H22" s="126">
        <f t="shared" si="2"/>
        <v>0</v>
      </c>
      <c r="I22" s="125" t="str">
        <f t="shared" si="3"/>
        <v/>
      </c>
      <c r="J22" s="130" t="s">
        <v>62</v>
      </c>
      <c r="K22" s="128">
        <v>60.12</v>
      </c>
      <c r="L22" s="137">
        <v>89.18</v>
      </c>
      <c r="M22" s="128">
        <v>53.62</v>
      </c>
      <c r="N22" s="128">
        <v>63.77</v>
      </c>
      <c r="O22" s="135" t="str">
        <f>IF(OR(VALUE(N22)=0,ISERROR(N22/#REF!)),"",N22/#REF!)</f>
        <v/>
      </c>
      <c r="P22" s="136">
        <f t="shared" si="5"/>
        <v>0.0607119095143047</v>
      </c>
      <c r="Q22" s="144">
        <f t="shared" si="6"/>
        <v>10.15</v>
      </c>
      <c r="R22" s="136">
        <f t="shared" si="7"/>
        <v>0.189295039164491</v>
      </c>
    </row>
    <row r="23" customHeight="1" spans="1:18">
      <c r="A23" s="130" t="s">
        <v>63</v>
      </c>
      <c r="B23" s="123">
        <f>SUM(B24:B31)</f>
        <v>0</v>
      </c>
      <c r="C23" s="123">
        <f>SUM(C24:C31)</f>
        <v>0</v>
      </c>
      <c r="D23" s="123">
        <f>SUM(D24:D31)</f>
        <v>0</v>
      </c>
      <c r="E23" s="123">
        <f>SUM(E24:E31)</f>
        <v>0</v>
      </c>
      <c r="F23" s="124" t="str">
        <f t="shared" si="0"/>
        <v/>
      </c>
      <c r="G23" s="125" t="str">
        <f t="shared" si="1"/>
        <v/>
      </c>
      <c r="H23" s="126">
        <f t="shared" si="2"/>
        <v>0</v>
      </c>
      <c r="I23" s="125" t="str">
        <f t="shared" si="3"/>
        <v/>
      </c>
      <c r="J23" s="130" t="s">
        <v>64</v>
      </c>
      <c r="K23" s="134"/>
      <c r="M23" s="128"/>
      <c r="N23" s="128"/>
      <c r="O23" s="135" t="str">
        <f>IF(OR(VALUE(N23)=0,ISERROR(N23/L22)),"",N23/L22)</f>
        <v/>
      </c>
      <c r="P23" s="136" t="str">
        <f t="shared" si="5"/>
        <v/>
      </c>
      <c r="Q23" s="144">
        <f t="shared" si="6"/>
        <v>0</v>
      </c>
      <c r="R23" s="136" t="str">
        <f t="shared" si="7"/>
        <v/>
      </c>
    </row>
    <row r="24" customHeight="1" spans="1:18">
      <c r="A24" s="127" t="s">
        <v>65</v>
      </c>
      <c r="B24" s="128"/>
      <c r="C24" s="128"/>
      <c r="D24" s="123"/>
      <c r="E24" s="128"/>
      <c r="F24" s="124" t="str">
        <f t="shared" si="0"/>
        <v/>
      </c>
      <c r="G24" s="125" t="str">
        <f t="shared" si="1"/>
        <v/>
      </c>
      <c r="H24" s="126">
        <f t="shared" si="2"/>
        <v>0</v>
      </c>
      <c r="I24" s="125" t="str">
        <f t="shared" si="3"/>
        <v/>
      </c>
      <c r="J24" s="130" t="s">
        <v>66</v>
      </c>
      <c r="K24" s="137"/>
      <c r="L24" s="137" t="s">
        <v>46</v>
      </c>
      <c r="M24" s="128">
        <v>0</v>
      </c>
      <c r="N24" s="137">
        <v>11.4</v>
      </c>
      <c r="O24" s="135" t="str">
        <f t="shared" si="4"/>
        <v/>
      </c>
      <c r="P24" s="136" t="str">
        <f t="shared" si="5"/>
        <v/>
      </c>
      <c r="Q24" s="144">
        <f t="shared" si="6"/>
        <v>11.4</v>
      </c>
      <c r="R24" s="136" t="str">
        <f t="shared" si="7"/>
        <v/>
      </c>
    </row>
    <row r="25" customHeight="1" spans="1:18">
      <c r="A25" s="127" t="s">
        <v>67</v>
      </c>
      <c r="B25" s="128"/>
      <c r="C25" s="128"/>
      <c r="D25" s="123"/>
      <c r="E25" s="128"/>
      <c r="F25" s="124" t="str">
        <f t="shared" si="0"/>
        <v/>
      </c>
      <c r="G25" s="125" t="str">
        <f t="shared" si="1"/>
        <v/>
      </c>
      <c r="H25" s="126">
        <f t="shared" si="2"/>
        <v>0</v>
      </c>
      <c r="I25" s="125" t="str">
        <f t="shared" si="3"/>
        <v/>
      </c>
      <c r="J25" s="130" t="s">
        <v>68</v>
      </c>
      <c r="K25" s="137"/>
      <c r="L25" s="137"/>
      <c r="M25" s="128">
        <v>0</v>
      </c>
      <c r="N25" s="137"/>
      <c r="O25" s="135" t="str">
        <f t="shared" si="4"/>
        <v/>
      </c>
      <c r="P25" s="136" t="str">
        <f t="shared" si="5"/>
        <v/>
      </c>
      <c r="Q25" s="144">
        <f t="shared" si="6"/>
        <v>0</v>
      </c>
      <c r="R25" s="136" t="str">
        <f t="shared" si="7"/>
        <v/>
      </c>
    </row>
    <row r="26" customHeight="1" spans="1:18">
      <c r="A26" s="127" t="s">
        <v>69</v>
      </c>
      <c r="B26" s="128"/>
      <c r="C26" s="128"/>
      <c r="D26" s="123"/>
      <c r="E26" s="128"/>
      <c r="F26" s="124" t="str">
        <f t="shared" si="0"/>
        <v/>
      </c>
      <c r="G26" s="125" t="str">
        <f t="shared" si="1"/>
        <v/>
      </c>
      <c r="H26" s="126">
        <f t="shared" si="2"/>
        <v>0</v>
      </c>
      <c r="I26" s="125" t="str">
        <f t="shared" si="3"/>
        <v/>
      </c>
      <c r="J26" s="130" t="s">
        <v>70</v>
      </c>
      <c r="K26" s="137"/>
      <c r="L26" s="137"/>
      <c r="M26" s="128">
        <v>0</v>
      </c>
      <c r="N26" s="137"/>
      <c r="O26" s="135" t="str">
        <f t="shared" si="4"/>
        <v/>
      </c>
      <c r="P26" s="136" t="str">
        <f t="shared" si="5"/>
        <v/>
      </c>
      <c r="Q26" s="144">
        <f t="shared" si="6"/>
        <v>0</v>
      </c>
      <c r="R26" s="136" t="str">
        <f t="shared" si="7"/>
        <v/>
      </c>
    </row>
    <row r="27" customHeight="1" spans="1:18">
      <c r="A27" s="127" t="s">
        <v>71</v>
      </c>
      <c r="B27" s="128"/>
      <c r="C27" s="128"/>
      <c r="D27" s="123"/>
      <c r="E27" s="128"/>
      <c r="F27" s="124" t="str">
        <f t="shared" si="0"/>
        <v/>
      </c>
      <c r="G27" s="125" t="str">
        <f t="shared" si="1"/>
        <v/>
      </c>
      <c r="H27" s="126">
        <f t="shared" si="2"/>
        <v>0</v>
      </c>
      <c r="I27" s="125" t="str">
        <f t="shared" si="3"/>
        <v/>
      </c>
      <c r="J27" s="130" t="s">
        <v>72</v>
      </c>
      <c r="K27" s="137"/>
      <c r="L27" s="137"/>
      <c r="M27" s="128"/>
      <c r="N27" s="137"/>
      <c r="O27" s="135" t="str">
        <f t="shared" si="4"/>
        <v/>
      </c>
      <c r="P27" s="136" t="str">
        <f t="shared" si="5"/>
        <v/>
      </c>
      <c r="Q27" s="144">
        <f t="shared" si="6"/>
        <v>0</v>
      </c>
      <c r="R27" s="136" t="str">
        <f t="shared" si="7"/>
        <v/>
      </c>
    </row>
    <row r="28" customHeight="1" spans="1:18">
      <c r="A28" s="127" t="s">
        <v>73</v>
      </c>
      <c r="B28" s="128"/>
      <c r="C28" s="128"/>
      <c r="D28" s="123"/>
      <c r="E28" s="128"/>
      <c r="F28" s="124" t="str">
        <f t="shared" si="0"/>
        <v/>
      </c>
      <c r="G28" s="125" t="str">
        <f t="shared" si="1"/>
        <v/>
      </c>
      <c r="H28" s="126">
        <f t="shared" si="2"/>
        <v>0</v>
      </c>
      <c r="I28" s="125" t="str">
        <f t="shared" si="3"/>
        <v/>
      </c>
      <c r="J28" s="138"/>
      <c r="K28" s="128"/>
      <c r="L28" s="128"/>
      <c r="M28" s="128"/>
      <c r="N28" s="128"/>
      <c r="O28" s="135" t="str">
        <f t="shared" si="4"/>
        <v/>
      </c>
      <c r="P28" s="136" t="str">
        <f t="shared" si="5"/>
        <v/>
      </c>
      <c r="Q28" s="144">
        <f t="shared" si="6"/>
        <v>0</v>
      </c>
      <c r="R28" s="136" t="str">
        <f t="shared" si="7"/>
        <v/>
      </c>
    </row>
    <row r="29" customHeight="1" spans="1:18">
      <c r="A29" s="127" t="s">
        <v>74</v>
      </c>
      <c r="B29" s="128"/>
      <c r="C29" s="128"/>
      <c r="D29" s="123"/>
      <c r="E29" s="128"/>
      <c r="F29" s="124" t="str">
        <f t="shared" si="0"/>
        <v/>
      </c>
      <c r="G29" s="125" t="str">
        <f t="shared" si="1"/>
        <v/>
      </c>
      <c r="H29" s="126">
        <f t="shared" si="2"/>
        <v>0</v>
      </c>
      <c r="I29" s="125" t="str">
        <f t="shared" si="3"/>
        <v/>
      </c>
      <c r="J29" s="138"/>
      <c r="K29" s="137"/>
      <c r="L29" s="137"/>
      <c r="M29" s="128"/>
      <c r="N29" s="137"/>
      <c r="O29" s="135"/>
      <c r="P29" s="136"/>
      <c r="Q29" s="144"/>
      <c r="R29" s="136"/>
    </row>
    <row r="30" customHeight="1" spans="1:18">
      <c r="A30" s="127" t="s">
        <v>75</v>
      </c>
      <c r="B30" s="128"/>
      <c r="C30" s="128"/>
      <c r="D30" s="123"/>
      <c r="E30" s="128"/>
      <c r="F30" s="124" t="str">
        <f t="shared" si="0"/>
        <v/>
      </c>
      <c r="G30" s="125" t="str">
        <f t="shared" si="1"/>
        <v/>
      </c>
      <c r="H30" s="126">
        <f t="shared" si="2"/>
        <v>0</v>
      </c>
      <c r="I30" s="125" t="str">
        <f t="shared" si="3"/>
        <v/>
      </c>
      <c r="J30" s="138"/>
      <c r="K30" s="137"/>
      <c r="L30" s="137"/>
      <c r="M30" s="128"/>
      <c r="N30" s="137"/>
      <c r="O30" s="135"/>
      <c r="P30" s="136"/>
      <c r="Q30" s="144"/>
      <c r="R30" s="136"/>
    </row>
    <row r="31" customHeight="1" spans="1:18">
      <c r="A31" s="127" t="s">
        <v>76</v>
      </c>
      <c r="B31" s="128"/>
      <c r="C31" s="128"/>
      <c r="D31" s="123"/>
      <c r="E31" s="128"/>
      <c r="F31" s="124" t="str">
        <f t="shared" si="0"/>
        <v/>
      </c>
      <c r="G31" s="125" t="str">
        <f t="shared" si="1"/>
        <v/>
      </c>
      <c r="H31" s="126">
        <f t="shared" si="2"/>
        <v>0</v>
      </c>
      <c r="I31" s="125" t="str">
        <f t="shared" si="3"/>
        <v/>
      </c>
      <c r="J31" s="130" t="s">
        <v>46</v>
      </c>
      <c r="K31" s="137"/>
      <c r="L31" s="137"/>
      <c r="M31" s="128"/>
      <c r="N31" s="137"/>
      <c r="O31" s="135" t="str">
        <f t="shared" ref="O31:O41" si="8">IF(OR(VALUE(N31)=0,ISERROR(N31/L31)),"",N31/L31)</f>
        <v/>
      </c>
      <c r="P31" s="136" t="str">
        <f t="shared" ref="P31:P41" si="9">IF(OR(VALUE(N31)=0,ISERROR(N31/K31-1)),"",N31/K31-1)</f>
        <v/>
      </c>
      <c r="Q31" s="144">
        <f t="shared" ref="Q31:Q41" si="10">N31-M31</f>
        <v>0</v>
      </c>
      <c r="R31" s="136" t="str">
        <f t="shared" ref="R31:R41" si="11">IF(OR(VALUE(Q31)=0,ISERROR(Q31/M31)),"",Q31/M31)</f>
        <v/>
      </c>
    </row>
    <row r="32" customHeight="1" spans="1:18">
      <c r="A32" s="127"/>
      <c r="B32" s="128"/>
      <c r="C32" s="128"/>
      <c r="D32" s="123">
        <f>E32-C32</f>
        <v>0</v>
      </c>
      <c r="E32" s="128"/>
      <c r="F32" s="124" t="str">
        <f t="shared" si="0"/>
        <v/>
      </c>
      <c r="G32" s="125" t="str">
        <f t="shared" si="1"/>
        <v/>
      </c>
      <c r="H32" s="126">
        <f t="shared" si="2"/>
        <v>0</v>
      </c>
      <c r="I32" s="125" t="str">
        <f t="shared" si="3"/>
        <v/>
      </c>
      <c r="J32" s="130"/>
      <c r="K32" s="137"/>
      <c r="L32" s="137"/>
      <c r="M32" s="123"/>
      <c r="N32" s="137"/>
      <c r="O32" s="135" t="str">
        <f t="shared" si="8"/>
        <v/>
      </c>
      <c r="P32" s="136" t="str">
        <f t="shared" si="9"/>
        <v/>
      </c>
      <c r="Q32" s="144">
        <f t="shared" si="10"/>
        <v>0</v>
      </c>
      <c r="R32" s="136" t="str">
        <f t="shared" si="11"/>
        <v/>
      </c>
    </row>
    <row r="33" customHeight="1" spans="1:18">
      <c r="A33" s="131" t="s">
        <v>77</v>
      </c>
      <c r="B33" s="123">
        <f>SUM(B5,B23)</f>
        <v>478</v>
      </c>
      <c r="C33" s="123">
        <f>SUM(C5,C23)</f>
        <v>511.46</v>
      </c>
      <c r="D33" s="123">
        <v>522.33</v>
      </c>
      <c r="E33" s="123">
        <f>SUM(E5,E23)</f>
        <v>537</v>
      </c>
      <c r="F33" s="124">
        <f t="shared" si="0"/>
        <v>1.04993547882532</v>
      </c>
      <c r="G33" s="125">
        <f t="shared" si="1"/>
        <v>0.123430962343096</v>
      </c>
      <c r="H33" s="126">
        <f t="shared" si="2"/>
        <v>14.67</v>
      </c>
      <c r="I33" s="125">
        <f t="shared" si="3"/>
        <v>0.028085692952731</v>
      </c>
      <c r="J33" s="139" t="s">
        <v>78</v>
      </c>
      <c r="K33" s="123">
        <f>SUM(K5:K31)</f>
        <v>2785.9</v>
      </c>
      <c r="L33" s="123">
        <f>SUM(L5:L31)</f>
        <v>1437.91</v>
      </c>
      <c r="M33" s="123">
        <f>SUM(M5:M31)</f>
        <v>2577.58</v>
      </c>
      <c r="N33" s="123">
        <f>SUM(N5:N32)</f>
        <v>3241.89</v>
      </c>
      <c r="O33" s="124">
        <f t="shared" si="8"/>
        <v>2.25458477929773</v>
      </c>
      <c r="P33" s="125">
        <f t="shared" si="9"/>
        <v>0.163677806094978</v>
      </c>
      <c r="Q33" s="126">
        <f t="shared" si="10"/>
        <v>664.31</v>
      </c>
      <c r="R33" s="125">
        <f t="shared" si="11"/>
        <v>0.257726239340777</v>
      </c>
    </row>
    <row r="34" customHeight="1" spans="1:18">
      <c r="A34" s="130" t="s">
        <v>79</v>
      </c>
      <c r="B34" s="123">
        <v>2307.9</v>
      </c>
      <c r="C34" s="123">
        <f>SUM(C35,C40,C59,C62,C65,C66)</f>
        <v>926.45</v>
      </c>
      <c r="D34" s="123">
        <f>SUM(D35,D40,D59,D62,D65,D66)</f>
        <v>2055.25</v>
      </c>
      <c r="E34" s="123">
        <v>2704.89</v>
      </c>
      <c r="F34" s="124">
        <f t="shared" si="0"/>
        <v>2.91962869016137</v>
      </c>
      <c r="G34" s="125">
        <f t="shared" si="1"/>
        <v>0.172013518783309</v>
      </c>
      <c r="H34" s="126">
        <f t="shared" si="2"/>
        <v>649.64</v>
      </c>
      <c r="I34" s="125">
        <f t="shared" si="3"/>
        <v>0.316088067145116</v>
      </c>
      <c r="J34" s="130" t="s">
        <v>80</v>
      </c>
      <c r="K34" s="123">
        <f>SUM(K35,K40,,K65,K66)</f>
        <v>0</v>
      </c>
      <c r="L34" s="123">
        <f>SUM(L35,L40,,L65,L66)</f>
        <v>0</v>
      </c>
      <c r="M34" s="123">
        <f>SUM(M35,M40,,M65,M66)</f>
        <v>0</v>
      </c>
      <c r="N34" s="123">
        <f>SUM(N35,N40,,N65,N66)</f>
        <v>0</v>
      </c>
      <c r="O34" s="135" t="str">
        <f t="shared" si="8"/>
        <v/>
      </c>
      <c r="P34" s="136" t="str">
        <f t="shared" si="9"/>
        <v/>
      </c>
      <c r="Q34" s="144">
        <f t="shared" si="10"/>
        <v>0</v>
      </c>
      <c r="R34" s="136" t="str">
        <f t="shared" si="11"/>
        <v/>
      </c>
    </row>
    <row r="35" customHeight="1" spans="1:18">
      <c r="A35" s="130" t="s">
        <v>81</v>
      </c>
      <c r="B35" s="128">
        <f>SUM(B36:B37)</f>
        <v>0</v>
      </c>
      <c r="C35" s="128">
        <f>SUM(C36:C37)</f>
        <v>0</v>
      </c>
      <c r="D35" s="128">
        <f>SUM(D36:D37)</f>
        <v>0</v>
      </c>
      <c r="E35" s="128">
        <f>SUM(E36:E37)</f>
        <v>0</v>
      </c>
      <c r="F35" s="124" t="str">
        <f t="shared" si="0"/>
        <v/>
      </c>
      <c r="G35" s="125" t="str">
        <f t="shared" si="1"/>
        <v/>
      </c>
      <c r="H35" s="126">
        <f t="shared" si="2"/>
        <v>0</v>
      </c>
      <c r="I35" s="125" t="str">
        <f t="shared" si="3"/>
        <v/>
      </c>
      <c r="J35" s="130" t="s">
        <v>82</v>
      </c>
      <c r="K35" s="123">
        <f>SUM(K36:K37)</f>
        <v>0</v>
      </c>
      <c r="L35" s="123">
        <f>SUM(L36:L37)</f>
        <v>0</v>
      </c>
      <c r="M35" s="123">
        <f>SUM(M36:M37)</f>
        <v>0</v>
      </c>
      <c r="N35" s="123">
        <f>SUM(N36:N37)</f>
        <v>0</v>
      </c>
      <c r="O35" s="135" t="str">
        <f t="shared" si="8"/>
        <v/>
      </c>
      <c r="P35" s="136" t="str">
        <f t="shared" si="9"/>
        <v/>
      </c>
      <c r="Q35" s="144">
        <f t="shared" si="10"/>
        <v>0</v>
      </c>
      <c r="R35" s="136" t="str">
        <f t="shared" si="11"/>
        <v/>
      </c>
    </row>
    <row r="36" customHeight="1" spans="1:18">
      <c r="A36" s="127" t="s">
        <v>83</v>
      </c>
      <c r="B36" s="128"/>
      <c r="C36" s="128"/>
      <c r="D36" s="123"/>
      <c r="E36" s="128"/>
      <c r="F36" s="124" t="str">
        <f t="shared" si="0"/>
        <v/>
      </c>
      <c r="G36" s="125" t="str">
        <f t="shared" si="1"/>
        <v/>
      </c>
      <c r="H36" s="126">
        <f t="shared" si="2"/>
        <v>0</v>
      </c>
      <c r="I36" s="125" t="str">
        <f t="shared" si="3"/>
        <v/>
      </c>
      <c r="J36" s="130" t="s">
        <v>84</v>
      </c>
      <c r="K36" s="128"/>
      <c r="L36" s="128"/>
      <c r="M36" s="123"/>
      <c r="N36" s="128"/>
      <c r="O36" s="135" t="str">
        <f t="shared" si="8"/>
        <v/>
      </c>
      <c r="P36" s="136" t="str">
        <f t="shared" si="9"/>
        <v/>
      </c>
      <c r="Q36" s="144">
        <f t="shared" si="10"/>
        <v>0</v>
      </c>
      <c r="R36" s="136" t="str">
        <f t="shared" si="11"/>
        <v/>
      </c>
    </row>
    <row r="37" customHeight="1" spans="1:18">
      <c r="A37" s="127" t="s">
        <v>85</v>
      </c>
      <c r="B37" s="128"/>
      <c r="C37" s="128"/>
      <c r="D37" s="123"/>
      <c r="E37" s="128"/>
      <c r="F37" s="124" t="str">
        <f t="shared" si="0"/>
        <v/>
      </c>
      <c r="G37" s="125" t="str">
        <f t="shared" si="1"/>
        <v/>
      </c>
      <c r="H37" s="126">
        <f t="shared" si="2"/>
        <v>0</v>
      </c>
      <c r="I37" s="125" t="str">
        <f t="shared" si="3"/>
        <v/>
      </c>
      <c r="J37" s="130" t="s">
        <v>86</v>
      </c>
      <c r="K37" s="128"/>
      <c r="L37" s="128"/>
      <c r="M37" s="123"/>
      <c r="N37" s="128"/>
      <c r="O37" s="135" t="str">
        <f t="shared" si="8"/>
        <v/>
      </c>
      <c r="P37" s="136" t="str">
        <f t="shared" si="9"/>
        <v/>
      </c>
      <c r="Q37" s="144">
        <f t="shared" si="10"/>
        <v>0</v>
      </c>
      <c r="R37" s="136" t="str">
        <f t="shared" si="11"/>
        <v/>
      </c>
    </row>
    <row r="38" customHeight="1" spans="1:18">
      <c r="A38" s="127" t="s">
        <v>87</v>
      </c>
      <c r="B38" s="128"/>
      <c r="C38" s="128"/>
      <c r="D38" s="123"/>
      <c r="E38" s="128"/>
      <c r="F38" s="124" t="str">
        <f t="shared" si="0"/>
        <v/>
      </c>
      <c r="G38" s="125" t="str">
        <f t="shared" si="1"/>
        <v/>
      </c>
      <c r="H38" s="126">
        <f t="shared" si="2"/>
        <v>0</v>
      </c>
      <c r="I38" s="125" t="str">
        <f t="shared" si="3"/>
        <v/>
      </c>
      <c r="J38" s="130" t="s">
        <v>88</v>
      </c>
      <c r="K38" s="128"/>
      <c r="L38" s="128"/>
      <c r="M38" s="123"/>
      <c r="N38" s="128"/>
      <c r="O38" s="135" t="str">
        <f t="shared" si="8"/>
        <v/>
      </c>
      <c r="P38" s="136" t="str">
        <f t="shared" si="9"/>
        <v/>
      </c>
      <c r="Q38" s="144">
        <f t="shared" si="10"/>
        <v>0</v>
      </c>
      <c r="R38" s="136" t="str">
        <f t="shared" si="11"/>
        <v/>
      </c>
    </row>
    <row r="39" customHeight="1" spans="1:18">
      <c r="A39" s="127" t="s">
        <v>89</v>
      </c>
      <c r="B39" s="128"/>
      <c r="C39" s="128"/>
      <c r="D39" s="123"/>
      <c r="E39" s="128"/>
      <c r="F39" s="124" t="str">
        <f t="shared" si="0"/>
        <v/>
      </c>
      <c r="G39" s="125" t="str">
        <f t="shared" si="1"/>
        <v/>
      </c>
      <c r="H39" s="126">
        <f t="shared" si="2"/>
        <v>0</v>
      </c>
      <c r="I39" s="125" t="str">
        <f t="shared" si="3"/>
        <v/>
      </c>
      <c r="J39" s="130" t="s">
        <v>90</v>
      </c>
      <c r="K39" s="128">
        <f>SUM(K40:K41)</f>
        <v>0</v>
      </c>
      <c r="L39" s="128">
        <f>SUM(L40:L41)</f>
        <v>0</v>
      </c>
      <c r="M39" s="128">
        <f>SUM(M40:M41)</f>
        <v>0</v>
      </c>
      <c r="N39" s="128">
        <f>SUM(N40:N41)</f>
        <v>0</v>
      </c>
      <c r="O39" s="135" t="str">
        <f t="shared" si="8"/>
        <v/>
      </c>
      <c r="P39" s="136" t="str">
        <f t="shared" si="9"/>
        <v/>
      </c>
      <c r="Q39" s="144">
        <f t="shared" si="10"/>
        <v>0</v>
      </c>
      <c r="R39" s="136" t="str">
        <f t="shared" si="11"/>
        <v/>
      </c>
    </row>
    <row r="40" customHeight="1" spans="1:18">
      <c r="A40" s="130" t="s">
        <v>91</v>
      </c>
      <c r="B40" s="123">
        <v>2307.9</v>
      </c>
      <c r="C40" s="128">
        <v>926.45</v>
      </c>
      <c r="D40" s="128">
        <v>2055.25</v>
      </c>
      <c r="E40" s="123">
        <v>2704.89</v>
      </c>
      <c r="F40" s="124">
        <f t="shared" si="0"/>
        <v>2.91962869016137</v>
      </c>
      <c r="G40" s="125">
        <f t="shared" si="1"/>
        <v>0.172013518783309</v>
      </c>
      <c r="H40" s="126">
        <f t="shared" si="2"/>
        <v>649.64</v>
      </c>
      <c r="I40" s="125">
        <f t="shared" si="3"/>
        <v>0.316088067145116</v>
      </c>
      <c r="J40" s="130" t="s">
        <v>92</v>
      </c>
      <c r="K40" s="123">
        <f>SUM(K41)</f>
        <v>0</v>
      </c>
      <c r="L40" s="123">
        <f>SUM(L41)</f>
        <v>0</v>
      </c>
      <c r="M40" s="123"/>
      <c r="N40" s="123">
        <f>SUM(N41)</f>
        <v>0</v>
      </c>
      <c r="O40" s="135" t="str">
        <f t="shared" si="8"/>
        <v/>
      </c>
      <c r="P40" s="136" t="str">
        <f t="shared" si="9"/>
        <v/>
      </c>
      <c r="Q40" s="144">
        <f t="shared" si="10"/>
        <v>0</v>
      </c>
      <c r="R40" s="136" t="str">
        <f t="shared" si="11"/>
        <v/>
      </c>
    </row>
    <row r="41" customHeight="1" spans="1:18">
      <c r="A41" s="127" t="s">
        <v>93</v>
      </c>
      <c r="B41" s="128"/>
      <c r="C41" s="128"/>
      <c r="D41" s="123"/>
      <c r="E41" s="128"/>
      <c r="F41" s="124" t="str">
        <f t="shared" si="0"/>
        <v/>
      </c>
      <c r="G41" s="125" t="str">
        <f t="shared" si="1"/>
        <v/>
      </c>
      <c r="H41" s="126">
        <f t="shared" si="2"/>
        <v>0</v>
      </c>
      <c r="I41" s="125" t="str">
        <f t="shared" ref="I41:I68" si="12">IF(OR(VALUE(H41)=0,ISERROR(H41/D41)),"",H41/D41)</f>
        <v/>
      </c>
      <c r="J41" s="130" t="s">
        <v>94</v>
      </c>
      <c r="K41" s="128"/>
      <c r="L41" s="128"/>
      <c r="M41" s="123"/>
      <c r="N41" s="128"/>
      <c r="O41" s="135" t="str">
        <f t="shared" si="8"/>
        <v/>
      </c>
      <c r="P41" s="136" t="str">
        <f t="shared" si="9"/>
        <v/>
      </c>
      <c r="Q41" s="144">
        <f t="shared" si="10"/>
        <v>0</v>
      </c>
      <c r="R41" s="136" t="str">
        <f t="shared" si="11"/>
        <v/>
      </c>
    </row>
    <row r="42" customHeight="1" spans="1:18">
      <c r="A42" s="127" t="s">
        <v>95</v>
      </c>
      <c r="B42" s="128"/>
      <c r="C42" s="128"/>
      <c r="D42" s="123"/>
      <c r="E42" s="128"/>
      <c r="F42" s="124" t="str">
        <f t="shared" si="0"/>
        <v/>
      </c>
      <c r="G42" s="125" t="str">
        <f t="shared" si="1"/>
        <v/>
      </c>
      <c r="H42" s="126">
        <f t="shared" si="2"/>
        <v>0</v>
      </c>
      <c r="I42" s="125" t="str">
        <f t="shared" si="12"/>
        <v/>
      </c>
      <c r="J42" s="127"/>
      <c r="K42" s="128"/>
      <c r="L42" s="128"/>
      <c r="M42" s="123"/>
      <c r="N42" s="128"/>
      <c r="O42" s="135" t="str">
        <f t="shared" ref="O42:O68" si="13">IF(OR(VALUE(N42)=0,ISERROR(N42/L42)),"",N42/L42)</f>
        <v/>
      </c>
      <c r="P42" s="136" t="str">
        <f t="shared" ref="P42:P68" si="14">IF(OR(VALUE(N42)=0,ISERROR(N42/K42-1)),"",N42/K42-1)</f>
        <v/>
      </c>
      <c r="Q42" s="144">
        <f t="shared" ref="Q42:Q68" si="15">N42-M42</f>
        <v>0</v>
      </c>
      <c r="R42" s="136" t="str">
        <f t="shared" ref="R42:R68" si="16">IF(OR(VALUE(Q42)=0,ISERROR(Q42/M42)),"",Q42/M42)</f>
        <v/>
      </c>
    </row>
    <row r="43" customHeight="1" spans="1:18">
      <c r="A43" s="127" t="s">
        <v>96</v>
      </c>
      <c r="B43" s="128"/>
      <c r="C43" s="128"/>
      <c r="D43" s="123"/>
      <c r="E43" s="128"/>
      <c r="F43" s="124" t="str">
        <f t="shared" si="0"/>
        <v/>
      </c>
      <c r="G43" s="125" t="str">
        <f t="shared" si="1"/>
        <v/>
      </c>
      <c r="H43" s="126">
        <f t="shared" si="2"/>
        <v>0</v>
      </c>
      <c r="I43" s="125" t="str">
        <f t="shared" si="12"/>
        <v/>
      </c>
      <c r="J43" s="127"/>
      <c r="K43" s="128"/>
      <c r="L43" s="128"/>
      <c r="M43" s="123"/>
      <c r="N43" s="128"/>
      <c r="O43" s="135" t="str">
        <f t="shared" si="13"/>
        <v/>
      </c>
      <c r="P43" s="136" t="str">
        <f t="shared" si="14"/>
        <v/>
      </c>
      <c r="Q43" s="144">
        <f t="shared" si="15"/>
        <v>0</v>
      </c>
      <c r="R43" s="136" t="str">
        <f t="shared" si="16"/>
        <v/>
      </c>
    </row>
    <row r="44" customHeight="1" spans="1:18">
      <c r="A44" s="127" t="s">
        <v>97</v>
      </c>
      <c r="B44" s="128"/>
      <c r="C44" s="128"/>
      <c r="D44" s="123"/>
      <c r="E44" s="128"/>
      <c r="F44" s="124" t="str">
        <f t="shared" si="0"/>
        <v/>
      </c>
      <c r="G44" s="125" t="str">
        <f t="shared" si="1"/>
        <v/>
      </c>
      <c r="H44" s="126">
        <f t="shared" si="2"/>
        <v>0</v>
      </c>
      <c r="I44" s="125" t="str">
        <f t="shared" si="12"/>
        <v/>
      </c>
      <c r="J44" s="127"/>
      <c r="K44" s="128"/>
      <c r="L44" s="128"/>
      <c r="M44" s="123"/>
      <c r="N44" s="128"/>
      <c r="O44" s="135" t="str">
        <f t="shared" si="13"/>
        <v/>
      </c>
      <c r="P44" s="136" t="str">
        <f t="shared" si="14"/>
        <v/>
      </c>
      <c r="Q44" s="144">
        <f t="shared" si="15"/>
        <v>0</v>
      </c>
      <c r="R44" s="136" t="str">
        <f t="shared" si="16"/>
        <v/>
      </c>
    </row>
    <row r="45" customHeight="1" spans="1:18">
      <c r="A45" s="127" t="s">
        <v>98</v>
      </c>
      <c r="B45" s="128"/>
      <c r="C45" s="128"/>
      <c r="D45" s="123"/>
      <c r="E45" s="128"/>
      <c r="F45" s="124" t="str">
        <f t="shared" si="0"/>
        <v/>
      </c>
      <c r="G45" s="125" t="str">
        <f t="shared" si="1"/>
        <v/>
      </c>
      <c r="H45" s="126">
        <f t="shared" si="2"/>
        <v>0</v>
      </c>
      <c r="I45" s="125" t="str">
        <f t="shared" si="12"/>
        <v/>
      </c>
      <c r="J45" s="127"/>
      <c r="K45" s="128"/>
      <c r="L45" s="128"/>
      <c r="M45" s="123"/>
      <c r="N45" s="128"/>
      <c r="O45" s="135" t="str">
        <f t="shared" si="13"/>
        <v/>
      </c>
      <c r="P45" s="136" t="str">
        <f t="shared" si="14"/>
        <v/>
      </c>
      <c r="Q45" s="144">
        <f t="shared" si="15"/>
        <v>0</v>
      </c>
      <c r="R45" s="136" t="str">
        <f t="shared" si="16"/>
        <v/>
      </c>
    </row>
    <row r="46" customHeight="1" spans="1:18">
      <c r="A46" s="127" t="s">
        <v>99</v>
      </c>
      <c r="B46" s="128">
        <v>2307.9</v>
      </c>
      <c r="C46" s="128">
        <v>926.45</v>
      </c>
      <c r="D46" s="128">
        <v>2055.25</v>
      </c>
      <c r="E46" s="128">
        <v>2704.89</v>
      </c>
      <c r="F46" s="124">
        <f t="shared" si="0"/>
        <v>2.91962869016137</v>
      </c>
      <c r="G46" s="125">
        <f t="shared" si="1"/>
        <v>0.172013518783309</v>
      </c>
      <c r="H46" s="126">
        <f t="shared" si="2"/>
        <v>649.64</v>
      </c>
      <c r="I46" s="125">
        <f t="shared" si="12"/>
        <v>0.316088067145116</v>
      </c>
      <c r="J46" s="127"/>
      <c r="K46" s="128"/>
      <c r="L46" s="128"/>
      <c r="M46" s="123"/>
      <c r="N46" s="128"/>
      <c r="O46" s="135" t="str">
        <f t="shared" si="13"/>
        <v/>
      </c>
      <c r="P46" s="136" t="str">
        <f t="shared" si="14"/>
        <v/>
      </c>
      <c r="Q46" s="144">
        <f t="shared" si="15"/>
        <v>0</v>
      </c>
      <c r="R46" s="136" t="str">
        <f t="shared" si="16"/>
        <v/>
      </c>
    </row>
    <row r="47" customHeight="1" spans="1:18">
      <c r="A47" s="127" t="s">
        <v>100</v>
      </c>
      <c r="B47" s="128"/>
      <c r="C47" s="128"/>
      <c r="D47" s="123"/>
      <c r="E47" s="128"/>
      <c r="F47" s="124" t="str">
        <f t="shared" ref="F47:F68" si="17">IF(OR(VALUE(E47)=0,ISERROR(E47/C47)),"",E47/C47)</f>
        <v/>
      </c>
      <c r="G47" s="125" t="str">
        <f t="shared" ref="G47:G68" si="18">IF(OR(VALUE(E47)=0,ISERROR(E47/B47-1)),"",E47/B47-1)</f>
        <v/>
      </c>
      <c r="H47" s="126">
        <f t="shared" ref="H47:H68" si="19">E47-D47</f>
        <v>0</v>
      </c>
      <c r="I47" s="125" t="str">
        <f t="shared" si="12"/>
        <v/>
      </c>
      <c r="J47" s="127"/>
      <c r="K47" s="128"/>
      <c r="L47" s="128"/>
      <c r="M47" s="123"/>
      <c r="N47" s="128"/>
      <c r="O47" s="135" t="str">
        <f t="shared" si="13"/>
        <v/>
      </c>
      <c r="P47" s="136" t="str">
        <f t="shared" si="14"/>
        <v/>
      </c>
      <c r="Q47" s="144">
        <f t="shared" si="15"/>
        <v>0</v>
      </c>
      <c r="R47" s="136" t="str">
        <f t="shared" si="16"/>
        <v/>
      </c>
    </row>
    <row r="48" customHeight="1" spans="1:18">
      <c r="A48" s="127" t="s">
        <v>101</v>
      </c>
      <c r="B48" s="128"/>
      <c r="C48" s="128"/>
      <c r="D48" s="123"/>
      <c r="E48" s="128"/>
      <c r="F48" s="124" t="str">
        <f t="shared" si="17"/>
        <v/>
      </c>
      <c r="G48" s="125" t="str">
        <f t="shared" si="18"/>
        <v/>
      </c>
      <c r="H48" s="126">
        <f t="shared" si="19"/>
        <v>0</v>
      </c>
      <c r="I48" s="125" t="str">
        <f t="shared" si="12"/>
        <v/>
      </c>
      <c r="J48" s="127"/>
      <c r="K48" s="128"/>
      <c r="L48" s="128"/>
      <c r="M48" s="123"/>
      <c r="N48" s="128"/>
      <c r="O48" s="135" t="str">
        <f t="shared" si="13"/>
        <v/>
      </c>
      <c r="P48" s="136" t="str">
        <f t="shared" si="14"/>
        <v/>
      </c>
      <c r="Q48" s="144">
        <f t="shared" si="15"/>
        <v>0</v>
      </c>
      <c r="R48" s="136" t="str">
        <f t="shared" si="16"/>
        <v/>
      </c>
    </row>
    <row r="49" customHeight="1" spans="1:18">
      <c r="A49" s="127" t="s">
        <v>102</v>
      </c>
      <c r="B49" s="128"/>
      <c r="C49" s="128"/>
      <c r="D49" s="123"/>
      <c r="E49" s="128"/>
      <c r="F49" s="124" t="str">
        <f t="shared" si="17"/>
        <v/>
      </c>
      <c r="G49" s="125" t="str">
        <f t="shared" si="18"/>
        <v/>
      </c>
      <c r="H49" s="126">
        <f t="shared" si="19"/>
        <v>0</v>
      </c>
      <c r="I49" s="125" t="str">
        <f t="shared" si="12"/>
        <v/>
      </c>
      <c r="J49" s="127"/>
      <c r="K49" s="128"/>
      <c r="L49" s="128"/>
      <c r="M49" s="123"/>
      <c r="N49" s="128"/>
      <c r="O49" s="135" t="str">
        <f t="shared" si="13"/>
        <v/>
      </c>
      <c r="P49" s="136" t="str">
        <f t="shared" si="14"/>
        <v/>
      </c>
      <c r="Q49" s="144">
        <f t="shared" si="15"/>
        <v>0</v>
      </c>
      <c r="R49" s="136" t="str">
        <f t="shared" si="16"/>
        <v/>
      </c>
    </row>
    <row r="50" customHeight="1" spans="1:18">
      <c r="A50" s="127" t="s">
        <v>103</v>
      </c>
      <c r="B50" s="128"/>
      <c r="C50" s="128"/>
      <c r="D50" s="123"/>
      <c r="E50" s="128"/>
      <c r="F50" s="124" t="str">
        <f t="shared" si="17"/>
        <v/>
      </c>
      <c r="G50" s="125" t="str">
        <f t="shared" si="18"/>
        <v/>
      </c>
      <c r="H50" s="126">
        <f t="shared" si="19"/>
        <v>0</v>
      </c>
      <c r="I50" s="125" t="str">
        <f t="shared" si="12"/>
        <v/>
      </c>
      <c r="J50" s="127"/>
      <c r="K50" s="128"/>
      <c r="L50" s="128"/>
      <c r="M50" s="123"/>
      <c r="N50" s="128"/>
      <c r="O50" s="135" t="str">
        <f t="shared" si="13"/>
        <v/>
      </c>
      <c r="P50" s="136" t="str">
        <f t="shared" si="14"/>
        <v/>
      </c>
      <c r="Q50" s="144">
        <f t="shared" si="15"/>
        <v>0</v>
      </c>
      <c r="R50" s="136" t="str">
        <f t="shared" si="16"/>
        <v/>
      </c>
    </row>
    <row r="51" customHeight="1" spans="1:18">
      <c r="A51" s="127" t="s">
        <v>104</v>
      </c>
      <c r="B51" s="128"/>
      <c r="C51" s="128"/>
      <c r="D51" s="123"/>
      <c r="E51" s="128"/>
      <c r="F51" s="124" t="str">
        <f t="shared" si="17"/>
        <v/>
      </c>
      <c r="G51" s="125" t="str">
        <f t="shared" si="18"/>
        <v/>
      </c>
      <c r="H51" s="126">
        <f t="shared" si="19"/>
        <v>0</v>
      </c>
      <c r="I51" s="125" t="str">
        <f t="shared" si="12"/>
        <v/>
      </c>
      <c r="J51" s="127"/>
      <c r="K51" s="128"/>
      <c r="L51" s="128"/>
      <c r="M51" s="123"/>
      <c r="N51" s="128"/>
      <c r="O51" s="135" t="str">
        <f t="shared" si="13"/>
        <v/>
      </c>
      <c r="P51" s="136" t="str">
        <f t="shared" si="14"/>
        <v/>
      </c>
      <c r="Q51" s="144">
        <f t="shared" si="15"/>
        <v>0</v>
      </c>
      <c r="R51" s="136" t="str">
        <f t="shared" si="16"/>
        <v/>
      </c>
    </row>
    <row r="52" customHeight="1" spans="1:18">
      <c r="A52" s="127" t="s">
        <v>105</v>
      </c>
      <c r="B52" s="128"/>
      <c r="C52" s="128"/>
      <c r="D52" s="123"/>
      <c r="E52" s="128"/>
      <c r="F52" s="124" t="str">
        <f t="shared" si="17"/>
        <v/>
      </c>
      <c r="G52" s="125" t="str">
        <f t="shared" si="18"/>
        <v/>
      </c>
      <c r="H52" s="126">
        <f t="shared" si="19"/>
        <v>0</v>
      </c>
      <c r="I52" s="125" t="str">
        <f t="shared" si="12"/>
        <v/>
      </c>
      <c r="J52" s="127"/>
      <c r="K52" s="128"/>
      <c r="L52" s="128"/>
      <c r="M52" s="123"/>
      <c r="N52" s="128"/>
      <c r="O52" s="135" t="str">
        <f t="shared" si="13"/>
        <v/>
      </c>
      <c r="P52" s="136" t="str">
        <f t="shared" si="14"/>
        <v/>
      </c>
      <c r="Q52" s="144">
        <f t="shared" si="15"/>
        <v>0</v>
      </c>
      <c r="R52" s="136" t="str">
        <f t="shared" si="16"/>
        <v/>
      </c>
    </row>
    <row r="53" customHeight="1" spans="1:18">
      <c r="A53" s="127" t="s">
        <v>106</v>
      </c>
      <c r="B53" s="128"/>
      <c r="C53" s="128"/>
      <c r="D53" s="123"/>
      <c r="E53" s="128"/>
      <c r="F53" s="124" t="str">
        <f t="shared" si="17"/>
        <v/>
      </c>
      <c r="G53" s="125" t="str">
        <f t="shared" si="18"/>
        <v/>
      </c>
      <c r="H53" s="126">
        <f t="shared" si="19"/>
        <v>0</v>
      </c>
      <c r="I53" s="125" t="str">
        <f t="shared" si="12"/>
        <v/>
      </c>
      <c r="J53" s="127"/>
      <c r="K53" s="128"/>
      <c r="L53" s="128"/>
      <c r="M53" s="123"/>
      <c r="N53" s="128"/>
      <c r="O53" s="135" t="str">
        <f t="shared" si="13"/>
        <v/>
      </c>
      <c r="P53" s="136" t="str">
        <f t="shared" si="14"/>
        <v/>
      </c>
      <c r="Q53" s="144">
        <f t="shared" si="15"/>
        <v>0</v>
      </c>
      <c r="R53" s="136" t="str">
        <f t="shared" si="16"/>
        <v/>
      </c>
    </row>
    <row r="54" customHeight="1" spans="1:18">
      <c r="A54" s="127" t="s">
        <v>107</v>
      </c>
      <c r="B54" s="128"/>
      <c r="C54" s="128"/>
      <c r="D54" s="123"/>
      <c r="E54" s="128"/>
      <c r="F54" s="124" t="str">
        <f t="shared" si="17"/>
        <v/>
      </c>
      <c r="G54" s="125" t="str">
        <f t="shared" si="18"/>
        <v/>
      </c>
      <c r="H54" s="126">
        <f t="shared" si="19"/>
        <v>0</v>
      </c>
      <c r="I54" s="125" t="str">
        <f t="shared" si="12"/>
        <v/>
      </c>
      <c r="J54" s="127"/>
      <c r="K54" s="128"/>
      <c r="L54" s="128"/>
      <c r="M54" s="123"/>
      <c r="N54" s="128"/>
      <c r="O54" s="135" t="str">
        <f t="shared" si="13"/>
        <v/>
      </c>
      <c r="P54" s="136" t="str">
        <f t="shared" si="14"/>
        <v/>
      </c>
      <c r="Q54" s="144">
        <f t="shared" si="15"/>
        <v>0</v>
      </c>
      <c r="R54" s="136" t="str">
        <f t="shared" si="16"/>
        <v/>
      </c>
    </row>
    <row r="55" customHeight="1" spans="1:18">
      <c r="A55" s="127" t="s">
        <v>108</v>
      </c>
      <c r="B55" s="128"/>
      <c r="C55" s="128"/>
      <c r="D55" s="123"/>
      <c r="E55" s="128"/>
      <c r="F55" s="124" t="str">
        <f t="shared" si="17"/>
        <v/>
      </c>
      <c r="G55" s="125" t="str">
        <f t="shared" si="18"/>
        <v/>
      </c>
      <c r="H55" s="126">
        <f t="shared" si="19"/>
        <v>0</v>
      </c>
      <c r="I55" s="125" t="str">
        <f t="shared" si="12"/>
        <v/>
      </c>
      <c r="J55" s="127"/>
      <c r="K55" s="128"/>
      <c r="L55" s="128"/>
      <c r="M55" s="123"/>
      <c r="N55" s="128"/>
      <c r="O55" s="135" t="str">
        <f t="shared" si="13"/>
        <v/>
      </c>
      <c r="P55" s="136" t="str">
        <f t="shared" si="14"/>
        <v/>
      </c>
      <c r="Q55" s="144">
        <f t="shared" si="15"/>
        <v>0</v>
      </c>
      <c r="R55" s="136" t="str">
        <f t="shared" si="16"/>
        <v/>
      </c>
    </row>
    <row r="56" customHeight="1" spans="1:18">
      <c r="A56" s="127" t="s">
        <v>109</v>
      </c>
      <c r="B56" s="128"/>
      <c r="C56" s="128"/>
      <c r="D56" s="123"/>
      <c r="E56" s="128"/>
      <c r="F56" s="124" t="str">
        <f t="shared" si="17"/>
        <v/>
      </c>
      <c r="G56" s="125" t="str">
        <f t="shared" si="18"/>
        <v/>
      </c>
      <c r="H56" s="126">
        <f t="shared" si="19"/>
        <v>0</v>
      </c>
      <c r="I56" s="125" t="str">
        <f t="shared" si="12"/>
        <v/>
      </c>
      <c r="J56" s="127"/>
      <c r="K56" s="128"/>
      <c r="L56" s="128"/>
      <c r="M56" s="123"/>
      <c r="N56" s="128"/>
      <c r="O56" s="135" t="str">
        <f t="shared" si="13"/>
        <v/>
      </c>
      <c r="P56" s="136" t="str">
        <f t="shared" si="14"/>
        <v/>
      </c>
      <c r="Q56" s="144">
        <f t="shared" si="15"/>
        <v>0</v>
      </c>
      <c r="R56" s="136" t="str">
        <f t="shared" si="16"/>
        <v/>
      </c>
    </row>
    <row r="57" customHeight="1" spans="1:18">
      <c r="A57" s="127" t="s">
        <v>110</v>
      </c>
      <c r="B57" s="128"/>
      <c r="C57" s="128"/>
      <c r="D57" s="123"/>
      <c r="E57" s="128"/>
      <c r="F57" s="124" t="str">
        <f t="shared" si="17"/>
        <v/>
      </c>
      <c r="G57" s="125" t="str">
        <f t="shared" si="18"/>
        <v/>
      </c>
      <c r="H57" s="126">
        <f t="shared" si="19"/>
        <v>0</v>
      </c>
      <c r="I57" s="125" t="str">
        <f t="shared" si="12"/>
        <v/>
      </c>
      <c r="J57" s="127"/>
      <c r="K57" s="128"/>
      <c r="L57" s="128"/>
      <c r="M57" s="123"/>
      <c r="N57" s="128"/>
      <c r="O57" s="135" t="str">
        <f t="shared" si="13"/>
        <v/>
      </c>
      <c r="P57" s="136" t="str">
        <f t="shared" si="14"/>
        <v/>
      </c>
      <c r="Q57" s="144">
        <f t="shared" si="15"/>
        <v>0</v>
      </c>
      <c r="R57" s="136" t="str">
        <f t="shared" si="16"/>
        <v/>
      </c>
    </row>
    <row r="58" customHeight="1" spans="1:18">
      <c r="A58" s="127" t="s">
        <v>111</v>
      </c>
      <c r="B58" s="128"/>
      <c r="C58" s="128"/>
      <c r="D58" s="123"/>
      <c r="E58" s="128"/>
      <c r="F58" s="124" t="str">
        <f t="shared" si="17"/>
        <v/>
      </c>
      <c r="G58" s="125" t="str">
        <f t="shared" si="18"/>
        <v/>
      </c>
      <c r="H58" s="126">
        <f t="shared" si="19"/>
        <v>0</v>
      </c>
      <c r="I58" s="125" t="str">
        <f t="shared" si="12"/>
        <v/>
      </c>
      <c r="J58" s="140"/>
      <c r="K58" s="128"/>
      <c r="L58" s="128"/>
      <c r="M58" s="123"/>
      <c r="N58" s="128"/>
      <c r="O58" s="135" t="str">
        <f t="shared" si="13"/>
        <v/>
      </c>
      <c r="P58" s="136" t="str">
        <f t="shared" si="14"/>
        <v/>
      </c>
      <c r="Q58" s="144">
        <f t="shared" si="15"/>
        <v>0</v>
      </c>
      <c r="R58" s="136" t="str">
        <f t="shared" si="16"/>
        <v/>
      </c>
    </row>
    <row r="59" customHeight="1" spans="1:18">
      <c r="A59" s="130" t="s">
        <v>112</v>
      </c>
      <c r="B59" s="123">
        <f>SUM(B60:B61)</f>
        <v>0</v>
      </c>
      <c r="C59" s="123">
        <f>SUM(C60:C61)</f>
        <v>0</v>
      </c>
      <c r="D59" s="123">
        <f>SUM(D60:D61)</f>
        <v>0</v>
      </c>
      <c r="E59" s="123">
        <f>SUM(E60:E61)</f>
        <v>0</v>
      </c>
      <c r="F59" s="124" t="str">
        <f t="shared" si="17"/>
        <v/>
      </c>
      <c r="G59" s="125" t="str">
        <f t="shared" si="18"/>
        <v/>
      </c>
      <c r="H59" s="126">
        <f t="shared" si="19"/>
        <v>0</v>
      </c>
      <c r="I59" s="125" t="str">
        <f t="shared" si="12"/>
        <v/>
      </c>
      <c r="J59" s="130"/>
      <c r="K59" s="141"/>
      <c r="L59" s="141"/>
      <c r="M59" s="123"/>
      <c r="N59" s="141"/>
      <c r="O59" s="135" t="str">
        <f t="shared" si="13"/>
        <v/>
      </c>
      <c r="P59" s="136" t="str">
        <f t="shared" si="14"/>
        <v/>
      </c>
      <c r="Q59" s="144">
        <f t="shared" si="15"/>
        <v>0</v>
      </c>
      <c r="R59" s="136" t="str">
        <f t="shared" si="16"/>
        <v/>
      </c>
    </row>
    <row r="60" customHeight="1" spans="1:18">
      <c r="A60" s="127" t="s">
        <v>113</v>
      </c>
      <c r="B60" s="128"/>
      <c r="C60" s="128"/>
      <c r="D60" s="123"/>
      <c r="E60" s="128"/>
      <c r="F60" s="124" t="str">
        <f t="shared" si="17"/>
        <v/>
      </c>
      <c r="G60" s="125" t="str">
        <f t="shared" si="18"/>
        <v/>
      </c>
      <c r="H60" s="126">
        <f t="shared" si="19"/>
        <v>0</v>
      </c>
      <c r="I60" s="125" t="str">
        <f t="shared" si="12"/>
        <v/>
      </c>
      <c r="J60" s="130" t="s">
        <v>114</v>
      </c>
      <c r="K60" s="137"/>
      <c r="L60" s="137"/>
      <c r="M60" s="123"/>
      <c r="N60" s="141"/>
      <c r="O60" s="135" t="str">
        <f t="shared" si="13"/>
        <v/>
      </c>
      <c r="P60" s="136" t="str">
        <f t="shared" si="14"/>
        <v/>
      </c>
      <c r="Q60" s="144">
        <f t="shared" si="15"/>
        <v>0</v>
      </c>
      <c r="R60" s="136" t="str">
        <f t="shared" si="16"/>
        <v/>
      </c>
    </row>
    <row r="61" customHeight="1" spans="1:18">
      <c r="A61" s="127" t="s">
        <v>115</v>
      </c>
      <c r="B61" s="128"/>
      <c r="C61" s="128"/>
      <c r="D61" s="123"/>
      <c r="E61" s="128"/>
      <c r="F61" s="124" t="str">
        <f t="shared" si="17"/>
        <v/>
      </c>
      <c r="G61" s="125" t="str">
        <f t="shared" si="18"/>
        <v/>
      </c>
      <c r="H61" s="126">
        <f t="shared" si="19"/>
        <v>0</v>
      </c>
      <c r="I61" s="125" t="str">
        <f t="shared" si="12"/>
        <v/>
      </c>
      <c r="J61" s="127"/>
      <c r="K61" s="137"/>
      <c r="L61" s="137"/>
      <c r="M61" s="123"/>
      <c r="N61" s="137"/>
      <c r="O61" s="135" t="str">
        <f t="shared" si="13"/>
        <v/>
      </c>
      <c r="P61" s="136" t="str">
        <f t="shared" si="14"/>
        <v/>
      </c>
      <c r="Q61" s="144">
        <f t="shared" si="15"/>
        <v>0</v>
      </c>
      <c r="R61" s="136" t="str">
        <f t="shared" si="16"/>
        <v/>
      </c>
    </row>
    <row r="62" customHeight="1" spans="1:18">
      <c r="A62" s="130" t="s">
        <v>116</v>
      </c>
      <c r="B62" s="123"/>
      <c r="C62" s="123">
        <f>SUM(C63:C64)</f>
        <v>0</v>
      </c>
      <c r="D62" s="123">
        <f>SUM(D63:D64)</f>
        <v>0</v>
      </c>
      <c r="E62" s="123"/>
      <c r="F62" s="124" t="str">
        <f t="shared" si="17"/>
        <v/>
      </c>
      <c r="G62" s="125" t="str">
        <f t="shared" si="18"/>
        <v/>
      </c>
      <c r="H62" s="126">
        <f t="shared" si="19"/>
        <v>0</v>
      </c>
      <c r="I62" s="125" t="str">
        <f t="shared" si="12"/>
        <v/>
      </c>
      <c r="J62" s="130" t="s">
        <v>117</v>
      </c>
      <c r="K62" s="141">
        <f>SUM(K63:K64)</f>
        <v>0</v>
      </c>
      <c r="L62" s="141">
        <f>SUM(L63:L64)</f>
        <v>0</v>
      </c>
      <c r="M62" s="141">
        <f>SUM(M63:M64)</f>
        <v>0</v>
      </c>
      <c r="N62" s="141"/>
      <c r="O62" s="135" t="str">
        <f t="shared" si="13"/>
        <v/>
      </c>
      <c r="P62" s="136" t="str">
        <f t="shared" si="14"/>
        <v/>
      </c>
      <c r="Q62" s="144">
        <f t="shared" si="15"/>
        <v>0</v>
      </c>
      <c r="R62" s="136" t="str">
        <f t="shared" si="16"/>
        <v/>
      </c>
    </row>
    <row r="63" customHeight="1" spans="1:18">
      <c r="A63" s="127" t="s">
        <v>118</v>
      </c>
      <c r="B63" s="128"/>
      <c r="C63" s="128"/>
      <c r="D63" s="123"/>
      <c r="E63" s="128"/>
      <c r="F63" s="124" t="str">
        <f t="shared" si="17"/>
        <v/>
      </c>
      <c r="G63" s="125" t="str">
        <f t="shared" si="18"/>
        <v/>
      </c>
      <c r="H63" s="126">
        <f t="shared" si="19"/>
        <v>0</v>
      </c>
      <c r="I63" s="125" t="str">
        <f t="shared" si="12"/>
        <v/>
      </c>
      <c r="J63" s="127" t="s">
        <v>119</v>
      </c>
      <c r="K63" s="137"/>
      <c r="L63" s="137"/>
      <c r="M63" s="123"/>
      <c r="N63" s="137"/>
      <c r="O63" s="135" t="str">
        <f t="shared" si="13"/>
        <v/>
      </c>
      <c r="P63" s="136" t="str">
        <f t="shared" si="14"/>
        <v/>
      </c>
      <c r="Q63" s="144">
        <f t="shared" si="15"/>
        <v>0</v>
      </c>
      <c r="R63" s="136" t="str">
        <f t="shared" si="16"/>
        <v/>
      </c>
    </row>
    <row r="64" customHeight="1" spans="1:18">
      <c r="A64" s="127" t="s">
        <v>120</v>
      </c>
      <c r="B64" s="128"/>
      <c r="C64" s="128"/>
      <c r="D64" s="123"/>
      <c r="E64" s="128"/>
      <c r="F64" s="124" t="str">
        <f t="shared" si="17"/>
        <v/>
      </c>
      <c r="G64" s="125" t="str">
        <f t="shared" si="18"/>
        <v/>
      </c>
      <c r="H64" s="126">
        <f t="shared" si="19"/>
        <v>0</v>
      </c>
      <c r="I64" s="125" t="str">
        <f t="shared" si="12"/>
        <v/>
      </c>
      <c r="J64" s="127" t="s">
        <v>121</v>
      </c>
      <c r="K64" s="137"/>
      <c r="L64" s="137"/>
      <c r="M64" s="123"/>
      <c r="N64" s="137"/>
      <c r="O64" s="135" t="str">
        <f t="shared" si="13"/>
        <v/>
      </c>
      <c r="P64" s="136" t="str">
        <f t="shared" si="14"/>
        <v/>
      </c>
      <c r="Q64" s="144">
        <f t="shared" si="15"/>
        <v>0</v>
      </c>
      <c r="R64" s="136" t="str">
        <f t="shared" si="16"/>
        <v/>
      </c>
    </row>
    <row r="65" customHeight="1" spans="1:18">
      <c r="A65" s="130" t="s">
        <v>122</v>
      </c>
      <c r="B65" s="123"/>
      <c r="C65" s="123"/>
      <c r="D65" s="123"/>
      <c r="E65" s="123"/>
      <c r="F65" s="124" t="str">
        <f t="shared" si="17"/>
        <v/>
      </c>
      <c r="G65" s="125" t="str">
        <f t="shared" si="18"/>
        <v/>
      </c>
      <c r="H65" s="126">
        <f t="shared" si="19"/>
        <v>0</v>
      </c>
      <c r="I65" s="125" t="str">
        <f t="shared" si="12"/>
        <v/>
      </c>
      <c r="J65" s="130" t="s">
        <v>123</v>
      </c>
      <c r="K65" s="141"/>
      <c r="L65" s="141"/>
      <c r="M65" s="123"/>
      <c r="N65" s="141"/>
      <c r="O65" s="135" t="str">
        <f t="shared" si="13"/>
        <v/>
      </c>
      <c r="P65" s="136" t="str">
        <f t="shared" si="14"/>
        <v/>
      </c>
      <c r="Q65" s="144">
        <f t="shared" si="15"/>
        <v>0</v>
      </c>
      <c r="R65" s="136" t="str">
        <f t="shared" si="16"/>
        <v/>
      </c>
    </row>
    <row r="66" customHeight="1" spans="1:18">
      <c r="A66" s="130" t="s">
        <v>124</v>
      </c>
      <c r="B66" s="128"/>
      <c r="C66" s="128"/>
      <c r="D66" s="123"/>
      <c r="E66" s="128"/>
      <c r="F66" s="124" t="str">
        <f t="shared" si="17"/>
        <v/>
      </c>
      <c r="G66" s="125" t="str">
        <f t="shared" si="18"/>
        <v/>
      </c>
      <c r="H66" s="126">
        <f t="shared" si="19"/>
        <v>0</v>
      </c>
      <c r="I66" s="125" t="str">
        <f t="shared" si="12"/>
        <v/>
      </c>
      <c r="J66" s="130" t="s">
        <v>125</v>
      </c>
      <c r="K66" s="137"/>
      <c r="L66" s="137"/>
      <c r="M66" s="123"/>
      <c r="N66" s="137"/>
      <c r="O66" s="135" t="str">
        <f t="shared" si="13"/>
        <v/>
      </c>
      <c r="P66" s="136" t="str">
        <f t="shared" si="14"/>
        <v/>
      </c>
      <c r="Q66" s="144">
        <f t="shared" si="15"/>
        <v>0</v>
      </c>
      <c r="R66" s="136" t="str">
        <f t="shared" si="16"/>
        <v/>
      </c>
    </row>
    <row r="67" customHeight="1" spans="1:18">
      <c r="A67" s="127" t="s">
        <v>46</v>
      </c>
      <c r="B67" s="128"/>
      <c r="C67" s="128"/>
      <c r="D67" s="123"/>
      <c r="E67" s="128"/>
      <c r="F67" s="124" t="str">
        <f t="shared" si="17"/>
        <v/>
      </c>
      <c r="G67" s="125" t="str">
        <f t="shared" si="18"/>
        <v/>
      </c>
      <c r="H67" s="126">
        <f t="shared" si="19"/>
        <v>0</v>
      </c>
      <c r="I67" s="125" t="str">
        <f t="shared" si="12"/>
        <v/>
      </c>
      <c r="J67" s="130" t="s">
        <v>126</v>
      </c>
      <c r="K67" s="137"/>
      <c r="L67" s="137"/>
      <c r="M67" s="123"/>
      <c r="N67" s="137"/>
      <c r="O67" s="135" t="str">
        <f t="shared" si="13"/>
        <v/>
      </c>
      <c r="P67" s="136" t="str">
        <f t="shared" si="14"/>
        <v/>
      </c>
      <c r="Q67" s="144">
        <f t="shared" si="15"/>
        <v>0</v>
      </c>
      <c r="R67" s="136" t="str">
        <f t="shared" si="16"/>
        <v/>
      </c>
    </row>
    <row r="68" s="64" customFormat="1" customHeight="1" spans="1:19">
      <c r="A68" s="131" t="s">
        <v>127</v>
      </c>
      <c r="B68" s="123">
        <f>SUM(B33:B34)</f>
        <v>2785.9</v>
      </c>
      <c r="C68" s="123">
        <f>SUM(C33:C34)</f>
        <v>1437.91</v>
      </c>
      <c r="D68" s="123">
        <f>SUM(D33:D34)</f>
        <v>2577.58</v>
      </c>
      <c r="E68" s="123">
        <f>SUM(E33:E34)</f>
        <v>3241.89</v>
      </c>
      <c r="F68" s="124">
        <f t="shared" si="17"/>
        <v>2.25458477929773</v>
      </c>
      <c r="G68" s="125">
        <f t="shared" si="18"/>
        <v>0.163677806094978</v>
      </c>
      <c r="H68" s="126">
        <f t="shared" si="19"/>
        <v>664.31</v>
      </c>
      <c r="I68" s="125">
        <f t="shared" si="12"/>
        <v>0.257726239340777</v>
      </c>
      <c r="J68" s="139" t="s">
        <v>128</v>
      </c>
      <c r="K68" s="123">
        <f>K33+K34+K62+K65+K66+K67</f>
        <v>2785.9</v>
      </c>
      <c r="L68" s="123">
        <f>L33+L34+L62+L65+L66+L67</f>
        <v>1437.91</v>
      </c>
      <c r="M68" s="123">
        <f>M33+M34+M62+M65+M66+M67</f>
        <v>2577.58</v>
      </c>
      <c r="N68" s="123">
        <f>N33+N34+N62+N65+N66+N67</f>
        <v>3241.89</v>
      </c>
      <c r="O68" s="124">
        <f t="shared" si="13"/>
        <v>2.25458477929773</v>
      </c>
      <c r="P68" s="125">
        <f t="shared" si="14"/>
        <v>0.163677806094978</v>
      </c>
      <c r="Q68" s="126">
        <f t="shared" si="15"/>
        <v>664.31</v>
      </c>
      <c r="R68" s="125">
        <f t="shared" si="16"/>
        <v>0.257726239340777</v>
      </c>
      <c r="S68" s="147"/>
    </row>
    <row r="69" customHeight="1" spans="1:16">
      <c r="A69" s="145"/>
      <c r="B69" s="145"/>
      <c r="C69" s="145"/>
      <c r="D69" s="145"/>
      <c r="E69" s="145"/>
      <c r="F69" s="146"/>
      <c r="G69" s="146"/>
      <c r="H69" s="145"/>
      <c r="I69" s="146"/>
      <c r="J69" s="145"/>
      <c r="K69" s="145"/>
      <c r="L69" s="145"/>
      <c r="M69" s="145"/>
      <c r="N69" s="145"/>
      <c r="O69" s="145"/>
      <c r="P69" s="145"/>
    </row>
  </sheetData>
  <mergeCells count="8">
    <mergeCell ref="A1:R1"/>
    <mergeCell ref="C3:I3"/>
    <mergeCell ref="L3:R3"/>
    <mergeCell ref="A69:P69"/>
    <mergeCell ref="A3:A4"/>
    <mergeCell ref="B3:B4"/>
    <mergeCell ref="J3:J4"/>
    <mergeCell ref="K3:K4"/>
  </mergeCells>
  <conditionalFormatting sqref="A5:A32 A34:A67 J60:J61 J43:J44 J65:J66 J58">
    <cfRule type="expression" dxfId="0" priority="3" stopIfTrue="1">
      <formula>"len($A:$A)=3"</formula>
    </cfRule>
  </conditionalFormatting>
  <conditionalFormatting sqref="G5:I68">
    <cfRule type="cellIs" dxfId="1" priority="2" stopIfTrue="1" operator="lessThan">
      <formula>0</formula>
    </cfRule>
  </conditionalFormatting>
  <conditionalFormatting sqref="P5:R68">
    <cfRule type="cellIs" dxfId="2" priority="1" stopIfTrue="1" operator="lessThan">
      <formula>0</formula>
    </cfRule>
  </conditionalFormatting>
  <printOptions horizontalCentered="1"/>
  <pageMargins left="0.229166666666667" right="0.159027777777778" top="0.688888888888889" bottom="0.46875" header="0.46875" footer="0.349305555555556"/>
  <pageSetup paperSize="9" scale="55" fitToHeight="0" orientation="landscape" blackAndWhite="1"/>
  <headerFooter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57"/>
  <sheetViews>
    <sheetView showZeros="0" tabSelected="1" zoomScale="75" zoomScaleNormal="75" workbookViewId="0">
      <pane ySplit="4" topLeftCell="A5" activePane="bottomLeft" state="frozen"/>
      <selection/>
      <selection pane="bottomLeft" activeCell="T15" sqref="T15"/>
    </sheetView>
  </sheetViews>
  <sheetFormatPr defaultColWidth="9" defaultRowHeight="14.25"/>
  <cols>
    <col min="1" max="1" width="33.625" style="65" customWidth="1"/>
    <col min="2" max="2" width="9.875" style="66" customWidth="1"/>
    <col min="3" max="3" width="8" style="66" customWidth="1"/>
    <col min="4" max="5" width="9.25" style="66" customWidth="1"/>
    <col min="6" max="6" width="11" style="66" customWidth="1"/>
    <col min="7" max="9" width="10.5" style="66" customWidth="1"/>
    <col min="10" max="10" width="25.375" style="65" customWidth="1"/>
    <col min="11" max="11" width="10" style="66" customWidth="1"/>
    <col min="12" max="12" width="9.375" style="66"/>
    <col min="13" max="13" width="9.5" style="66" customWidth="1"/>
    <col min="14" max="14" width="10" style="66" customWidth="1"/>
    <col min="15" max="15" width="9.375" style="66" customWidth="1"/>
    <col min="16" max="16" width="10.5" style="66" customWidth="1"/>
    <col min="17" max="17" width="9" style="66"/>
    <col min="18" max="18" width="9.25" style="66"/>
    <col min="19" max="16384" width="9" style="66"/>
  </cols>
  <sheetData>
    <row r="1" ht="43.5" customHeight="1" spans="1:17">
      <c r="A1" s="67" t="s">
        <v>9</v>
      </c>
      <c r="B1" s="68"/>
      <c r="C1" s="68"/>
      <c r="D1" s="68"/>
      <c r="E1" s="68"/>
      <c r="F1" s="68"/>
      <c r="G1" s="68"/>
      <c r="H1" s="68"/>
      <c r="I1" s="68"/>
      <c r="J1" s="67"/>
      <c r="K1" s="68"/>
      <c r="L1" s="68"/>
      <c r="M1" s="68"/>
      <c r="N1" s="68"/>
      <c r="O1" s="68"/>
      <c r="P1" s="68"/>
      <c r="Q1" s="104"/>
    </row>
    <row r="2" ht="24" customHeight="1" spans="1:16">
      <c r="A2" s="69"/>
      <c r="B2" s="70"/>
      <c r="C2" s="70"/>
      <c r="D2" s="70"/>
      <c r="E2" s="70"/>
      <c r="F2" s="70"/>
      <c r="G2" s="70"/>
      <c r="H2" s="70"/>
      <c r="I2" s="70"/>
      <c r="J2" s="69"/>
      <c r="K2" s="70"/>
      <c r="L2" s="70"/>
      <c r="M2" s="70"/>
      <c r="N2" s="36"/>
      <c r="O2" s="36"/>
      <c r="P2" s="97" t="s">
        <v>12</v>
      </c>
    </row>
    <row r="3" s="62" customFormat="1" ht="24.95" customHeight="1" spans="1:18">
      <c r="A3" s="71" t="s">
        <v>13</v>
      </c>
      <c r="B3" s="45" t="s">
        <v>14</v>
      </c>
      <c r="C3" s="72" t="s">
        <v>15</v>
      </c>
      <c r="D3" s="73"/>
      <c r="E3" s="73"/>
      <c r="F3" s="73"/>
      <c r="G3" s="73"/>
      <c r="H3" s="73"/>
      <c r="I3" s="73"/>
      <c r="J3" s="71" t="s">
        <v>16</v>
      </c>
      <c r="K3" s="45" t="s">
        <v>14</v>
      </c>
      <c r="L3" s="39" t="s">
        <v>15</v>
      </c>
      <c r="M3" s="39"/>
      <c r="N3" s="39"/>
      <c r="O3" s="39"/>
      <c r="P3" s="39"/>
      <c r="Q3" s="39"/>
      <c r="R3" s="39"/>
    </row>
    <row r="4" ht="57" spans="1:18">
      <c r="A4" s="74"/>
      <c r="B4" s="75"/>
      <c r="C4" s="39" t="s">
        <v>129</v>
      </c>
      <c r="D4" s="39" t="s">
        <v>18</v>
      </c>
      <c r="E4" s="39" t="s">
        <v>19</v>
      </c>
      <c r="F4" s="39" t="s">
        <v>130</v>
      </c>
      <c r="G4" s="39" t="s">
        <v>131</v>
      </c>
      <c r="H4" s="39" t="s">
        <v>22</v>
      </c>
      <c r="I4" s="39" t="s">
        <v>132</v>
      </c>
      <c r="J4" s="74"/>
      <c r="K4" s="75"/>
      <c r="L4" s="39" t="s">
        <v>129</v>
      </c>
      <c r="M4" s="39" t="s">
        <v>18</v>
      </c>
      <c r="N4" s="39" t="s">
        <v>19</v>
      </c>
      <c r="O4" s="39" t="s">
        <v>130</v>
      </c>
      <c r="P4" s="39" t="s">
        <v>131</v>
      </c>
      <c r="Q4" s="39" t="s">
        <v>22</v>
      </c>
      <c r="R4" s="39" t="s">
        <v>23</v>
      </c>
    </row>
    <row r="5" s="63" customFormat="1" ht="23.1" customHeight="1" spans="1:18">
      <c r="A5" s="76" t="s">
        <v>63</v>
      </c>
      <c r="B5" s="77">
        <f>SUM(B6)</f>
        <v>65</v>
      </c>
      <c r="C5" s="77">
        <f>SUM(C6)</f>
        <v>0</v>
      </c>
      <c r="D5" s="77">
        <f>SUM(D6)</f>
        <v>0</v>
      </c>
      <c r="E5" s="77">
        <f>SUM(E6)</f>
        <v>120</v>
      </c>
      <c r="F5" s="78" t="str">
        <f>IF(OR(VALUE(E5)=0,ISERROR(E5/C5)),"",E5/C5)</f>
        <v/>
      </c>
      <c r="G5" s="79">
        <f>IF(OR(VALUE(E5)=0,ISERROR(E5/B5-1)),"",E5/B5-1)</f>
        <v>0.846153846153846</v>
      </c>
      <c r="H5" s="80">
        <f>E5-D5</f>
        <v>120</v>
      </c>
      <c r="I5" s="79" t="str">
        <f>IF(OR(VALUE(H5)=0,ISERROR(H5/D5)),"",H5/D5)</f>
        <v/>
      </c>
      <c r="J5" s="81" t="s">
        <v>133</v>
      </c>
      <c r="K5" s="82"/>
      <c r="L5" s="82"/>
      <c r="M5" s="82"/>
      <c r="N5" s="82"/>
      <c r="O5" s="78" t="str">
        <f>IF(OR(VALUE(N5)=0,ISERROR(N5/L5)),"",N5/L5)</f>
        <v/>
      </c>
      <c r="P5" s="79" t="str">
        <f>IF(OR(VALUE(N5)=0,ISERROR(N5/K5-1)),"",N5/K5-1)</f>
        <v/>
      </c>
      <c r="Q5" s="80">
        <f>N5-M5</f>
        <v>0</v>
      </c>
      <c r="R5" s="79" t="str">
        <f>IF(OR(VALUE(Q5)=0,ISERROR(Q5/M5)),"",Q5/M5)</f>
        <v/>
      </c>
    </row>
    <row r="6" s="63" customFormat="1" ht="23.1" customHeight="1" spans="1:18">
      <c r="A6" s="76" t="s">
        <v>134</v>
      </c>
      <c r="B6" s="77">
        <f>SUM(B7:B16)</f>
        <v>65</v>
      </c>
      <c r="C6" s="77">
        <f>SUM(C7:C16)</f>
        <v>0</v>
      </c>
      <c r="D6" s="77">
        <f>SUM(D7:D16)</f>
        <v>0</v>
      </c>
      <c r="E6" s="77">
        <f>SUM(E7:E16)</f>
        <v>120</v>
      </c>
      <c r="F6" s="78" t="str">
        <f t="shared" ref="F6:F29" si="0">IF(OR(VALUE(E6)=0,ISERROR(E6/C6)),"",E6/C6)</f>
        <v/>
      </c>
      <c r="G6" s="79">
        <f t="shared" ref="G6:G29" si="1">IF(OR(VALUE(E6)=0,ISERROR(E6/B6-1)),"",E6/B6-1)</f>
        <v>0.846153846153846</v>
      </c>
      <c r="H6" s="80">
        <f t="shared" ref="H6:H29" si="2">E6-D6</f>
        <v>120</v>
      </c>
      <c r="I6" s="79" t="str">
        <f t="shared" ref="I6:I29" si="3">IF(OR(VALUE(H6)=0,ISERROR(H6/D6)),"",H6/D6)</f>
        <v/>
      </c>
      <c r="J6" s="81" t="s">
        <v>135</v>
      </c>
      <c r="K6" s="82"/>
      <c r="L6" s="82"/>
      <c r="M6" s="82"/>
      <c r="N6" s="82"/>
      <c r="O6" s="78" t="str">
        <f t="shared" ref="O6:O29" si="4">IF(OR(VALUE(N6)=0,ISERROR(N6/L6)),"",N6/L6)</f>
        <v/>
      </c>
      <c r="P6" s="79" t="str">
        <f t="shared" ref="P6:P29" si="5">IF(OR(VALUE(N6)=0,ISERROR(N6/K6-1)),"",N6/K6-1)</f>
        <v/>
      </c>
      <c r="Q6" s="80">
        <f t="shared" ref="Q6:Q29" si="6">N6-M6</f>
        <v>0</v>
      </c>
      <c r="R6" s="79" t="str">
        <f t="shared" ref="R6:R29" si="7">IF(OR(VALUE(Q6)=0,ISERROR(Q6/M6)),"",Q6/M6)</f>
        <v/>
      </c>
    </row>
    <row r="7" s="63" customFormat="1" ht="23.1" customHeight="1" spans="1:18">
      <c r="A7" s="81" t="s">
        <v>136</v>
      </c>
      <c r="B7" s="82"/>
      <c r="C7" s="82"/>
      <c r="D7" s="82"/>
      <c r="E7" s="82"/>
      <c r="F7" s="78" t="str">
        <f t="shared" si="0"/>
        <v/>
      </c>
      <c r="G7" s="79" t="str">
        <f t="shared" si="1"/>
        <v/>
      </c>
      <c r="H7" s="80">
        <f t="shared" si="2"/>
        <v>0</v>
      </c>
      <c r="I7" s="79" t="str">
        <f t="shared" si="3"/>
        <v/>
      </c>
      <c r="J7" s="81" t="s">
        <v>137</v>
      </c>
      <c r="K7" s="82"/>
      <c r="L7" s="82"/>
      <c r="M7" s="82"/>
      <c r="N7" s="82"/>
      <c r="O7" s="78" t="str">
        <f t="shared" si="4"/>
        <v/>
      </c>
      <c r="P7" s="79" t="str">
        <f t="shared" si="5"/>
        <v/>
      </c>
      <c r="Q7" s="80">
        <f t="shared" si="6"/>
        <v>0</v>
      </c>
      <c r="R7" s="79" t="str">
        <f t="shared" si="7"/>
        <v/>
      </c>
    </row>
    <row r="8" s="63" customFormat="1" ht="23.1" customHeight="1" spans="1:18">
      <c r="A8" s="81" t="s">
        <v>138</v>
      </c>
      <c r="B8" s="82"/>
      <c r="C8" s="82"/>
      <c r="D8" s="82"/>
      <c r="E8" s="82"/>
      <c r="F8" s="78" t="str">
        <f t="shared" si="0"/>
        <v/>
      </c>
      <c r="G8" s="79" t="str">
        <f t="shared" si="1"/>
        <v/>
      </c>
      <c r="H8" s="80">
        <f t="shared" si="2"/>
        <v>0</v>
      </c>
      <c r="I8" s="79" t="str">
        <f t="shared" si="3"/>
        <v/>
      </c>
      <c r="J8" s="81" t="s">
        <v>139</v>
      </c>
      <c r="K8" s="82"/>
      <c r="L8" s="82"/>
      <c r="M8" s="82"/>
      <c r="N8" s="82"/>
      <c r="O8" s="78" t="str">
        <f t="shared" si="4"/>
        <v/>
      </c>
      <c r="P8" s="79" t="str">
        <f t="shared" si="5"/>
        <v/>
      </c>
      <c r="Q8" s="80">
        <f t="shared" si="6"/>
        <v>0</v>
      </c>
      <c r="R8" s="79" t="str">
        <f t="shared" si="7"/>
        <v/>
      </c>
    </row>
    <row r="9" s="63" customFormat="1" ht="23.1" customHeight="1" spans="1:18">
      <c r="A9" s="81" t="s">
        <v>140</v>
      </c>
      <c r="B9" s="82">
        <v>65</v>
      </c>
      <c r="C9" s="82"/>
      <c r="D9" s="82"/>
      <c r="E9" s="82"/>
      <c r="F9" s="78" t="str">
        <f t="shared" si="0"/>
        <v/>
      </c>
      <c r="G9" s="79" t="str">
        <f t="shared" si="1"/>
        <v/>
      </c>
      <c r="H9" s="80">
        <f t="shared" si="2"/>
        <v>0</v>
      </c>
      <c r="I9" s="79" t="str">
        <f t="shared" si="3"/>
        <v/>
      </c>
      <c r="J9" s="81" t="s">
        <v>141</v>
      </c>
      <c r="K9" s="82">
        <v>65</v>
      </c>
      <c r="L9" s="82"/>
      <c r="M9" s="82"/>
      <c r="N9" s="82">
        <v>45.29</v>
      </c>
      <c r="O9" s="78" t="str">
        <f t="shared" si="4"/>
        <v/>
      </c>
      <c r="P9" s="79">
        <f t="shared" si="5"/>
        <v>-0.303230769230769</v>
      </c>
      <c r="Q9" s="80">
        <f t="shared" si="6"/>
        <v>45.29</v>
      </c>
      <c r="R9" s="79" t="str">
        <f t="shared" si="7"/>
        <v/>
      </c>
    </row>
    <row r="10" s="63" customFormat="1" ht="23.1" customHeight="1" spans="1:18">
      <c r="A10" s="81" t="s">
        <v>142</v>
      </c>
      <c r="B10" s="82"/>
      <c r="C10" s="82"/>
      <c r="D10" s="82"/>
      <c r="E10" s="82">
        <v>120</v>
      </c>
      <c r="F10" s="78" t="str">
        <f t="shared" si="0"/>
        <v/>
      </c>
      <c r="G10" s="79" t="str">
        <f t="shared" si="1"/>
        <v/>
      </c>
      <c r="H10" s="80">
        <f t="shared" si="2"/>
        <v>120</v>
      </c>
      <c r="I10" s="79" t="str">
        <f t="shared" si="3"/>
        <v/>
      </c>
      <c r="J10" s="98" t="s">
        <v>143</v>
      </c>
      <c r="K10" s="82"/>
      <c r="L10" s="82"/>
      <c r="M10" s="82"/>
      <c r="N10" s="82"/>
      <c r="O10" s="78" t="str">
        <f t="shared" si="4"/>
        <v/>
      </c>
      <c r="P10" s="79" t="str">
        <f t="shared" si="5"/>
        <v/>
      </c>
      <c r="Q10" s="80">
        <f t="shared" si="6"/>
        <v>0</v>
      </c>
      <c r="R10" s="79" t="str">
        <f t="shared" si="7"/>
        <v/>
      </c>
    </row>
    <row r="11" s="63" customFormat="1" ht="23.1" customHeight="1" spans="1:18">
      <c r="A11" s="81" t="s">
        <v>144</v>
      </c>
      <c r="B11" s="82"/>
      <c r="C11" s="82"/>
      <c r="D11" s="82"/>
      <c r="E11" s="82"/>
      <c r="F11" s="78" t="str">
        <f t="shared" si="0"/>
        <v/>
      </c>
      <c r="G11" s="79" t="str">
        <f t="shared" si="1"/>
        <v/>
      </c>
      <c r="H11" s="80">
        <f t="shared" si="2"/>
        <v>0</v>
      </c>
      <c r="I11" s="79" t="str">
        <f t="shared" si="3"/>
        <v/>
      </c>
      <c r="J11" s="81" t="s">
        <v>145</v>
      </c>
      <c r="K11" s="82"/>
      <c r="L11" s="82"/>
      <c r="M11" s="82"/>
      <c r="N11" s="82"/>
      <c r="O11" s="78" t="str">
        <f t="shared" si="4"/>
        <v/>
      </c>
      <c r="P11" s="79" t="str">
        <f t="shared" si="5"/>
        <v/>
      </c>
      <c r="Q11" s="80">
        <f t="shared" si="6"/>
        <v>0</v>
      </c>
      <c r="R11" s="79" t="str">
        <f t="shared" si="7"/>
        <v/>
      </c>
    </row>
    <row r="12" s="63" customFormat="1" ht="23.1" customHeight="1" spans="1:18">
      <c r="A12" s="81" t="s">
        <v>146</v>
      </c>
      <c r="B12" s="82"/>
      <c r="C12" s="82"/>
      <c r="D12" s="82"/>
      <c r="E12" s="82"/>
      <c r="F12" s="78" t="str">
        <f t="shared" si="0"/>
        <v/>
      </c>
      <c r="G12" s="79" t="str">
        <f t="shared" si="1"/>
        <v/>
      </c>
      <c r="H12" s="80">
        <f t="shared" si="2"/>
        <v>0</v>
      </c>
      <c r="I12" s="79" t="str">
        <f t="shared" si="3"/>
        <v/>
      </c>
      <c r="J12" s="81" t="s">
        <v>147</v>
      </c>
      <c r="K12" s="82"/>
      <c r="L12" s="82"/>
      <c r="M12" s="82"/>
      <c r="N12" s="82"/>
      <c r="O12" s="78" t="str">
        <f t="shared" si="4"/>
        <v/>
      </c>
      <c r="P12" s="79" t="str">
        <f t="shared" si="5"/>
        <v/>
      </c>
      <c r="Q12" s="80">
        <f t="shared" si="6"/>
        <v>0</v>
      </c>
      <c r="R12" s="79" t="str">
        <f t="shared" si="7"/>
        <v/>
      </c>
    </row>
    <row r="13" s="63" customFormat="1" ht="23.1" customHeight="1" spans="1:18">
      <c r="A13" s="83" t="s">
        <v>148</v>
      </c>
      <c r="B13" s="82"/>
      <c r="C13" s="82"/>
      <c r="D13" s="82"/>
      <c r="E13" s="82"/>
      <c r="F13" s="78" t="str">
        <f t="shared" si="0"/>
        <v/>
      </c>
      <c r="G13" s="79" t="str">
        <f t="shared" si="1"/>
        <v/>
      </c>
      <c r="H13" s="80">
        <f t="shared" si="2"/>
        <v>0</v>
      </c>
      <c r="I13" s="79" t="str">
        <f t="shared" si="3"/>
        <v/>
      </c>
      <c r="J13" s="81" t="s">
        <v>149</v>
      </c>
      <c r="K13" s="82"/>
      <c r="L13" s="82"/>
      <c r="M13" s="82"/>
      <c r="N13" s="82"/>
      <c r="O13" s="78" t="str">
        <f t="shared" si="4"/>
        <v/>
      </c>
      <c r="P13" s="79" t="str">
        <f t="shared" si="5"/>
        <v/>
      </c>
      <c r="Q13" s="80">
        <f t="shared" si="6"/>
        <v>0</v>
      </c>
      <c r="R13" s="79" t="str">
        <f t="shared" si="7"/>
        <v/>
      </c>
    </row>
    <row r="14" s="63" customFormat="1" ht="23.1" customHeight="1" spans="1:18">
      <c r="A14" s="84" t="s">
        <v>150</v>
      </c>
      <c r="B14" s="82"/>
      <c r="C14" s="82"/>
      <c r="D14" s="82"/>
      <c r="E14" s="82"/>
      <c r="F14" s="78" t="str">
        <f t="shared" si="0"/>
        <v/>
      </c>
      <c r="G14" s="79" t="str">
        <f t="shared" si="1"/>
        <v/>
      </c>
      <c r="H14" s="80">
        <f t="shared" si="2"/>
        <v>0</v>
      </c>
      <c r="I14" s="79" t="str">
        <f t="shared" si="3"/>
        <v/>
      </c>
      <c r="J14" s="81" t="s">
        <v>151</v>
      </c>
      <c r="K14" s="82"/>
      <c r="L14" s="82"/>
      <c r="M14" s="82"/>
      <c r="N14" s="82"/>
      <c r="O14" s="78" t="str">
        <f t="shared" si="4"/>
        <v/>
      </c>
      <c r="P14" s="79" t="str">
        <f t="shared" si="5"/>
        <v/>
      </c>
      <c r="Q14" s="80">
        <f t="shared" si="6"/>
        <v>0</v>
      </c>
      <c r="R14" s="79" t="str">
        <f t="shared" si="7"/>
        <v/>
      </c>
    </row>
    <row r="15" s="63" customFormat="1" ht="39.95" customHeight="1" spans="1:18">
      <c r="A15" s="81" t="s">
        <v>152</v>
      </c>
      <c r="B15" s="82"/>
      <c r="C15" s="82"/>
      <c r="D15" s="82"/>
      <c r="E15" s="82"/>
      <c r="F15" s="78" t="str">
        <f t="shared" si="0"/>
        <v/>
      </c>
      <c r="G15" s="79" t="str">
        <f t="shared" si="1"/>
        <v/>
      </c>
      <c r="H15" s="80">
        <f t="shared" si="2"/>
        <v>0</v>
      </c>
      <c r="I15" s="79" t="str">
        <f t="shared" si="3"/>
        <v/>
      </c>
      <c r="J15" s="81" t="s">
        <v>153</v>
      </c>
      <c r="K15" s="82"/>
      <c r="L15" s="82"/>
      <c r="M15" s="82"/>
      <c r="N15" s="82">
        <v>120</v>
      </c>
      <c r="O15" s="78" t="str">
        <f t="shared" si="4"/>
        <v/>
      </c>
      <c r="P15" s="79" t="str">
        <f t="shared" si="5"/>
        <v/>
      </c>
      <c r="Q15" s="80">
        <f t="shared" si="6"/>
        <v>120</v>
      </c>
      <c r="R15" s="79" t="str">
        <f t="shared" si="7"/>
        <v/>
      </c>
    </row>
    <row r="16" s="63" customFormat="1" ht="23.1" customHeight="1" spans="1:18">
      <c r="A16" s="81" t="s">
        <v>154</v>
      </c>
      <c r="B16" s="82"/>
      <c r="C16" s="82"/>
      <c r="D16" s="82"/>
      <c r="E16" s="82"/>
      <c r="F16" s="78" t="str">
        <f t="shared" si="0"/>
        <v/>
      </c>
      <c r="G16" s="79" t="str">
        <f t="shared" si="1"/>
        <v/>
      </c>
      <c r="H16" s="80">
        <f t="shared" si="2"/>
        <v>0</v>
      </c>
      <c r="I16" s="79" t="str">
        <f t="shared" si="3"/>
        <v/>
      </c>
      <c r="J16" s="81" t="s">
        <v>155</v>
      </c>
      <c r="K16" s="82"/>
      <c r="L16" s="82"/>
      <c r="M16" s="82"/>
      <c r="N16" s="82"/>
      <c r="O16" s="78" t="str">
        <f t="shared" si="4"/>
        <v/>
      </c>
      <c r="P16" s="79" t="str">
        <f t="shared" si="5"/>
        <v/>
      </c>
      <c r="Q16" s="80">
        <f t="shared" si="6"/>
        <v>0</v>
      </c>
      <c r="R16" s="79" t="str">
        <f t="shared" si="7"/>
        <v/>
      </c>
    </row>
    <row r="17" s="63" customFormat="1" ht="23.1" customHeight="1" spans="1:18">
      <c r="A17" s="85"/>
      <c r="B17" s="82"/>
      <c r="C17" s="82"/>
      <c r="D17" s="82"/>
      <c r="E17" s="82"/>
      <c r="F17" s="78" t="str">
        <f t="shared" si="0"/>
        <v/>
      </c>
      <c r="G17" s="79" t="str">
        <f t="shared" si="1"/>
        <v/>
      </c>
      <c r="H17" s="80">
        <f t="shared" si="2"/>
        <v>0</v>
      </c>
      <c r="I17" s="79" t="str">
        <f t="shared" si="3"/>
        <v/>
      </c>
      <c r="J17" s="81" t="s">
        <v>156</v>
      </c>
      <c r="K17" s="82"/>
      <c r="L17" s="82"/>
      <c r="M17" s="82"/>
      <c r="N17" s="82"/>
      <c r="O17" s="78" t="str">
        <f t="shared" si="4"/>
        <v/>
      </c>
      <c r="P17" s="79" t="str">
        <f t="shared" si="5"/>
        <v/>
      </c>
      <c r="Q17" s="80">
        <f t="shared" si="6"/>
        <v>0</v>
      </c>
      <c r="R17" s="79" t="str">
        <f t="shared" si="7"/>
        <v/>
      </c>
    </row>
    <row r="18" s="64" customFormat="1" ht="24.95" customHeight="1" spans="1:18">
      <c r="A18" s="81"/>
      <c r="B18" s="82"/>
      <c r="C18" s="82"/>
      <c r="D18" s="82"/>
      <c r="E18" s="82"/>
      <c r="F18" s="78" t="str">
        <f t="shared" si="0"/>
        <v/>
      </c>
      <c r="G18" s="79" t="str">
        <f t="shared" si="1"/>
        <v/>
      </c>
      <c r="H18" s="80">
        <f t="shared" si="2"/>
        <v>0</v>
      </c>
      <c r="I18" s="79" t="str">
        <f t="shared" si="3"/>
        <v/>
      </c>
      <c r="J18" s="99" t="s">
        <v>46</v>
      </c>
      <c r="K18" s="82"/>
      <c r="L18" s="82"/>
      <c r="M18" s="82"/>
      <c r="N18" s="82"/>
      <c r="O18" s="78" t="str">
        <f t="shared" si="4"/>
        <v/>
      </c>
      <c r="P18" s="79" t="str">
        <f t="shared" si="5"/>
        <v/>
      </c>
      <c r="Q18" s="80">
        <f t="shared" si="6"/>
        <v>0</v>
      </c>
      <c r="R18" s="79" t="str">
        <f t="shared" si="7"/>
        <v/>
      </c>
    </row>
    <row r="19" s="63" customFormat="1" ht="24.95" customHeight="1" spans="1:18">
      <c r="A19" s="86" t="s">
        <v>77</v>
      </c>
      <c r="B19" s="77">
        <v>65</v>
      </c>
      <c r="C19" s="77">
        <f>SUM(C5:C18)</f>
        <v>0</v>
      </c>
      <c r="D19" s="77">
        <f>SUM(D5:D18)</f>
        <v>0</v>
      </c>
      <c r="E19" s="77">
        <v>120</v>
      </c>
      <c r="F19" s="78" t="str">
        <f t="shared" si="0"/>
        <v/>
      </c>
      <c r="G19" s="79">
        <f t="shared" si="1"/>
        <v>0.846153846153846</v>
      </c>
      <c r="H19" s="80">
        <f t="shared" si="2"/>
        <v>120</v>
      </c>
      <c r="I19" s="79" t="str">
        <f t="shared" si="3"/>
        <v/>
      </c>
      <c r="J19" s="100" t="s">
        <v>78</v>
      </c>
      <c r="K19" s="77">
        <f>SUM(K5:K17)</f>
        <v>65</v>
      </c>
      <c r="L19" s="77">
        <f>SUM(L5:L17)</f>
        <v>0</v>
      </c>
      <c r="M19" s="77">
        <f>SUM(M5:M17)</f>
        <v>0</v>
      </c>
      <c r="N19" s="77">
        <f>SUM(N5:N17)</f>
        <v>165.29</v>
      </c>
      <c r="O19" s="78" t="str">
        <f t="shared" si="4"/>
        <v/>
      </c>
      <c r="P19" s="79">
        <f t="shared" si="5"/>
        <v>1.54292307692308</v>
      </c>
      <c r="Q19" s="80">
        <f t="shared" si="6"/>
        <v>165.29</v>
      </c>
      <c r="R19" s="79" t="str">
        <f t="shared" si="7"/>
        <v/>
      </c>
    </row>
    <row r="20" s="63" customFormat="1" ht="24.95" customHeight="1" spans="1:18">
      <c r="A20" s="87" t="s">
        <v>157</v>
      </c>
      <c r="B20" s="77"/>
      <c r="C20" s="77">
        <f>SUM(C21:C24)</f>
        <v>0</v>
      </c>
      <c r="D20" s="77">
        <f>SUM(D21:D24)</f>
        <v>0</v>
      </c>
      <c r="E20" s="77">
        <f>SUM(E21:E24)</f>
        <v>45.29</v>
      </c>
      <c r="F20" s="78" t="str">
        <f t="shared" si="0"/>
        <v/>
      </c>
      <c r="G20" s="79" t="str">
        <f t="shared" si="1"/>
        <v/>
      </c>
      <c r="H20" s="80">
        <f t="shared" si="2"/>
        <v>45.29</v>
      </c>
      <c r="I20" s="79" t="str">
        <f t="shared" si="3"/>
        <v/>
      </c>
      <c r="J20" s="101" t="s">
        <v>158</v>
      </c>
      <c r="K20" s="77"/>
      <c r="L20" s="77">
        <f>SUM(L21:L24)</f>
        <v>0</v>
      </c>
      <c r="M20" s="77">
        <f>SUM(M21:M24)</f>
        <v>0</v>
      </c>
      <c r="N20" s="77">
        <f>SUM(N21:N24)</f>
        <v>0</v>
      </c>
      <c r="O20" s="78" t="str">
        <f t="shared" si="4"/>
        <v/>
      </c>
      <c r="P20" s="79" t="str">
        <f t="shared" si="5"/>
        <v/>
      </c>
      <c r="Q20" s="80">
        <f t="shared" si="6"/>
        <v>0</v>
      </c>
      <c r="R20" s="79" t="str">
        <f t="shared" si="7"/>
        <v/>
      </c>
    </row>
    <row r="21" s="63" customFormat="1" ht="24.95" customHeight="1" spans="1:18">
      <c r="A21" s="88" t="s">
        <v>159</v>
      </c>
      <c r="B21" s="89"/>
      <c r="C21" s="90"/>
      <c r="D21" s="90"/>
      <c r="E21" s="91"/>
      <c r="F21" s="78" t="str">
        <f t="shared" si="0"/>
        <v/>
      </c>
      <c r="G21" s="92" t="str">
        <f t="shared" si="1"/>
        <v/>
      </c>
      <c r="H21" s="93">
        <f t="shared" si="2"/>
        <v>0</v>
      </c>
      <c r="I21" s="92" t="str">
        <f t="shared" si="3"/>
        <v/>
      </c>
      <c r="J21" s="81" t="s">
        <v>160</v>
      </c>
      <c r="K21" s="89"/>
      <c r="L21" s="89"/>
      <c r="M21" s="89"/>
      <c r="N21" s="89"/>
      <c r="O21" s="78" t="str">
        <f t="shared" si="4"/>
        <v/>
      </c>
      <c r="P21" s="79" t="str">
        <f t="shared" si="5"/>
        <v/>
      </c>
      <c r="Q21" s="80">
        <f t="shared" si="6"/>
        <v>0</v>
      </c>
      <c r="R21" s="79" t="str">
        <f t="shared" si="7"/>
        <v/>
      </c>
    </row>
    <row r="22" s="63" customFormat="1" ht="24.95" customHeight="1" spans="1:18">
      <c r="A22" s="88" t="s">
        <v>116</v>
      </c>
      <c r="B22" s="89"/>
      <c r="C22" s="89"/>
      <c r="D22" s="89"/>
      <c r="E22" s="82">
        <v>45.29</v>
      </c>
      <c r="F22" s="78" t="str">
        <f t="shared" si="0"/>
        <v/>
      </c>
      <c r="G22" s="79" t="str">
        <f t="shared" si="1"/>
        <v/>
      </c>
      <c r="H22" s="80">
        <f t="shared" si="2"/>
        <v>45.29</v>
      </c>
      <c r="I22" s="79" t="str">
        <f t="shared" si="3"/>
        <v/>
      </c>
      <c r="J22" s="81" t="s">
        <v>161</v>
      </c>
      <c r="K22" s="89"/>
      <c r="L22" s="89"/>
      <c r="M22" s="89"/>
      <c r="N22" s="89"/>
      <c r="O22" s="78" t="str">
        <f t="shared" si="4"/>
        <v/>
      </c>
      <c r="P22" s="79" t="str">
        <f t="shared" si="5"/>
        <v/>
      </c>
      <c r="Q22" s="80">
        <f t="shared" si="6"/>
        <v>0</v>
      </c>
      <c r="R22" s="79" t="str">
        <f t="shared" si="7"/>
        <v/>
      </c>
    </row>
    <row r="23" s="63" customFormat="1" ht="24.95" customHeight="1" spans="1:18">
      <c r="A23" s="88" t="s">
        <v>122</v>
      </c>
      <c r="B23" s="89"/>
      <c r="C23" s="89"/>
      <c r="D23" s="89"/>
      <c r="E23" s="89"/>
      <c r="F23" s="78" t="str">
        <f t="shared" si="0"/>
        <v/>
      </c>
      <c r="G23" s="79" t="str">
        <f t="shared" si="1"/>
        <v/>
      </c>
      <c r="H23" s="80">
        <f t="shared" si="2"/>
        <v>0</v>
      </c>
      <c r="I23" s="79" t="str">
        <f t="shared" si="3"/>
        <v/>
      </c>
      <c r="J23" s="81" t="s">
        <v>117</v>
      </c>
      <c r="K23" s="89"/>
      <c r="L23" s="89"/>
      <c r="M23" s="89"/>
      <c r="N23" s="89"/>
      <c r="O23" s="78" t="str">
        <f t="shared" si="4"/>
        <v/>
      </c>
      <c r="P23" s="79" t="str">
        <f t="shared" si="5"/>
        <v/>
      </c>
      <c r="Q23" s="80">
        <f t="shared" si="6"/>
        <v>0</v>
      </c>
      <c r="R23" s="79" t="str">
        <f t="shared" si="7"/>
        <v/>
      </c>
    </row>
    <row r="24" s="63" customFormat="1" ht="24.95" customHeight="1" spans="1:18">
      <c r="A24" s="88" t="s">
        <v>162</v>
      </c>
      <c r="B24" s="89"/>
      <c r="C24" s="89"/>
      <c r="D24" s="89"/>
      <c r="E24" s="89"/>
      <c r="F24" s="78" t="str">
        <f t="shared" si="0"/>
        <v/>
      </c>
      <c r="G24" s="79" t="str">
        <f t="shared" si="1"/>
        <v/>
      </c>
      <c r="H24" s="80">
        <f t="shared" si="2"/>
        <v>0</v>
      </c>
      <c r="I24" s="79" t="str">
        <f t="shared" si="3"/>
        <v/>
      </c>
      <c r="J24" s="81" t="s">
        <v>163</v>
      </c>
      <c r="K24" s="89"/>
      <c r="L24" s="89"/>
      <c r="M24" s="89"/>
      <c r="N24" s="89"/>
      <c r="O24" s="78" t="str">
        <f t="shared" si="4"/>
        <v/>
      </c>
      <c r="P24" s="79" t="str">
        <f t="shared" si="5"/>
        <v/>
      </c>
      <c r="Q24" s="80">
        <f t="shared" si="6"/>
        <v>0</v>
      </c>
      <c r="R24" s="79" t="str">
        <f t="shared" si="7"/>
        <v/>
      </c>
    </row>
    <row r="25" s="63" customFormat="1" ht="28.5" spans="1:18">
      <c r="A25" s="88"/>
      <c r="B25" s="89"/>
      <c r="C25" s="89"/>
      <c r="D25" s="89"/>
      <c r="E25" s="89"/>
      <c r="F25" s="78" t="str">
        <f t="shared" si="0"/>
        <v/>
      </c>
      <c r="G25" s="79" t="str">
        <f t="shared" si="1"/>
        <v/>
      </c>
      <c r="H25" s="80">
        <f t="shared" si="2"/>
        <v>0</v>
      </c>
      <c r="I25" s="79" t="str">
        <f t="shared" si="3"/>
        <v/>
      </c>
      <c r="J25" s="101" t="s">
        <v>164</v>
      </c>
      <c r="K25" s="89"/>
      <c r="L25" s="89"/>
      <c r="M25" s="89"/>
      <c r="N25" s="89"/>
      <c r="O25" s="78" t="str">
        <f t="shared" si="4"/>
        <v/>
      </c>
      <c r="P25" s="79" t="str">
        <f t="shared" si="5"/>
        <v/>
      </c>
      <c r="Q25" s="80">
        <f t="shared" si="6"/>
        <v>0</v>
      </c>
      <c r="R25" s="79" t="str">
        <f t="shared" si="7"/>
        <v/>
      </c>
    </row>
    <row r="26" s="63" customFormat="1" ht="24.95" customHeight="1" spans="1:18">
      <c r="A26" s="88"/>
      <c r="B26" s="89"/>
      <c r="C26" s="89"/>
      <c r="D26" s="89"/>
      <c r="E26" s="89"/>
      <c r="F26" s="78" t="str">
        <f t="shared" si="0"/>
        <v/>
      </c>
      <c r="G26" s="79" t="str">
        <f t="shared" si="1"/>
        <v/>
      </c>
      <c r="H26" s="80">
        <f t="shared" si="2"/>
        <v>0</v>
      </c>
      <c r="I26" s="79" t="str">
        <f t="shared" si="3"/>
        <v/>
      </c>
      <c r="J26" s="101" t="s">
        <v>165</v>
      </c>
      <c r="K26" s="89"/>
      <c r="L26" s="89"/>
      <c r="M26" s="89"/>
      <c r="N26" s="89"/>
      <c r="O26" s="78" t="str">
        <f t="shared" si="4"/>
        <v/>
      </c>
      <c r="P26" s="79" t="str">
        <f t="shared" si="5"/>
        <v/>
      </c>
      <c r="Q26" s="80">
        <f t="shared" si="6"/>
        <v>0</v>
      </c>
      <c r="R26" s="79" t="str">
        <f t="shared" si="7"/>
        <v/>
      </c>
    </row>
    <row r="27" s="63" customFormat="1" ht="24.95" customHeight="1" spans="1:18">
      <c r="A27" s="88"/>
      <c r="B27" s="89"/>
      <c r="C27" s="89"/>
      <c r="D27" s="89"/>
      <c r="E27" s="89"/>
      <c r="F27" s="78" t="str">
        <f t="shared" si="0"/>
        <v/>
      </c>
      <c r="G27" s="79" t="str">
        <f t="shared" si="1"/>
        <v/>
      </c>
      <c r="H27" s="80">
        <f t="shared" si="2"/>
        <v>0</v>
      </c>
      <c r="I27" s="79" t="str">
        <f t="shared" si="3"/>
        <v/>
      </c>
      <c r="J27" s="102"/>
      <c r="K27" s="89"/>
      <c r="L27" s="89"/>
      <c r="M27" s="89"/>
      <c r="N27" s="89"/>
      <c r="O27" s="78" t="str">
        <f t="shared" si="4"/>
        <v/>
      </c>
      <c r="P27" s="79" t="str">
        <f t="shared" si="5"/>
        <v/>
      </c>
      <c r="Q27" s="80">
        <f t="shared" si="6"/>
        <v>0</v>
      </c>
      <c r="R27" s="79" t="str">
        <f t="shared" si="7"/>
        <v/>
      </c>
    </row>
    <row r="28" s="64" customFormat="1" ht="24.95" customHeight="1" spans="1:18">
      <c r="A28" s="85" t="s">
        <v>46</v>
      </c>
      <c r="B28" s="89"/>
      <c r="C28" s="89"/>
      <c r="D28" s="89"/>
      <c r="E28" s="89"/>
      <c r="F28" s="78" t="str">
        <f t="shared" si="0"/>
        <v/>
      </c>
      <c r="G28" s="79" t="str">
        <f t="shared" si="1"/>
        <v/>
      </c>
      <c r="H28" s="80">
        <f t="shared" si="2"/>
        <v>0</v>
      </c>
      <c r="I28" s="79" t="str">
        <f t="shared" si="3"/>
        <v/>
      </c>
      <c r="J28" s="103" t="s">
        <v>46</v>
      </c>
      <c r="K28" s="89"/>
      <c r="L28" s="89"/>
      <c r="M28" s="89"/>
      <c r="N28" s="89"/>
      <c r="O28" s="78" t="str">
        <f t="shared" si="4"/>
        <v/>
      </c>
      <c r="P28" s="79" t="str">
        <f t="shared" si="5"/>
        <v/>
      </c>
      <c r="Q28" s="80">
        <f t="shared" si="6"/>
        <v>0</v>
      </c>
      <c r="R28" s="79" t="str">
        <f t="shared" si="7"/>
        <v/>
      </c>
    </row>
    <row r="29" s="63" customFormat="1" ht="42.75" customHeight="1" spans="1:18">
      <c r="A29" s="86" t="s">
        <v>166</v>
      </c>
      <c r="B29" s="77">
        <f>SUM(B19,B20)</f>
        <v>65</v>
      </c>
      <c r="C29" s="77">
        <f>SUM(C19,C20)</f>
        <v>0</v>
      </c>
      <c r="D29" s="77">
        <f>SUM(D19,D20)</f>
        <v>0</v>
      </c>
      <c r="E29" s="77">
        <f>SUM(E19,E20)</f>
        <v>165.29</v>
      </c>
      <c r="F29" s="78" t="str">
        <f t="shared" si="0"/>
        <v/>
      </c>
      <c r="G29" s="79">
        <f t="shared" si="1"/>
        <v>1.54292307692308</v>
      </c>
      <c r="H29" s="80">
        <f t="shared" si="2"/>
        <v>165.29</v>
      </c>
      <c r="I29" s="79" t="str">
        <f t="shared" si="3"/>
        <v/>
      </c>
      <c r="J29" s="100" t="s">
        <v>128</v>
      </c>
      <c r="K29" s="77">
        <f>K19+K20+K25+K26</f>
        <v>65</v>
      </c>
      <c r="L29" s="77">
        <f>L19+L20+L25+L26</f>
        <v>0</v>
      </c>
      <c r="M29" s="77">
        <f>M19+M20+M25+M26</f>
        <v>0</v>
      </c>
      <c r="N29" s="77">
        <f>N19+N20+N25+N26</f>
        <v>165.29</v>
      </c>
      <c r="O29" s="78" t="str">
        <f t="shared" si="4"/>
        <v/>
      </c>
      <c r="P29" s="79">
        <f t="shared" si="5"/>
        <v>1.54292307692308</v>
      </c>
      <c r="Q29" s="80">
        <f t="shared" si="6"/>
        <v>165.29</v>
      </c>
      <c r="R29" s="79" t="str">
        <f t="shared" si="7"/>
        <v/>
      </c>
    </row>
    <row r="30" hidden="1" spans="6:16">
      <c r="F30" s="94" t="e">
        <f t="shared" ref="F30:F52" si="8">E30/C30*100</f>
        <v>#DIV/0!</v>
      </c>
      <c r="G30" s="95" t="e">
        <f t="shared" ref="G30:G52" si="9">(E30-B30)/B30*100</f>
        <v>#DIV/0!</v>
      </c>
      <c r="H30" s="96"/>
      <c r="I30" s="96"/>
      <c r="O30" s="94" t="e">
        <f t="shared" ref="O30:O52" si="10">N30/L30*100</f>
        <v>#DIV/0!</v>
      </c>
      <c r="P30" s="95" t="e">
        <f t="shared" ref="P30:P52" si="11">(N30-K30)/K30*100</f>
        <v>#DIV/0!</v>
      </c>
    </row>
    <row r="31" hidden="1" spans="6:16">
      <c r="F31" s="94" t="e">
        <f t="shared" si="8"/>
        <v>#DIV/0!</v>
      </c>
      <c r="G31" s="95" t="e">
        <f t="shared" si="9"/>
        <v>#DIV/0!</v>
      </c>
      <c r="H31" s="96"/>
      <c r="I31" s="96"/>
      <c r="O31" s="94" t="e">
        <f t="shared" si="10"/>
        <v>#DIV/0!</v>
      </c>
      <c r="P31" s="95" t="e">
        <f t="shared" si="11"/>
        <v>#DIV/0!</v>
      </c>
    </row>
    <row r="32" hidden="1" spans="6:16">
      <c r="F32" s="94" t="e">
        <f t="shared" si="8"/>
        <v>#DIV/0!</v>
      </c>
      <c r="G32" s="95" t="e">
        <f t="shared" si="9"/>
        <v>#DIV/0!</v>
      </c>
      <c r="H32" s="96"/>
      <c r="I32" s="96"/>
      <c r="O32" s="94" t="e">
        <f t="shared" si="10"/>
        <v>#DIV/0!</v>
      </c>
      <c r="P32" s="95" t="e">
        <f t="shared" si="11"/>
        <v>#DIV/0!</v>
      </c>
    </row>
    <row r="33" hidden="1" spans="6:16">
      <c r="F33" s="94" t="e">
        <f t="shared" si="8"/>
        <v>#DIV/0!</v>
      </c>
      <c r="G33" s="95" t="e">
        <f t="shared" si="9"/>
        <v>#DIV/0!</v>
      </c>
      <c r="H33" s="96"/>
      <c r="I33" s="96"/>
      <c r="O33" s="94" t="e">
        <f t="shared" si="10"/>
        <v>#DIV/0!</v>
      </c>
      <c r="P33" s="95" t="e">
        <f t="shared" si="11"/>
        <v>#DIV/0!</v>
      </c>
    </row>
    <row r="34" hidden="1" spans="6:16">
      <c r="F34" s="94" t="e">
        <f t="shared" si="8"/>
        <v>#DIV/0!</v>
      </c>
      <c r="G34" s="95" t="e">
        <f t="shared" si="9"/>
        <v>#DIV/0!</v>
      </c>
      <c r="H34" s="96"/>
      <c r="I34" s="96"/>
      <c r="O34" s="94" t="e">
        <f t="shared" si="10"/>
        <v>#DIV/0!</v>
      </c>
      <c r="P34" s="95" t="e">
        <f t="shared" si="11"/>
        <v>#DIV/0!</v>
      </c>
    </row>
    <row r="35" hidden="1" spans="6:16">
      <c r="F35" s="94" t="e">
        <f t="shared" si="8"/>
        <v>#DIV/0!</v>
      </c>
      <c r="G35" s="95" t="e">
        <f t="shared" si="9"/>
        <v>#DIV/0!</v>
      </c>
      <c r="H35" s="96"/>
      <c r="I35" s="96"/>
      <c r="O35" s="94" t="e">
        <f t="shared" si="10"/>
        <v>#DIV/0!</v>
      </c>
      <c r="P35" s="95" t="e">
        <f t="shared" si="11"/>
        <v>#DIV/0!</v>
      </c>
    </row>
    <row r="36" hidden="1" spans="6:16">
      <c r="F36" s="94" t="e">
        <f t="shared" si="8"/>
        <v>#DIV/0!</v>
      </c>
      <c r="G36" s="95" t="e">
        <f t="shared" si="9"/>
        <v>#DIV/0!</v>
      </c>
      <c r="H36" s="96"/>
      <c r="I36" s="96"/>
      <c r="O36" s="94" t="e">
        <f t="shared" si="10"/>
        <v>#DIV/0!</v>
      </c>
      <c r="P36" s="95" t="e">
        <f t="shared" si="11"/>
        <v>#DIV/0!</v>
      </c>
    </row>
    <row r="37" hidden="1" spans="6:16">
      <c r="F37" s="94" t="e">
        <f t="shared" si="8"/>
        <v>#DIV/0!</v>
      </c>
      <c r="G37" s="95" t="e">
        <f t="shared" si="9"/>
        <v>#DIV/0!</v>
      </c>
      <c r="H37" s="96"/>
      <c r="I37" s="96"/>
      <c r="O37" s="94" t="e">
        <f t="shared" si="10"/>
        <v>#DIV/0!</v>
      </c>
      <c r="P37" s="95" t="e">
        <f t="shared" si="11"/>
        <v>#DIV/0!</v>
      </c>
    </row>
    <row r="38" hidden="1" spans="6:16">
      <c r="F38" s="94" t="e">
        <f t="shared" si="8"/>
        <v>#DIV/0!</v>
      </c>
      <c r="G38" s="95" t="e">
        <f t="shared" si="9"/>
        <v>#DIV/0!</v>
      </c>
      <c r="H38" s="96"/>
      <c r="I38" s="96"/>
      <c r="O38" s="94" t="e">
        <f t="shared" si="10"/>
        <v>#DIV/0!</v>
      </c>
      <c r="P38" s="95" t="e">
        <f t="shared" si="11"/>
        <v>#DIV/0!</v>
      </c>
    </row>
    <row r="39" hidden="1" spans="6:16">
      <c r="F39" s="94" t="e">
        <f t="shared" si="8"/>
        <v>#DIV/0!</v>
      </c>
      <c r="G39" s="95" t="e">
        <f t="shared" si="9"/>
        <v>#DIV/0!</v>
      </c>
      <c r="H39" s="96"/>
      <c r="I39" s="96"/>
      <c r="O39" s="94" t="e">
        <f t="shared" si="10"/>
        <v>#DIV/0!</v>
      </c>
      <c r="P39" s="95" t="e">
        <f t="shared" si="11"/>
        <v>#DIV/0!</v>
      </c>
    </row>
    <row r="40" hidden="1" spans="6:16">
      <c r="F40" s="94" t="e">
        <f t="shared" si="8"/>
        <v>#DIV/0!</v>
      </c>
      <c r="G40" s="95" t="e">
        <f t="shared" si="9"/>
        <v>#DIV/0!</v>
      </c>
      <c r="H40" s="96"/>
      <c r="I40" s="96"/>
      <c r="O40" s="94" t="e">
        <f t="shared" si="10"/>
        <v>#DIV/0!</v>
      </c>
      <c r="P40" s="95" t="e">
        <f t="shared" si="11"/>
        <v>#DIV/0!</v>
      </c>
    </row>
    <row r="41" hidden="1" spans="6:16">
      <c r="F41" s="94" t="e">
        <f t="shared" si="8"/>
        <v>#DIV/0!</v>
      </c>
      <c r="G41" s="95" t="e">
        <f t="shared" si="9"/>
        <v>#DIV/0!</v>
      </c>
      <c r="H41" s="96"/>
      <c r="I41" s="96"/>
      <c r="O41" s="94" t="e">
        <f t="shared" si="10"/>
        <v>#DIV/0!</v>
      </c>
      <c r="P41" s="95" t="e">
        <f t="shared" si="11"/>
        <v>#DIV/0!</v>
      </c>
    </row>
    <row r="42" hidden="1" spans="6:16">
      <c r="F42" s="94" t="e">
        <f t="shared" si="8"/>
        <v>#DIV/0!</v>
      </c>
      <c r="G42" s="95" t="e">
        <f t="shared" si="9"/>
        <v>#DIV/0!</v>
      </c>
      <c r="H42" s="96"/>
      <c r="I42" s="96"/>
      <c r="O42" s="94" t="e">
        <f t="shared" si="10"/>
        <v>#DIV/0!</v>
      </c>
      <c r="P42" s="95" t="e">
        <f t="shared" si="11"/>
        <v>#DIV/0!</v>
      </c>
    </row>
    <row r="43" hidden="1" spans="6:16">
      <c r="F43" s="94" t="e">
        <f t="shared" si="8"/>
        <v>#DIV/0!</v>
      </c>
      <c r="G43" s="95" t="e">
        <f t="shared" si="9"/>
        <v>#DIV/0!</v>
      </c>
      <c r="H43" s="96"/>
      <c r="I43" s="96"/>
      <c r="O43" s="94" t="e">
        <f t="shared" si="10"/>
        <v>#DIV/0!</v>
      </c>
      <c r="P43" s="95" t="e">
        <f t="shared" si="11"/>
        <v>#DIV/0!</v>
      </c>
    </row>
    <row r="44" hidden="1" spans="6:16">
      <c r="F44" s="94" t="e">
        <f t="shared" si="8"/>
        <v>#DIV/0!</v>
      </c>
      <c r="G44" s="95" t="e">
        <f t="shared" si="9"/>
        <v>#DIV/0!</v>
      </c>
      <c r="H44" s="96"/>
      <c r="I44" s="96"/>
      <c r="O44" s="94" t="e">
        <f t="shared" si="10"/>
        <v>#DIV/0!</v>
      </c>
      <c r="P44" s="95" t="e">
        <f t="shared" si="11"/>
        <v>#DIV/0!</v>
      </c>
    </row>
    <row r="45" hidden="1" spans="6:16">
      <c r="F45" s="94" t="e">
        <f t="shared" si="8"/>
        <v>#DIV/0!</v>
      </c>
      <c r="G45" s="95" t="e">
        <f t="shared" si="9"/>
        <v>#DIV/0!</v>
      </c>
      <c r="H45" s="96"/>
      <c r="I45" s="96"/>
      <c r="O45" s="94" t="e">
        <f t="shared" si="10"/>
        <v>#DIV/0!</v>
      </c>
      <c r="P45" s="95" t="e">
        <f t="shared" si="11"/>
        <v>#DIV/0!</v>
      </c>
    </row>
    <row r="46" hidden="1" spans="6:16">
      <c r="F46" s="94" t="e">
        <f t="shared" si="8"/>
        <v>#DIV/0!</v>
      </c>
      <c r="G46" s="95" t="e">
        <f t="shared" si="9"/>
        <v>#DIV/0!</v>
      </c>
      <c r="H46" s="96"/>
      <c r="I46" s="96"/>
      <c r="O46" s="94" t="e">
        <f t="shared" si="10"/>
        <v>#DIV/0!</v>
      </c>
      <c r="P46" s="95" t="e">
        <f t="shared" si="11"/>
        <v>#DIV/0!</v>
      </c>
    </row>
    <row r="47" hidden="1" spans="6:16">
      <c r="F47" s="94" t="e">
        <f t="shared" si="8"/>
        <v>#DIV/0!</v>
      </c>
      <c r="G47" s="95" t="e">
        <f t="shared" si="9"/>
        <v>#DIV/0!</v>
      </c>
      <c r="H47" s="96"/>
      <c r="I47" s="96"/>
      <c r="O47" s="94" t="e">
        <f t="shared" si="10"/>
        <v>#DIV/0!</v>
      </c>
      <c r="P47" s="95" t="e">
        <f t="shared" si="11"/>
        <v>#DIV/0!</v>
      </c>
    </row>
    <row r="48" hidden="1" spans="6:16">
      <c r="F48" s="94" t="e">
        <f t="shared" si="8"/>
        <v>#DIV/0!</v>
      </c>
      <c r="G48" s="95" t="e">
        <f t="shared" si="9"/>
        <v>#DIV/0!</v>
      </c>
      <c r="H48" s="96"/>
      <c r="I48" s="96"/>
      <c r="O48" s="94" t="e">
        <f t="shared" si="10"/>
        <v>#DIV/0!</v>
      </c>
      <c r="P48" s="95" t="e">
        <f t="shared" si="11"/>
        <v>#DIV/0!</v>
      </c>
    </row>
    <row r="49" hidden="1" spans="6:16">
      <c r="F49" s="94" t="e">
        <f t="shared" si="8"/>
        <v>#DIV/0!</v>
      </c>
      <c r="G49" s="95" t="e">
        <f t="shared" si="9"/>
        <v>#DIV/0!</v>
      </c>
      <c r="H49" s="96"/>
      <c r="I49" s="96"/>
      <c r="O49" s="94" t="e">
        <f t="shared" si="10"/>
        <v>#DIV/0!</v>
      </c>
      <c r="P49" s="95" t="e">
        <f t="shared" si="11"/>
        <v>#DIV/0!</v>
      </c>
    </row>
    <row r="50" hidden="1" spans="6:16">
      <c r="F50" s="94" t="e">
        <f t="shared" si="8"/>
        <v>#DIV/0!</v>
      </c>
      <c r="G50" s="95" t="e">
        <f t="shared" si="9"/>
        <v>#DIV/0!</v>
      </c>
      <c r="H50" s="96"/>
      <c r="I50" s="96"/>
      <c r="O50" s="94" t="e">
        <f t="shared" si="10"/>
        <v>#DIV/0!</v>
      </c>
      <c r="P50" s="95" t="e">
        <f t="shared" si="11"/>
        <v>#DIV/0!</v>
      </c>
    </row>
    <row r="51" hidden="1" spans="6:16">
      <c r="F51" s="94" t="e">
        <f t="shared" si="8"/>
        <v>#DIV/0!</v>
      </c>
      <c r="G51" s="95" t="e">
        <f t="shared" si="9"/>
        <v>#DIV/0!</v>
      </c>
      <c r="H51" s="96"/>
      <c r="I51" s="96"/>
      <c r="O51" s="94" t="e">
        <f t="shared" si="10"/>
        <v>#DIV/0!</v>
      </c>
      <c r="P51" s="95" t="e">
        <f t="shared" si="11"/>
        <v>#DIV/0!</v>
      </c>
    </row>
    <row r="52" hidden="1" spans="6:16">
      <c r="F52" s="94" t="e">
        <f t="shared" si="8"/>
        <v>#DIV/0!</v>
      </c>
      <c r="G52" s="95" t="e">
        <f t="shared" si="9"/>
        <v>#DIV/0!</v>
      </c>
      <c r="H52" s="96"/>
      <c r="I52" s="96"/>
      <c r="O52" s="94" t="e">
        <f t="shared" si="10"/>
        <v>#DIV/0!</v>
      </c>
      <c r="P52" s="95" t="e">
        <f t="shared" si="11"/>
        <v>#DIV/0!</v>
      </c>
    </row>
    <row r="54" hidden="1"/>
    <row r="55" hidden="1"/>
    <row r="56" hidden="1"/>
    <row r="57" hidden="1"/>
  </sheetData>
  <mergeCells count="7">
    <mergeCell ref="A1:P1"/>
    <mergeCell ref="C3:I3"/>
    <mergeCell ref="L3:R3"/>
    <mergeCell ref="A3:A4"/>
    <mergeCell ref="B3:B4"/>
    <mergeCell ref="J3:J4"/>
    <mergeCell ref="K3:K4"/>
  </mergeCells>
  <conditionalFormatting sqref="A7:A16">
    <cfRule type="expression" dxfId="3" priority="6" stopIfTrue="1">
      <formula>"len($A:$A)=3"</formula>
    </cfRule>
    <cfRule type="expression" dxfId="4" priority="7" stopIfTrue="1">
      <formula>"len($A:$A)=3"</formula>
    </cfRule>
  </conditionalFormatting>
  <conditionalFormatting sqref="A20:A27">
    <cfRule type="expression" dxfId="5" priority="4" stopIfTrue="1">
      <formula>"len($A:$A)=3"</formula>
    </cfRule>
    <cfRule type="expression" dxfId="6" priority="5" stopIfTrue="1">
      <formula>"len($A:$A)=3"</formula>
    </cfRule>
  </conditionalFormatting>
  <conditionalFormatting sqref="J23:J24">
    <cfRule type="expression" dxfId="7" priority="3" stopIfTrue="1">
      <formula>"len($A:$A)=3"</formula>
    </cfRule>
  </conditionalFormatting>
  <conditionalFormatting sqref="G5:I29">
    <cfRule type="cellIs" dxfId="8" priority="2" stopIfTrue="1" operator="lessThan">
      <formula>0</formula>
    </cfRule>
  </conditionalFormatting>
  <conditionalFormatting sqref="P5:R29">
    <cfRule type="cellIs" dxfId="9" priority="1" stopIfTrue="1" operator="lessThan">
      <formula>0</formula>
    </cfRule>
  </conditionalFormatting>
  <conditionalFormatting sqref="A17:A18 A28 J27">
    <cfRule type="expression" dxfId="10" priority="12" stopIfTrue="1">
      <formula>"len($A:$A)=3"</formula>
    </cfRule>
  </conditionalFormatting>
  <conditionalFormatting sqref="G30:I52 P30:P52">
    <cfRule type="cellIs" dxfId="11" priority="11" stopIfTrue="1" operator="lessThan">
      <formula>0</formula>
    </cfRule>
  </conditionalFormatting>
  <printOptions horizontalCentered="1"/>
  <pageMargins left="0.588888888888889" right="0.588888888888889" top="0.629166666666667" bottom="0.388888888888889" header="0.509027777777778" footer="0.159027777777778"/>
  <pageSetup paperSize="9" scale="58" fitToHeight="0" orientation="landscape" blackAndWhite="1"/>
  <headerFooter alignWithMargins="0"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24"/>
  <sheetViews>
    <sheetView showZeros="0" zoomScale="75" zoomScaleNormal="75" workbookViewId="0">
      <selection activeCell="H10" sqref="H10"/>
    </sheetView>
  </sheetViews>
  <sheetFormatPr defaultColWidth="9.125" defaultRowHeight="14.25" outlineLevelCol="7"/>
  <cols>
    <col min="1" max="1" width="40.625" style="34" customWidth="1"/>
    <col min="2" max="2" width="15.25" style="34"/>
    <col min="3" max="3" width="13.25" style="34"/>
    <col min="4" max="4" width="13" style="23" customWidth="1"/>
    <col min="5" max="5" width="37.5" style="34" customWidth="1"/>
    <col min="6" max="6" width="15.25" style="34"/>
    <col min="7" max="7" width="13.25" style="34"/>
    <col min="8" max="8" width="12.25" style="23" customWidth="1"/>
    <col min="9" max="255" width="9.125" style="34" customWidth="1"/>
    <col min="256" max="16384" width="9.125" style="34"/>
  </cols>
  <sheetData>
    <row r="1" s="33" customFormat="1" ht="54.75" customHeight="1" spans="1:8">
      <c r="A1" s="35" t="s">
        <v>10</v>
      </c>
      <c r="B1" s="35"/>
      <c r="C1" s="35"/>
      <c r="D1" s="35"/>
      <c r="E1" s="35"/>
      <c r="F1" s="35"/>
      <c r="G1" s="35"/>
      <c r="H1" s="35"/>
    </row>
    <row r="2" s="33" customFormat="1" ht="17.1" customHeight="1" spans="1:8">
      <c r="A2" s="36"/>
      <c r="B2" s="37"/>
      <c r="C2" s="37"/>
      <c r="D2" s="37"/>
      <c r="E2" s="37"/>
      <c r="F2" s="37"/>
      <c r="H2" s="37" t="s">
        <v>167</v>
      </c>
    </row>
    <row r="3" s="33" customFormat="1" ht="19.5" customHeight="1" spans="1:8">
      <c r="A3" s="38" t="s">
        <v>13</v>
      </c>
      <c r="B3" s="39" t="s">
        <v>14</v>
      </c>
      <c r="C3" s="40" t="s">
        <v>15</v>
      </c>
      <c r="D3" s="40"/>
      <c r="E3" s="38" t="s">
        <v>16</v>
      </c>
      <c r="F3" s="39" t="s">
        <v>14</v>
      </c>
      <c r="G3" s="40" t="s">
        <v>15</v>
      </c>
      <c r="H3" s="40"/>
    </row>
    <row r="4" s="33" customFormat="1" ht="19.5" customHeight="1" spans="1:8">
      <c r="A4" s="41"/>
      <c r="B4" s="39"/>
      <c r="C4" s="39" t="s">
        <v>19</v>
      </c>
      <c r="D4" s="39" t="s">
        <v>168</v>
      </c>
      <c r="E4" s="41"/>
      <c r="F4" s="39"/>
      <c r="G4" s="39" t="s">
        <v>19</v>
      </c>
      <c r="H4" s="39" t="s">
        <v>168</v>
      </c>
    </row>
    <row r="5" s="33" customFormat="1" ht="19.5" customHeight="1" spans="1:8">
      <c r="A5" s="42" t="s">
        <v>169</v>
      </c>
      <c r="B5" s="39"/>
      <c r="C5" s="39"/>
      <c r="D5" s="43" t="str">
        <f t="shared" ref="D5:D11" si="0">IF(OR(VALUE(C5)=0,ISERROR(C5/B5-1)),"",C5/B5-1)</f>
        <v/>
      </c>
      <c r="E5" s="44" t="s">
        <v>41</v>
      </c>
      <c r="F5" s="45"/>
      <c r="G5" s="46"/>
      <c r="H5" s="43" t="str">
        <f t="shared" ref="H5:H12" si="1">IF(OR(VALUE(G5)=0,ISERROR(G5/F5-1)),"",G5/F5-1)</f>
        <v/>
      </c>
    </row>
    <row r="6" s="33" customFormat="1" ht="19.5" customHeight="1" spans="1:8">
      <c r="A6" s="47" t="s">
        <v>170</v>
      </c>
      <c r="B6" s="47"/>
      <c r="C6" s="47"/>
      <c r="D6" s="43" t="str">
        <f t="shared" si="0"/>
        <v/>
      </c>
      <c r="E6" s="44" t="s">
        <v>171</v>
      </c>
      <c r="F6" s="48"/>
      <c r="G6" s="49"/>
      <c r="H6" s="43" t="str">
        <f t="shared" si="1"/>
        <v/>
      </c>
    </row>
    <row r="7" s="33" customFormat="1" ht="19.5" customHeight="1" spans="1:8">
      <c r="A7" s="47" t="s">
        <v>172</v>
      </c>
      <c r="B7" s="47"/>
      <c r="C7" s="47"/>
      <c r="D7" s="43" t="str">
        <f t="shared" si="0"/>
        <v/>
      </c>
      <c r="E7" s="44"/>
      <c r="F7" s="47"/>
      <c r="G7" s="49"/>
      <c r="H7" s="43" t="str">
        <f t="shared" si="1"/>
        <v/>
      </c>
    </row>
    <row r="8" s="33" customFormat="1" ht="19.5" customHeight="1" spans="1:8">
      <c r="A8" s="47" t="s">
        <v>173</v>
      </c>
      <c r="B8" s="47"/>
      <c r="C8" s="47"/>
      <c r="D8" s="43" t="str">
        <f t="shared" si="0"/>
        <v/>
      </c>
      <c r="E8" s="50"/>
      <c r="F8" s="51"/>
      <c r="G8" s="49"/>
      <c r="H8" s="43" t="str">
        <f t="shared" si="1"/>
        <v/>
      </c>
    </row>
    <row r="9" s="33" customFormat="1" ht="19.5" customHeight="1" spans="1:8">
      <c r="A9" s="52" t="s">
        <v>174</v>
      </c>
      <c r="B9" s="47"/>
      <c r="C9" s="49"/>
      <c r="D9" s="43" t="str">
        <f t="shared" si="0"/>
        <v/>
      </c>
      <c r="F9" s="47"/>
      <c r="G9" s="49"/>
      <c r="H9" s="43" t="str">
        <f t="shared" si="1"/>
        <v/>
      </c>
    </row>
    <row r="10" s="33" customFormat="1" ht="19.5" customHeight="1" spans="1:8">
      <c r="A10" s="47"/>
      <c r="B10" s="47"/>
      <c r="C10" s="49"/>
      <c r="D10" s="43" t="str">
        <f t="shared" si="0"/>
        <v/>
      </c>
      <c r="E10" s="44"/>
      <c r="F10" s="53"/>
      <c r="G10" s="49"/>
      <c r="H10" s="43" t="str">
        <f t="shared" si="1"/>
        <v/>
      </c>
    </row>
    <row r="11" s="33" customFormat="1" ht="19.5" customHeight="1" spans="1:8">
      <c r="A11" s="47"/>
      <c r="B11" s="47"/>
      <c r="C11" s="49"/>
      <c r="D11" s="43" t="str">
        <f t="shared" si="0"/>
        <v/>
      </c>
      <c r="E11" s="44"/>
      <c r="F11" s="47"/>
      <c r="G11" s="49"/>
      <c r="H11" s="43" t="str">
        <f t="shared" si="1"/>
        <v/>
      </c>
    </row>
    <row r="12" s="33" customFormat="1" ht="19.5" customHeight="1" spans="1:8">
      <c r="A12" s="47"/>
      <c r="B12" s="47"/>
      <c r="C12" s="49"/>
      <c r="D12" s="43"/>
      <c r="E12" s="54"/>
      <c r="F12" s="50"/>
      <c r="G12" s="49"/>
      <c r="H12" s="43" t="str">
        <f t="shared" si="1"/>
        <v/>
      </c>
    </row>
    <row r="13" s="33" customFormat="1" ht="19.5" customHeight="1" spans="1:8">
      <c r="A13" s="47"/>
      <c r="B13" s="47"/>
      <c r="C13" s="49"/>
      <c r="D13" s="43"/>
      <c r="E13" s="47"/>
      <c r="F13" s="50"/>
      <c r="G13" s="49"/>
      <c r="H13" s="43"/>
    </row>
    <row r="14" s="33" customFormat="1" ht="19.5" customHeight="1" spans="1:8">
      <c r="A14" s="55" t="s">
        <v>175</v>
      </c>
      <c r="B14" s="54">
        <f t="shared" ref="B14:G14" si="2">SUM(B5:B12)</f>
        <v>0</v>
      </c>
      <c r="C14" s="56">
        <f t="shared" si="2"/>
        <v>0</v>
      </c>
      <c r="D14" s="57" t="str">
        <f t="shared" ref="D14:D19" si="3">IF(OR(VALUE(C14)=0,ISERROR(C14/B14-1)),"",C14/B14-1)</f>
        <v/>
      </c>
      <c r="E14" s="55" t="s">
        <v>176</v>
      </c>
      <c r="F14" s="56">
        <f t="shared" si="2"/>
        <v>0</v>
      </c>
      <c r="G14" s="56">
        <f t="shared" si="2"/>
        <v>0</v>
      </c>
      <c r="H14" s="57" t="str">
        <f t="shared" ref="H14:H21" si="4">IF(OR(VALUE(G14)=0,ISERROR(G14/F14-1)),"",G14/F14-1)</f>
        <v/>
      </c>
    </row>
    <row r="15" s="33" customFormat="1" ht="19.5" customHeight="1" spans="1:8">
      <c r="A15" s="47"/>
      <c r="B15" s="47"/>
      <c r="C15" s="49"/>
      <c r="D15" s="58"/>
      <c r="E15" s="47"/>
      <c r="F15" s="50"/>
      <c r="G15" s="49"/>
      <c r="H15" s="59"/>
    </row>
    <row r="16" s="33" customFormat="1" ht="19.5" customHeight="1" spans="1:8">
      <c r="A16" s="54" t="s">
        <v>177</v>
      </c>
      <c r="B16" s="50"/>
      <c r="C16" s="49">
        <f>SUM(C17)</f>
        <v>0</v>
      </c>
      <c r="D16" s="58"/>
      <c r="E16" s="60" t="s">
        <v>80</v>
      </c>
      <c r="F16" s="50"/>
      <c r="G16" s="49"/>
      <c r="H16" s="59"/>
    </row>
    <row r="17" s="33" customFormat="1" ht="19.5" customHeight="1" spans="1:8">
      <c r="A17" s="54"/>
      <c r="B17" s="50"/>
      <c r="C17" s="49"/>
      <c r="D17" s="58"/>
      <c r="E17" s="60" t="s">
        <v>178</v>
      </c>
      <c r="F17" s="50"/>
      <c r="G17" s="49"/>
      <c r="H17" s="59"/>
    </row>
    <row r="18" s="33" customFormat="1" ht="19.5" customHeight="1" spans="1:8">
      <c r="A18" s="54" t="s">
        <v>46</v>
      </c>
      <c r="B18" s="50"/>
      <c r="C18" s="49"/>
      <c r="D18" s="43" t="str">
        <f t="shared" si="3"/>
        <v/>
      </c>
      <c r="E18" s="54" t="s">
        <v>179</v>
      </c>
      <c r="F18" s="47">
        <v>0</v>
      </c>
      <c r="G18" s="49">
        <f>C24-G14-G16-G17</f>
        <v>0</v>
      </c>
      <c r="H18" s="57" t="str">
        <f t="shared" si="4"/>
        <v/>
      </c>
    </row>
    <row r="19" s="33" customFormat="1" ht="19.5" customHeight="1" spans="1:8">
      <c r="A19" s="54"/>
      <c r="B19" s="47"/>
      <c r="C19" s="49"/>
      <c r="D19" s="43" t="str">
        <f t="shared" si="3"/>
        <v/>
      </c>
      <c r="E19" s="54" t="s">
        <v>46</v>
      </c>
      <c r="F19" s="47"/>
      <c r="G19" s="49"/>
      <c r="H19" s="57" t="str">
        <f t="shared" si="4"/>
        <v/>
      </c>
    </row>
    <row r="20" s="33" customFormat="1" ht="19.5" customHeight="1" spans="1:8">
      <c r="A20" s="47"/>
      <c r="B20" s="47"/>
      <c r="C20" s="49"/>
      <c r="D20" s="58"/>
      <c r="E20" s="54"/>
      <c r="F20" s="47"/>
      <c r="G20" s="49"/>
      <c r="H20" s="57" t="str">
        <f t="shared" si="4"/>
        <v/>
      </c>
    </row>
    <row r="21" s="33" customFormat="1" ht="19.5" customHeight="1" spans="1:8">
      <c r="A21" s="47"/>
      <c r="B21" s="47"/>
      <c r="C21" s="49"/>
      <c r="D21" s="58"/>
      <c r="E21" s="54"/>
      <c r="F21" s="47"/>
      <c r="G21" s="49"/>
      <c r="H21" s="57" t="str">
        <f t="shared" si="4"/>
        <v/>
      </c>
    </row>
    <row r="22" s="33" customFormat="1" ht="19.5" customHeight="1" spans="1:8">
      <c r="A22" s="47"/>
      <c r="B22" s="47"/>
      <c r="C22" s="49"/>
      <c r="D22" s="58"/>
      <c r="E22" s="47"/>
      <c r="F22" s="47"/>
      <c r="G22" s="49"/>
      <c r="H22" s="59"/>
    </row>
    <row r="23" s="33" customFormat="1" ht="19.5" customHeight="1" spans="1:8">
      <c r="A23" s="47"/>
      <c r="B23" s="47"/>
      <c r="C23" s="49"/>
      <c r="D23" s="58"/>
      <c r="E23" s="47"/>
      <c r="F23" s="47"/>
      <c r="G23" s="49"/>
      <c r="H23" s="59"/>
    </row>
    <row r="24" ht="19.5" customHeight="1" spans="1:8">
      <c r="A24" s="55" t="s">
        <v>180</v>
      </c>
      <c r="B24" s="61"/>
      <c r="C24" s="56">
        <f>SUM(C14,C16,C18)</f>
        <v>0</v>
      </c>
      <c r="D24" s="57" t="str">
        <f>IF(OR(VALUE(C24)=0,ISERROR(C24/B24-1)),"",C24/B24-1)</f>
        <v/>
      </c>
      <c r="E24" s="55" t="s">
        <v>181</v>
      </c>
      <c r="F24" s="56">
        <f>SUM(F14,F16,F17,F18)</f>
        <v>0</v>
      </c>
      <c r="G24" s="56">
        <f>SUM(G14,G16,G17,G18)</f>
        <v>0</v>
      </c>
      <c r="H24" s="57" t="str">
        <f>IF(OR(VALUE(G24)=0,ISERROR(G24/F24-1)),"",G24/F24-1)</f>
        <v/>
      </c>
    </row>
  </sheetData>
  <mergeCells count="7">
    <mergeCell ref="A1:H1"/>
    <mergeCell ref="C3:D3"/>
    <mergeCell ref="G3:H3"/>
    <mergeCell ref="A3:A4"/>
    <mergeCell ref="B3:B4"/>
    <mergeCell ref="E3:E4"/>
    <mergeCell ref="F3:F4"/>
  </mergeCells>
  <conditionalFormatting sqref="H5:H14 D5:D14 D18:D19 D24:D25 H18:H21 H24:H25">
    <cfRule type="cellIs" dxfId="12" priority="1" stopIfTrue="1" operator="lessThan">
      <formula>0</formula>
    </cfRule>
  </conditionalFormatting>
  <pageMargins left="0.75" right="0.75" top="1" bottom="1" header="0.5" footer="0.5"/>
  <pageSetup paperSize="9" scale="76" orientation="landscape"/>
  <headerFooter alignWithMargins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21"/>
  <sheetViews>
    <sheetView showZeros="0" zoomScale="85" zoomScaleNormal="85" workbookViewId="0">
      <selection activeCell="I9" sqref="I9"/>
    </sheetView>
  </sheetViews>
  <sheetFormatPr defaultColWidth="9" defaultRowHeight="14.25" customHeight="1"/>
  <cols>
    <col min="1" max="1" width="23.625" style="1" customWidth="1"/>
    <col min="2" max="2" width="10.125" style="1" customWidth="1"/>
    <col min="3" max="3" width="14.25" style="1" customWidth="1"/>
    <col min="4" max="4" width="10.25" style="1" customWidth="1"/>
    <col min="5" max="5" width="14.25" style="1" customWidth="1"/>
    <col min="6" max="6" width="9.25" style="1" customWidth="1"/>
    <col min="7" max="7" width="9.125" style="1" customWidth="1"/>
    <col min="8" max="10" width="12.875" style="1" customWidth="1"/>
    <col min="11" max="11" width="12.375" style="1" customWidth="1"/>
    <col min="12" max="12" width="14" style="1" customWidth="1"/>
    <col min="13" max="16384" width="9" style="1"/>
  </cols>
  <sheetData>
    <row r="1" ht="18" customHeight="1" spans="1:10">
      <c r="A1" s="2"/>
      <c r="B1" s="3"/>
      <c r="C1" s="3"/>
      <c r="D1" s="3"/>
      <c r="E1" s="3"/>
      <c r="F1" s="3"/>
      <c r="G1" s="3"/>
      <c r="H1" s="3"/>
      <c r="I1" s="3"/>
      <c r="J1" s="3"/>
    </row>
    <row r="2" ht="28.5" customHeight="1" spans="1:13">
      <c r="A2" s="4" t="s">
        <v>182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5" customHeight="1" spans="1:10">
      <c r="A3" s="5"/>
      <c r="B3" s="5"/>
      <c r="C3" s="5"/>
      <c r="D3" s="5"/>
      <c r="E3" s="5"/>
      <c r="F3" s="5"/>
      <c r="G3" s="5"/>
      <c r="H3" s="5"/>
      <c r="I3" s="5"/>
      <c r="J3" s="20"/>
    </row>
    <row r="4" ht="15" customHeight="1" spans="1:12">
      <c r="A4" s="6"/>
      <c r="B4" s="7"/>
      <c r="C4" s="7"/>
      <c r="D4" s="7"/>
      <c r="E4" s="7"/>
      <c r="F4" s="7"/>
      <c r="G4" s="7"/>
      <c r="H4" s="7"/>
      <c r="I4" s="21"/>
      <c r="J4" s="22"/>
      <c r="L4" s="23" t="s">
        <v>12</v>
      </c>
    </row>
    <row r="5" ht="49.7" customHeight="1" spans="1:13">
      <c r="A5" s="8" t="s">
        <v>183</v>
      </c>
      <c r="B5" s="9" t="s">
        <v>184</v>
      </c>
      <c r="C5" s="10" t="s">
        <v>185</v>
      </c>
      <c r="D5" s="11" t="s">
        <v>186</v>
      </c>
      <c r="E5" s="9" t="s">
        <v>187</v>
      </c>
      <c r="F5" s="9" t="s">
        <v>188</v>
      </c>
      <c r="G5" s="12" t="s">
        <v>189</v>
      </c>
      <c r="H5" s="13" t="s">
        <v>190</v>
      </c>
      <c r="I5" s="24" t="s">
        <v>191</v>
      </c>
      <c r="J5" s="25" t="s">
        <v>192</v>
      </c>
      <c r="K5" s="25" t="s">
        <v>193</v>
      </c>
      <c r="L5" s="26" t="s">
        <v>194</v>
      </c>
      <c r="M5" s="26" t="s">
        <v>195</v>
      </c>
    </row>
    <row r="6" ht="30" customHeight="1" spans="1:13">
      <c r="A6" s="14" t="s">
        <v>196</v>
      </c>
      <c r="B6" s="15">
        <f t="shared" ref="B6:B21" si="0">SUM(C6:L6)</f>
        <v>0</v>
      </c>
      <c r="C6" s="15"/>
      <c r="D6" s="15"/>
      <c r="E6" s="15"/>
      <c r="F6" s="15"/>
      <c r="G6" s="15"/>
      <c r="H6" s="15"/>
      <c r="I6" s="15"/>
      <c r="J6" s="15"/>
      <c r="K6" s="15"/>
      <c r="L6" s="15">
        <f>SUM(L7:L11)</f>
        <v>0</v>
      </c>
      <c r="M6" s="15">
        <f>SUM(M7:M11)</f>
        <v>0</v>
      </c>
    </row>
    <row r="7" ht="30" customHeight="1" spans="1:13">
      <c r="A7" s="14" t="s">
        <v>197</v>
      </c>
      <c r="B7" s="15">
        <f t="shared" si="0"/>
        <v>0</v>
      </c>
      <c r="C7" s="15"/>
      <c r="D7" s="15"/>
      <c r="E7" s="15"/>
      <c r="F7" s="15"/>
      <c r="G7" s="16"/>
      <c r="H7" s="15"/>
      <c r="I7" s="15"/>
      <c r="J7" s="15"/>
      <c r="K7" s="15"/>
      <c r="L7" s="27"/>
      <c r="M7" s="27"/>
    </row>
    <row r="8" ht="30" customHeight="1" spans="1:13">
      <c r="A8" s="14" t="s">
        <v>198</v>
      </c>
      <c r="B8" s="15">
        <f t="shared" si="0"/>
        <v>0</v>
      </c>
      <c r="C8" s="15"/>
      <c r="D8" s="15"/>
      <c r="E8" s="15"/>
      <c r="F8" s="15"/>
      <c r="G8" s="16"/>
      <c r="H8" s="15"/>
      <c r="I8" s="15"/>
      <c r="J8" s="15"/>
      <c r="K8" s="15"/>
      <c r="L8" s="27"/>
      <c r="M8" s="27"/>
    </row>
    <row r="9" ht="30" customHeight="1" spans="1:13">
      <c r="A9" s="17" t="s">
        <v>199</v>
      </c>
      <c r="B9" s="15">
        <f t="shared" si="0"/>
        <v>0</v>
      </c>
      <c r="C9" s="15"/>
      <c r="D9" s="15"/>
      <c r="E9" s="15"/>
      <c r="F9" s="15"/>
      <c r="G9" s="15"/>
      <c r="H9" s="15"/>
      <c r="I9" s="15"/>
      <c r="J9" s="15"/>
      <c r="K9" s="15"/>
      <c r="L9" s="27"/>
      <c r="M9" s="27"/>
    </row>
    <row r="10" ht="30" customHeight="1" spans="1:13">
      <c r="A10" s="17" t="s">
        <v>200</v>
      </c>
      <c r="B10" s="15">
        <f t="shared" si="0"/>
        <v>0</v>
      </c>
      <c r="C10" s="15"/>
      <c r="D10" s="15"/>
      <c r="E10" s="15"/>
      <c r="F10" s="15"/>
      <c r="G10" s="15"/>
      <c r="H10" s="15"/>
      <c r="I10" s="15"/>
      <c r="J10" s="15"/>
      <c r="K10" s="28"/>
      <c r="L10" s="27"/>
      <c r="M10" s="27"/>
    </row>
    <row r="11" ht="30" customHeight="1" spans="1:13">
      <c r="A11" s="17" t="s">
        <v>201</v>
      </c>
      <c r="B11" s="15">
        <f t="shared" si="0"/>
        <v>0</v>
      </c>
      <c r="C11" s="15"/>
      <c r="D11" s="15"/>
      <c r="E11" s="15"/>
      <c r="F11" s="15"/>
      <c r="G11" s="15"/>
      <c r="H11" s="15"/>
      <c r="I11" s="15"/>
      <c r="J11" s="15"/>
      <c r="K11" s="28"/>
      <c r="L11" s="27"/>
      <c r="M11" s="27"/>
    </row>
    <row r="12" ht="30" customHeight="1" spans="1:13">
      <c r="A12" s="17" t="s">
        <v>202</v>
      </c>
      <c r="B12" s="15">
        <f t="shared" si="0"/>
        <v>0</v>
      </c>
      <c r="C12" s="15"/>
      <c r="D12" s="15"/>
      <c r="E12" s="15"/>
      <c r="F12" s="15"/>
      <c r="G12" s="15"/>
      <c r="H12" s="15"/>
      <c r="I12" s="15"/>
      <c r="J12" s="29"/>
      <c r="K12" s="28"/>
      <c r="L12" s="27"/>
      <c r="M12" s="27"/>
    </row>
    <row r="13" ht="30" customHeight="1" spans="1:13">
      <c r="A13" s="17" t="s">
        <v>203</v>
      </c>
      <c r="B13" s="15">
        <f t="shared" si="0"/>
        <v>0</v>
      </c>
      <c r="C13" s="15"/>
      <c r="D13" s="15"/>
      <c r="E13" s="15"/>
      <c r="F13" s="15"/>
      <c r="G13" s="15"/>
      <c r="H13" s="15"/>
      <c r="I13" s="15"/>
      <c r="J13" s="15"/>
      <c r="K13" s="15"/>
      <c r="L13" s="15">
        <f>SUM(L14:L16)</f>
        <v>0</v>
      </c>
      <c r="M13" s="15">
        <f>SUM(M14:M16)</f>
        <v>0</v>
      </c>
    </row>
    <row r="14" ht="30" customHeight="1" spans="1:13">
      <c r="A14" s="14" t="s">
        <v>204</v>
      </c>
      <c r="B14" s="15">
        <f t="shared" si="0"/>
        <v>0</v>
      </c>
      <c r="C14" s="15"/>
      <c r="D14" s="15"/>
      <c r="E14" s="15"/>
      <c r="F14" s="15"/>
      <c r="G14" s="15"/>
      <c r="H14" s="15"/>
      <c r="I14" s="15"/>
      <c r="J14" s="15"/>
      <c r="K14" s="15"/>
      <c r="L14" s="27"/>
      <c r="M14" s="27"/>
    </row>
    <row r="15" ht="30" customHeight="1" spans="1:13">
      <c r="A15" s="14" t="s">
        <v>205</v>
      </c>
      <c r="B15" s="15">
        <f t="shared" si="0"/>
        <v>0</v>
      </c>
      <c r="C15" s="15"/>
      <c r="D15" s="15"/>
      <c r="E15" s="15"/>
      <c r="F15" s="15"/>
      <c r="G15" s="15"/>
      <c r="H15" s="15"/>
      <c r="I15" s="15"/>
      <c r="J15" s="15"/>
      <c r="K15" s="28"/>
      <c r="L15" s="27"/>
      <c r="M15" s="27"/>
    </row>
    <row r="16" ht="30" customHeight="1" spans="1:13">
      <c r="A16" s="17" t="s">
        <v>206</v>
      </c>
      <c r="B16" s="15">
        <f t="shared" si="0"/>
        <v>0</v>
      </c>
      <c r="C16" s="15"/>
      <c r="D16" s="15"/>
      <c r="E16" s="15"/>
      <c r="F16" s="15"/>
      <c r="G16" s="15"/>
      <c r="H16" s="15"/>
      <c r="I16" s="15"/>
      <c r="J16" s="15"/>
      <c r="K16" s="28"/>
      <c r="L16" s="27"/>
      <c r="M16" s="27"/>
    </row>
    <row r="17" ht="30" customHeight="1" spans="1:13">
      <c r="A17" s="17" t="s">
        <v>207</v>
      </c>
      <c r="B17" s="15">
        <f t="shared" si="0"/>
        <v>0</v>
      </c>
      <c r="C17" s="15"/>
      <c r="D17" s="15"/>
      <c r="E17" s="15"/>
      <c r="F17" s="15"/>
      <c r="G17" s="15"/>
      <c r="H17" s="15"/>
      <c r="I17" s="15"/>
      <c r="J17" s="30"/>
      <c r="K17" s="28"/>
      <c r="L17" s="27"/>
      <c r="M17" s="27"/>
    </row>
    <row r="18" ht="30" customHeight="1" spans="1:13">
      <c r="A18" s="18" t="s">
        <v>208</v>
      </c>
      <c r="B18" s="15">
        <f t="shared" si="0"/>
        <v>0</v>
      </c>
      <c r="C18" s="15"/>
      <c r="D18" s="15"/>
      <c r="E18" s="15"/>
      <c r="F18" s="15"/>
      <c r="G18" s="15"/>
      <c r="H18" s="15"/>
      <c r="I18" s="15"/>
      <c r="J18" s="31"/>
      <c r="K18" s="28"/>
      <c r="L18" s="27"/>
      <c r="M18" s="27"/>
    </row>
    <row r="19" ht="30" customHeight="1" spans="1:13">
      <c r="A19" s="17" t="s">
        <v>209</v>
      </c>
      <c r="B19" s="15">
        <f t="shared" si="0"/>
        <v>0</v>
      </c>
      <c r="C19" s="15"/>
      <c r="D19" s="15"/>
      <c r="E19" s="15"/>
      <c r="F19" s="15"/>
      <c r="G19" s="15"/>
      <c r="H19" s="15"/>
      <c r="I19" s="15"/>
      <c r="J19" s="15"/>
      <c r="K19" s="15"/>
      <c r="L19" s="32">
        <f t="shared" ref="L19" si="1">L6+L12-L13-L17-L18</f>
        <v>0</v>
      </c>
      <c r="M19" s="27"/>
    </row>
    <row r="20" ht="30" customHeight="1" spans="1:13">
      <c r="A20" s="17" t="s">
        <v>210</v>
      </c>
      <c r="B20" s="15">
        <f t="shared" si="0"/>
        <v>0</v>
      </c>
      <c r="C20" s="15"/>
      <c r="D20" s="15"/>
      <c r="E20" s="15"/>
      <c r="F20" s="15"/>
      <c r="G20" s="15"/>
      <c r="H20" s="15"/>
      <c r="I20" s="15"/>
      <c r="J20" s="15"/>
      <c r="K20" s="15"/>
      <c r="L20" s="27"/>
      <c r="M20" s="27"/>
    </row>
    <row r="21" ht="33.75" customHeight="1" spans="1:13">
      <c r="A21" s="14" t="s">
        <v>211</v>
      </c>
      <c r="B21" s="19">
        <f t="shared" si="0"/>
        <v>0</v>
      </c>
      <c r="C21" s="15"/>
      <c r="D21" s="15"/>
      <c r="E21" s="15"/>
      <c r="F21" s="15"/>
      <c r="G21" s="15"/>
      <c r="H21" s="15"/>
      <c r="I21" s="15"/>
      <c r="J21" s="15"/>
      <c r="K21" s="15"/>
      <c r="L21" s="32">
        <f t="shared" ref="L21" si="2">SUM(L19:L20)</f>
        <v>0</v>
      </c>
      <c r="M21" s="27"/>
    </row>
  </sheetData>
  <mergeCells count="1">
    <mergeCell ref="A2:M2"/>
  </mergeCells>
  <printOptions horizontalCentered="1"/>
  <pageMargins left="0.786805555555556" right="0.349305555555556" top="0.901388888888889" bottom="0.629166666666667" header="0.507638888888889" footer="0.507638888888889"/>
  <pageSetup paperSize="9" scale="75" orientation="landscape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</vt:lpstr>
      <vt:lpstr>目录</vt:lpstr>
      <vt:lpstr>2019年一般公预算执行情况表</vt:lpstr>
      <vt:lpstr>2019年政府性基金预算执行情况表</vt:lpstr>
      <vt:lpstr>2019年国有资本经营预算执行情况表</vt:lpstr>
      <vt:lpstr>2019年社会保险基金预算执行情况表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cp:revision>1</cp:revision>
  <dcterms:created xsi:type="dcterms:W3CDTF">1996-12-17T01:32:00Z</dcterms:created>
  <cp:lastPrinted>2019-01-20T11:45:00Z</cp:lastPrinted>
  <dcterms:modified xsi:type="dcterms:W3CDTF">2020-05-12T09:25:04Z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  <property fmtid="{D5CDD505-2E9C-101B-9397-08002B2CF9AE}" pid="3" name="KSOReadingLayout">
    <vt:bool>true</vt:bool>
  </property>
</Properties>
</file>