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97"/>
  </bookViews>
  <sheets>
    <sheet name="梁河项目库-总明细 (新增)" sheetId="20" r:id="rId1"/>
  </sheets>
  <definedNames>
    <definedName name="_xlnm._FilterDatabase" localSheetId="0" hidden="1">'梁河项目库-总明细 (新增)'!$A$5:$AB$179</definedName>
    <definedName name="_xlnm.Print_Area" localSheetId="0">'梁河项目库-总明细 (新增)'!$A$1:$X$179</definedName>
    <definedName name="_xlnm.Print_Titles" localSheetId="0">'梁河项目库-总明细 (新增)'!$1:$5</definedName>
  </definedNames>
  <calcPr calcId="144525" concurrentCalc="0"/>
</workbook>
</file>

<file path=xl/sharedStrings.xml><?xml version="1.0" encoding="utf-8"?>
<sst xmlns="http://schemas.openxmlformats.org/spreadsheetml/2006/main" count="901" uniqueCount="252">
  <si>
    <r>
      <t>九保阿昌族乡</t>
    </r>
    <r>
      <rPr>
        <b/>
        <sz val="18"/>
        <rFont val="Times New Roman"/>
        <charset val="134"/>
      </rPr>
      <t>2018-2020</t>
    </r>
    <r>
      <rPr>
        <b/>
        <sz val="18"/>
        <rFont val="宋体"/>
        <charset val="134"/>
      </rPr>
      <t>年乡级脱贫攻坚项目库（实施方案）清单</t>
    </r>
    <r>
      <rPr>
        <b/>
        <sz val="18"/>
        <rFont val="Times New Roman"/>
        <charset val="134"/>
      </rPr>
      <t>——2020</t>
    </r>
    <r>
      <rPr>
        <b/>
        <sz val="18"/>
        <rFont val="宋体"/>
        <charset val="134"/>
      </rPr>
      <t>年第一次动态调整（新增项目分表）</t>
    </r>
  </si>
  <si>
    <r>
      <rPr>
        <b/>
        <sz val="11"/>
        <rFont val="Times New Roman"/>
        <charset val="134"/>
      </rPr>
      <t xml:space="preserve">       </t>
    </r>
    <r>
      <rPr>
        <b/>
        <sz val="11"/>
        <rFont val="宋体"/>
        <charset val="134"/>
      </rPr>
      <t>填报单位：九保阿昌族乡人民政府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乡党委书记：孙家本</t>
    </r>
    <r>
      <rPr>
        <b/>
        <sz val="11"/>
        <rFont val="Times New Roman"/>
        <charset val="134"/>
      </rPr>
      <t xml:space="preserve">                               </t>
    </r>
    <r>
      <rPr>
        <b/>
        <sz val="11"/>
        <rFont val="宋体"/>
        <charset val="134"/>
      </rPr>
      <t>审核：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赵仁宝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填表人：张自立</t>
    </r>
    <r>
      <rPr>
        <b/>
        <sz val="11"/>
        <rFont val="Times New Roman"/>
        <charset val="134"/>
      </rPr>
      <t xml:space="preserve">           </t>
    </r>
    <r>
      <rPr>
        <b/>
        <sz val="11"/>
        <rFont val="宋体"/>
        <charset val="134"/>
      </rPr>
      <t>电话：</t>
    </r>
    <r>
      <rPr>
        <b/>
        <sz val="11"/>
        <rFont val="Times New Roman"/>
        <charset val="134"/>
      </rPr>
      <t xml:space="preserve"> 14787369055           </t>
    </r>
    <r>
      <rPr>
        <b/>
        <sz val="11"/>
        <rFont val="宋体"/>
        <charset val="134"/>
      </rPr>
      <t>时间：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5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29</t>
    </r>
    <r>
      <rPr>
        <b/>
        <sz val="11"/>
        <rFont val="宋体"/>
        <charset val="134"/>
      </rPr>
      <t>日</t>
    </r>
    <r>
      <rPr>
        <b/>
        <sz val="11"/>
        <rFont val="Times New Roman"/>
        <charset val="134"/>
      </rPr>
      <t xml:space="preserve">              </t>
    </r>
    <r>
      <rPr>
        <b/>
        <sz val="11"/>
        <rFont val="宋体"/>
        <charset val="134"/>
      </rPr>
      <t>单位：万元</t>
    </r>
    <r>
      <rPr>
        <b/>
        <sz val="11"/>
        <rFont val="Times New Roman"/>
        <charset val="134"/>
      </rPr>
      <t xml:space="preserve">              </t>
    </r>
  </si>
  <si>
    <t>序号</t>
  </si>
  <si>
    <t>项目类别及名称</t>
  </si>
  <si>
    <t>实施地点</t>
  </si>
  <si>
    <t>建设性质</t>
  </si>
  <si>
    <t>建设年度</t>
  </si>
  <si>
    <t>建设规模及内容</t>
  </si>
  <si>
    <t>补助标准</t>
  </si>
  <si>
    <t>资金投入规模（万元）</t>
  </si>
  <si>
    <t>资金筹措方式</t>
  </si>
  <si>
    <r>
      <rPr>
        <b/>
        <sz val="10"/>
        <rFont val="仿宋"/>
        <charset val="134"/>
      </rPr>
      <t>入户项目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公益共享</t>
    </r>
  </si>
  <si>
    <t>贫困人口直接受益</t>
  </si>
  <si>
    <t>绩效目标</t>
  </si>
  <si>
    <t>带贫减贫机制</t>
  </si>
  <si>
    <t>责任单位</t>
  </si>
  <si>
    <t>备注</t>
  </si>
  <si>
    <t>乡镇</t>
  </si>
  <si>
    <t>村委会</t>
  </si>
  <si>
    <t>自然村（组）</t>
  </si>
  <si>
    <t>单位</t>
  </si>
  <si>
    <t>规模</t>
  </si>
  <si>
    <t>主要建设内容</t>
  </si>
  <si>
    <t>小计</t>
  </si>
  <si>
    <t>分年度投入</t>
  </si>
  <si>
    <t>户数</t>
  </si>
  <si>
    <t>人数</t>
  </si>
  <si>
    <r>
      <rPr>
        <b/>
        <sz val="10"/>
        <rFont val="Times New Roman"/>
        <charset val="134"/>
      </rPr>
      <t>9.17</t>
    </r>
    <r>
      <rPr>
        <b/>
        <sz val="10"/>
        <rFont val="仿宋"/>
        <charset val="134"/>
      </rPr>
      <t>项目原序号</t>
    </r>
  </si>
  <si>
    <t>新增项目序号</t>
  </si>
  <si>
    <r>
      <rPr>
        <b/>
        <sz val="10"/>
        <rFont val="Times New Roman"/>
        <charset val="134"/>
      </rPr>
      <t>2018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</si>
  <si>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2019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</si>
  <si>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2020</t>
    </r>
    <r>
      <rPr>
        <b/>
        <sz val="10"/>
        <rFont val="仿宋"/>
        <charset val="134"/>
      </rPr>
      <t>年</t>
    </r>
  </si>
  <si>
    <t>合  计</t>
  </si>
  <si>
    <t>—</t>
  </si>
  <si>
    <t>一、易地扶贫搬迁工程</t>
  </si>
  <si>
    <t>（一）易地扶贫搬迁建设</t>
  </si>
  <si>
    <t>新建</t>
  </si>
  <si>
    <t>人</t>
  </si>
  <si>
    <t>入户项目</t>
  </si>
  <si>
    <t>1.分散搬迁</t>
  </si>
  <si>
    <t>2.集中搬迁</t>
  </si>
  <si>
    <t>（二）安置住房建设</t>
  </si>
  <si>
    <t>户</t>
  </si>
  <si>
    <t>（三）配套设施建设</t>
  </si>
  <si>
    <t>项</t>
  </si>
  <si>
    <t>公益共享</t>
  </si>
  <si>
    <t>二、产业就业扶贫工程</t>
  </si>
  <si>
    <t>（一）发展特色种植业</t>
  </si>
  <si>
    <t>新建/改扩建</t>
  </si>
  <si>
    <t>亩</t>
  </si>
  <si>
    <t>1.经济作物种植</t>
  </si>
  <si>
    <t>玉米</t>
  </si>
  <si>
    <t>甘蔗</t>
  </si>
  <si>
    <t>烤烟</t>
  </si>
  <si>
    <t>2.经济林果种植</t>
  </si>
  <si>
    <t>茶叶</t>
  </si>
  <si>
    <t>水果种植</t>
  </si>
  <si>
    <t>香料种植</t>
  </si>
  <si>
    <t>坚果种植</t>
  </si>
  <si>
    <t>蚕桑种植</t>
  </si>
  <si>
    <t>其它经济林木</t>
  </si>
  <si>
    <r>
      <rPr>
        <sz val="10"/>
        <rFont val="仿宋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亩</t>
    </r>
  </si>
  <si>
    <t>3.中草药材种植</t>
  </si>
  <si>
    <t>4.其他作物种植</t>
  </si>
  <si>
    <r>
      <rPr>
        <sz val="10"/>
        <rFont val="仿宋"/>
        <charset val="134"/>
      </rPr>
      <t>亩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项</t>
    </r>
  </si>
  <si>
    <t>易地搬迁后续产业发展项目</t>
  </si>
  <si>
    <t>水稻种植</t>
  </si>
  <si>
    <t>食用菌种植</t>
  </si>
  <si>
    <t>马铃薯种植</t>
  </si>
  <si>
    <t>蔬菜种植</t>
  </si>
  <si>
    <t>（二）发展特色养殖业</t>
  </si>
  <si>
    <t>1.养猪</t>
  </si>
  <si>
    <t>头</t>
  </si>
  <si>
    <t>2.养牛</t>
  </si>
  <si>
    <t>3.养羊</t>
  </si>
  <si>
    <t>只</t>
  </si>
  <si>
    <t>4.养禽</t>
  </si>
  <si>
    <r>
      <rPr>
        <sz val="10"/>
        <rFont val="仿宋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羽</t>
    </r>
  </si>
  <si>
    <t>5.水产养殖</t>
  </si>
  <si>
    <t>6.其他养殖</t>
  </si>
  <si>
    <t>养蜂</t>
  </si>
  <si>
    <r>
      <rPr>
        <sz val="10"/>
        <rFont val="仿宋"/>
        <charset val="134"/>
      </rPr>
      <t>群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窝</t>
    </r>
  </si>
  <si>
    <t>养骡</t>
  </si>
  <si>
    <t>匹</t>
  </si>
  <si>
    <t>养驴</t>
  </si>
  <si>
    <t>竹鼠</t>
  </si>
  <si>
    <t>（三）创新产业发展模式</t>
  </si>
  <si>
    <t>个</t>
  </si>
  <si>
    <t>1.农产品加工储运服务业</t>
  </si>
  <si>
    <t>2.村级集体经济组织</t>
  </si>
  <si>
    <t>3.发展乡村旅游</t>
  </si>
  <si>
    <t>4.发展扶贫车间</t>
  </si>
  <si>
    <t>5.光伏扶贫</t>
  </si>
  <si>
    <t>6.电商扶贫</t>
  </si>
  <si>
    <t>7.资产收益扶贫</t>
  </si>
  <si>
    <t>8.其他</t>
  </si>
  <si>
    <t>（四）参与龙头企业或新型经营主体</t>
  </si>
  <si>
    <t>1.龙头企业</t>
  </si>
  <si>
    <t>2.农民专业合作社</t>
  </si>
  <si>
    <t>改扩建</t>
  </si>
  <si>
    <t>3.家庭农场</t>
  </si>
  <si>
    <t>（五）转移就业</t>
  </si>
  <si>
    <t>1.省外转移就业</t>
  </si>
  <si>
    <t>2.省内县外就业</t>
  </si>
  <si>
    <t>3.县内转移就业</t>
  </si>
  <si>
    <t>4.县内城乡公益岗就业（其他公益岗就业）</t>
  </si>
  <si>
    <t>（六）产业设施项目</t>
  </si>
  <si>
    <t>条</t>
  </si>
  <si>
    <t>产业基础设施得到改善，促进贫困村、贫困户增收</t>
  </si>
  <si>
    <t>资产收益扶贫</t>
  </si>
  <si>
    <t>1.产业基地道路建设</t>
  </si>
  <si>
    <t>2.产业基地灌溉设施</t>
  </si>
  <si>
    <t>九保乡产业灌溉沟渠建设项目</t>
  </si>
  <si>
    <t>九保乡</t>
  </si>
  <si>
    <t>九保村、丙盖村、横路村、勐宋村、安乐村</t>
  </si>
  <si>
    <t>件</t>
  </si>
  <si>
    <t>修建及维修灌溉沟渠13.45公里</t>
  </si>
  <si>
    <t>整合涉农资金</t>
  </si>
  <si>
    <t>新增</t>
  </si>
  <si>
    <t>3.畜圈建设</t>
  </si>
  <si>
    <t>平方米</t>
  </si>
  <si>
    <t>（七）其他</t>
  </si>
  <si>
    <t>三、农村危房改造工程</t>
  </si>
  <si>
    <t>（一）拆除重建设</t>
  </si>
  <si>
    <t>（二）加固改造</t>
  </si>
  <si>
    <t>（三）无房户建房补助</t>
  </si>
  <si>
    <t>（四）避雨不遮风改造</t>
  </si>
  <si>
    <t>（五）非“四类”对象建房</t>
  </si>
  <si>
    <t>危房拆除重建</t>
  </si>
  <si>
    <t>193-0827</t>
  </si>
  <si>
    <t>危房一般修缮加固</t>
  </si>
  <si>
    <t>193-1008</t>
  </si>
  <si>
    <t>危房重度加固</t>
  </si>
  <si>
    <t>193-1154</t>
  </si>
  <si>
    <t>（六）安居房建设</t>
  </si>
  <si>
    <t>1.因地质灾害搬迁避让（国土）</t>
  </si>
  <si>
    <t>2.未落实“补四”政策搬迁户补助</t>
  </si>
  <si>
    <t>四、教育扶贫工程</t>
  </si>
  <si>
    <t>（一）村级学前教育</t>
  </si>
  <si>
    <t>（二）村级义务教育</t>
  </si>
  <si>
    <t>（三）教育均衡发展</t>
  </si>
  <si>
    <t>（四）职业教育</t>
  </si>
  <si>
    <t>1.雨露计划</t>
  </si>
  <si>
    <t>2.东西协作</t>
  </si>
  <si>
    <t>人次</t>
  </si>
  <si>
    <t>（五）师资培训</t>
  </si>
  <si>
    <t>（六）推普教育</t>
  </si>
  <si>
    <t>（七）贫困户救助资助</t>
  </si>
  <si>
    <t>1.学前教育救助资助</t>
  </si>
  <si>
    <t>2.高中教育救助资助</t>
  </si>
  <si>
    <t>3.中等职业教育救助资助</t>
  </si>
  <si>
    <t>4.高等教育救助资助</t>
  </si>
  <si>
    <t>（八）其他</t>
  </si>
  <si>
    <t>五、健康扶贫工程</t>
  </si>
  <si>
    <t>（一）村级卫生室建设</t>
  </si>
  <si>
    <t>（二）乡级卫生院建设</t>
  </si>
  <si>
    <r>
      <rPr>
        <sz val="10"/>
        <rFont val="仿宋"/>
        <charset val="134"/>
      </rPr>
      <t>所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个</t>
    </r>
  </si>
  <si>
    <t>（三）县级医院达标建设</t>
  </si>
  <si>
    <t>（四）医技人员培训</t>
  </si>
  <si>
    <t>（五）家庭医生签约服务</t>
  </si>
  <si>
    <t>（六）贫困户重大疾病救治</t>
  </si>
  <si>
    <t>1.9类15种重大疾病集中救治</t>
  </si>
  <si>
    <t>2.慢性病及地方特殊病救治</t>
  </si>
  <si>
    <t>3.其他重大疾病救治</t>
  </si>
  <si>
    <t>六、生态扶贫工程</t>
  </si>
  <si>
    <t>（一）生态环境保护</t>
  </si>
  <si>
    <t>1.生态公益林保护</t>
  </si>
  <si>
    <t>2.其他生态保护</t>
  </si>
  <si>
    <t>（二）生态植被修复</t>
  </si>
  <si>
    <t>1.退耕还林还草</t>
  </si>
  <si>
    <t>2.清洁能源替代</t>
  </si>
  <si>
    <r>
      <rPr>
        <sz val="10"/>
        <rFont val="仿宋"/>
        <charset val="134"/>
      </rPr>
      <t>台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户</t>
    </r>
  </si>
  <si>
    <t>省柴节煤炉灶</t>
  </si>
  <si>
    <t>台</t>
  </si>
  <si>
    <t>太阳能热水器</t>
  </si>
  <si>
    <t>空气能热水器</t>
  </si>
  <si>
    <t>以电代柴（电磁炉）</t>
  </si>
  <si>
    <t>3.组建扶贫造林合作社</t>
  </si>
  <si>
    <t>（三）生态公益岗位</t>
  </si>
  <si>
    <t>1.生态护林员</t>
  </si>
  <si>
    <t>2.河道管理员</t>
  </si>
  <si>
    <t>3.地质灾害监测员</t>
  </si>
  <si>
    <t>4.其他生态公益岗</t>
  </si>
  <si>
    <t>（四）其他</t>
  </si>
  <si>
    <t>七、素质提升工程</t>
  </si>
  <si>
    <t>（一）职业技能培训</t>
  </si>
  <si>
    <t>（二）转移就业培训</t>
  </si>
  <si>
    <t>（三）实用技术培训</t>
  </si>
  <si>
    <t>（四）致富带头人创业培训</t>
  </si>
  <si>
    <t>（五）引导性技能培训</t>
  </si>
  <si>
    <t>（六）通用语言培训</t>
  </si>
  <si>
    <t>八、贫困村振兴工程</t>
  </si>
  <si>
    <t>实现贫困村退出目标</t>
  </si>
  <si>
    <t>基础设施扶贫</t>
  </si>
  <si>
    <t>（一）村组道路建设</t>
  </si>
  <si>
    <t>公里</t>
  </si>
  <si>
    <t>（二）村组动力电改造</t>
  </si>
  <si>
    <t>（三）饮水安全巩固提升</t>
  </si>
  <si>
    <t>饮水安全</t>
  </si>
  <si>
    <t>九保阿昌族乡下茂福村饮水安全巩固提升工程</t>
  </si>
  <si>
    <t>勐宋村</t>
  </si>
  <si>
    <t>下茂福</t>
  </si>
  <si>
    <t>净水设备</t>
  </si>
  <si>
    <t>行业部门资金</t>
  </si>
  <si>
    <t>水利</t>
  </si>
  <si>
    <t>九保阿昌族乡勐科村荒田饮水安全巩固提升工程</t>
  </si>
  <si>
    <t>勐科村</t>
  </si>
  <si>
    <t>荒田组</t>
  </si>
  <si>
    <t>（四）小型农田水利设施</t>
  </si>
  <si>
    <t>1.高标准农田建设</t>
  </si>
  <si>
    <t>2.农业灌溉设施建设</t>
  </si>
  <si>
    <t>灌溉沟渠</t>
  </si>
  <si>
    <t>坝塘</t>
  </si>
  <si>
    <t>其他</t>
  </si>
  <si>
    <t>3.中小河流治理</t>
  </si>
  <si>
    <t>4.山洪灾害防治</t>
  </si>
  <si>
    <t>（五）村组通讯及网络建设</t>
  </si>
  <si>
    <t>（六）村庄人居环境整治</t>
  </si>
  <si>
    <t>1.村内道路硬化</t>
  </si>
  <si>
    <t>2.垃圾处理</t>
  </si>
  <si>
    <t>3.雨污设施</t>
  </si>
  <si>
    <t>4.公厕建设</t>
  </si>
  <si>
    <t>5.太阳能路灯</t>
  </si>
  <si>
    <t>盏</t>
  </si>
  <si>
    <t>6.贫困户人居环境综合整治</t>
  </si>
  <si>
    <t>（七）广播电视村村通</t>
  </si>
  <si>
    <t>（八）党群科技文化场所建设</t>
  </si>
  <si>
    <t>（九）其它</t>
  </si>
  <si>
    <t>1.体育设施</t>
  </si>
  <si>
    <t>2.农村书屋</t>
  </si>
  <si>
    <t>扩改建</t>
  </si>
  <si>
    <t>3.滑坡治理</t>
  </si>
  <si>
    <t>4.美化亮化</t>
  </si>
  <si>
    <t>5.防贫返贫风险基金</t>
  </si>
  <si>
    <t>九、守边强基工程</t>
  </si>
  <si>
    <t>（一）抵边自然村道路建设</t>
  </si>
  <si>
    <t>（二）低边村组综合整治</t>
  </si>
  <si>
    <t>（三）边民互市贸易设施建设</t>
  </si>
  <si>
    <t>（四）护边员公益岗位</t>
  </si>
  <si>
    <t>十、兜底保障工程</t>
  </si>
  <si>
    <t>（一）五保养老残疾人设施建设</t>
  </si>
  <si>
    <t>（二）妇女儿童保护设施建设</t>
  </si>
  <si>
    <t>（三）无劳力兜底保障</t>
  </si>
  <si>
    <t>1.五保户及孤寡老人救助</t>
  </si>
  <si>
    <t>2.重度残疾人救助</t>
  </si>
  <si>
    <t>3.重大疾病救助</t>
  </si>
  <si>
    <t>十一、金融扶贫</t>
  </si>
  <si>
    <t>（一）小额信贷贴息</t>
  </si>
  <si>
    <t>（二）扶贫龙头企业贴息</t>
  </si>
  <si>
    <t>（三）农业保险（产业保险）</t>
  </si>
  <si>
    <t>（四）合作社贴息</t>
  </si>
  <si>
    <t>（五）其他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</si>
</sst>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Times New Roman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8"/>
      <name val="仿宋"/>
      <charset val="134"/>
    </font>
    <font>
      <b/>
      <sz val="18"/>
      <name val="宋体"/>
      <charset val="134"/>
      <scheme val="minor"/>
    </font>
    <font>
      <b/>
      <sz val="11"/>
      <name val="Times New Roman"/>
      <charset val="134"/>
    </font>
    <font>
      <b/>
      <sz val="11"/>
      <name val="仿宋"/>
      <charset val="134"/>
    </font>
    <font>
      <b/>
      <sz val="11"/>
      <name val="宋体"/>
      <charset val="134"/>
      <scheme val="minor"/>
    </font>
    <font>
      <b/>
      <sz val="10"/>
      <name val="仿宋"/>
      <charset val="134"/>
    </font>
    <font>
      <b/>
      <sz val="10"/>
      <name val="Times New Roman"/>
      <charset val="134"/>
    </font>
    <font>
      <b/>
      <sz val="18"/>
      <name val="Times New Roman"/>
      <charset val="134"/>
    </font>
    <font>
      <sz val="10"/>
      <name val="Times New Roman"/>
      <charset val="0"/>
    </font>
    <font>
      <sz val="10"/>
      <name val="仿宋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33" fillId="8" borderId="7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6" fillId="0" borderId="0">
      <alignment vertical="top"/>
      <protection locked="0"/>
    </xf>
    <xf numFmtId="0" fontId="37" fillId="0" borderId="0"/>
    <xf numFmtId="0" fontId="38" fillId="0" borderId="0"/>
    <xf numFmtId="0" fontId="39" fillId="0" borderId="0">
      <alignment vertical="center"/>
    </xf>
    <xf numFmtId="0" fontId="37" fillId="0" borderId="0">
      <alignment vertical="center"/>
    </xf>
  </cellStyleXfs>
  <cellXfs count="80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7" fontId="13" fillId="0" borderId="0" xfId="0" applyNumberFormat="1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176" fontId="2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77" fontId="2" fillId="7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（梁河县）德宏州2019年农村饮水安全巩固提升项目进展统计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4" xfId="52"/>
    <cellStyle name="常规_K01" xfId="53"/>
    <cellStyle name="常规_Sheet1" xfId="54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AA179"/>
  <sheetViews>
    <sheetView showZeros="0" tabSelected="1" view="pageBreakPreview" zoomScaleNormal="90" zoomScaleSheetLayoutView="100" workbookViewId="0">
      <pane xSplit="5" ySplit="6" topLeftCell="F7" activePane="bottomRight" state="frozen"/>
      <selection/>
      <selection pane="topRight"/>
      <selection pane="bottomLeft"/>
      <selection pane="bottomRight" activeCell="A1" sqref="A1:X1"/>
    </sheetView>
  </sheetViews>
  <sheetFormatPr defaultColWidth="9" defaultRowHeight="12.75"/>
  <cols>
    <col min="1" max="1" width="6.125" style="5" customWidth="1"/>
    <col min="2" max="2" width="22" style="6" customWidth="1"/>
    <col min="3" max="3" width="6.875" style="4" customWidth="1"/>
    <col min="4" max="5" width="9" style="4" customWidth="1"/>
    <col min="6" max="6" width="10.625" style="4" customWidth="1"/>
    <col min="7" max="7" width="5" style="7" customWidth="1"/>
    <col min="8" max="8" width="4.625" style="7" customWidth="1"/>
    <col min="9" max="9" width="12.375" style="8" customWidth="1"/>
    <col min="10" max="10" width="14.25" style="7" customWidth="1"/>
    <col min="11" max="11" width="8.375" style="5" customWidth="1"/>
    <col min="12" max="12" width="10.625" style="5" customWidth="1"/>
    <col min="13" max="14" width="9" style="8" customWidth="1"/>
    <col min="15" max="15" width="10.125" style="8" customWidth="1"/>
    <col min="16" max="16" width="13.25" style="7" customWidth="1"/>
    <col min="17" max="17" width="9" style="7" customWidth="1"/>
    <col min="18" max="18" width="6.125" style="5" customWidth="1"/>
    <col min="19" max="19" width="6.5" style="5" customWidth="1"/>
    <col min="20" max="21" width="11.75" style="7" customWidth="1"/>
    <col min="22" max="22" width="9.125" style="7" customWidth="1"/>
    <col min="23" max="24" width="6.125" style="5" customWidth="1"/>
    <col min="25" max="25" width="6.40833333333333" style="7" customWidth="1"/>
    <col min="26" max="26" width="12.1833333333333" style="7" customWidth="1"/>
    <col min="27" max="27" width="10.125" style="7"/>
    <col min="28" max="28" width="9" style="9" customWidth="1"/>
    <col min="29" max="16384" width="9" style="9"/>
  </cols>
  <sheetData>
    <row r="1" ht="22.5" customHeight="1" spans="1:24">
      <c r="A1" s="10" t="s">
        <v>0</v>
      </c>
      <c r="B1" s="11"/>
      <c r="C1" s="12"/>
      <c r="D1" s="12"/>
      <c r="E1" s="12"/>
      <c r="F1" s="12"/>
      <c r="G1" s="13"/>
      <c r="H1" s="13"/>
      <c r="I1" s="37"/>
      <c r="J1" s="13"/>
      <c r="K1" s="37"/>
      <c r="L1" s="37"/>
      <c r="M1" s="38"/>
      <c r="N1" s="37"/>
      <c r="O1" s="37"/>
      <c r="P1" s="13"/>
      <c r="Q1" s="13"/>
      <c r="R1" s="37"/>
      <c r="S1" s="37"/>
      <c r="T1" s="13"/>
      <c r="U1" s="13"/>
      <c r="V1" s="13"/>
      <c r="W1" s="37"/>
      <c r="X1" s="37"/>
    </row>
    <row r="2" s="1" customFormat="1" ht="22.5" customHeight="1" spans="1:24">
      <c r="A2" s="14" t="s">
        <v>1</v>
      </c>
      <c r="B2" s="15"/>
      <c r="C2" s="16"/>
      <c r="D2" s="16"/>
      <c r="E2" s="16"/>
      <c r="F2" s="16"/>
      <c r="G2" s="17"/>
      <c r="H2" s="17"/>
      <c r="I2" s="14"/>
      <c r="J2" s="17"/>
      <c r="K2" s="14"/>
      <c r="L2" s="14"/>
      <c r="M2" s="39"/>
      <c r="N2" s="14"/>
      <c r="O2" s="14"/>
      <c r="P2" s="17"/>
      <c r="Q2" s="17"/>
      <c r="R2" s="14"/>
      <c r="S2" s="14"/>
      <c r="T2" s="17"/>
      <c r="U2" s="17"/>
      <c r="V2" s="17"/>
      <c r="W2" s="14"/>
      <c r="X2" s="14"/>
    </row>
    <row r="3" s="2" customFormat="1" ht="30" customHeight="1" spans="1:24">
      <c r="A3" s="18" t="s">
        <v>2</v>
      </c>
      <c r="B3" s="18" t="s">
        <v>3</v>
      </c>
      <c r="C3" s="18" t="s">
        <v>4</v>
      </c>
      <c r="D3" s="19"/>
      <c r="E3" s="19"/>
      <c r="F3" s="18" t="s">
        <v>5</v>
      </c>
      <c r="G3" s="18" t="s">
        <v>6</v>
      </c>
      <c r="H3" s="18" t="s">
        <v>7</v>
      </c>
      <c r="I3" s="19"/>
      <c r="J3" s="19"/>
      <c r="K3" s="18" t="s">
        <v>8</v>
      </c>
      <c r="L3" s="18" t="s">
        <v>9</v>
      </c>
      <c r="M3" s="40"/>
      <c r="N3" s="19"/>
      <c r="O3" s="19"/>
      <c r="P3" s="18" t="s">
        <v>10</v>
      </c>
      <c r="Q3" s="18" t="s">
        <v>11</v>
      </c>
      <c r="R3" s="18" t="s">
        <v>12</v>
      </c>
      <c r="S3" s="19"/>
      <c r="T3" s="18" t="s">
        <v>13</v>
      </c>
      <c r="U3" s="18" t="s">
        <v>14</v>
      </c>
      <c r="V3" s="18" t="s">
        <v>15</v>
      </c>
      <c r="W3" s="18" t="s">
        <v>16</v>
      </c>
      <c r="X3" s="19"/>
    </row>
    <row r="4" s="2" customFormat="1" ht="18.95" customHeight="1" spans="1:24">
      <c r="A4" s="19"/>
      <c r="B4" s="19"/>
      <c r="C4" s="18" t="s">
        <v>17</v>
      </c>
      <c r="D4" s="18" t="s">
        <v>18</v>
      </c>
      <c r="E4" s="18" t="s">
        <v>19</v>
      </c>
      <c r="F4" s="19"/>
      <c r="G4" s="19"/>
      <c r="H4" s="18" t="s">
        <v>20</v>
      </c>
      <c r="I4" s="41" t="s">
        <v>21</v>
      </c>
      <c r="J4" s="18" t="s">
        <v>22</v>
      </c>
      <c r="K4" s="19"/>
      <c r="L4" s="18" t="s">
        <v>23</v>
      </c>
      <c r="M4" s="41" t="s">
        <v>24</v>
      </c>
      <c r="N4" s="40"/>
      <c r="O4" s="40"/>
      <c r="P4" s="19"/>
      <c r="Q4" s="19"/>
      <c r="R4" s="18" t="s">
        <v>25</v>
      </c>
      <c r="S4" s="18" t="s">
        <v>26</v>
      </c>
      <c r="T4" s="19"/>
      <c r="U4" s="19"/>
      <c r="V4" s="19"/>
      <c r="W4" s="19" t="s">
        <v>27</v>
      </c>
      <c r="X4" s="18" t="s">
        <v>28</v>
      </c>
    </row>
    <row r="5" s="2" customFormat="1" ht="18.95" customHeight="1" spans="1:24">
      <c r="A5" s="19"/>
      <c r="B5" s="19"/>
      <c r="C5" s="19"/>
      <c r="D5" s="19"/>
      <c r="E5" s="19"/>
      <c r="F5" s="19"/>
      <c r="G5" s="19"/>
      <c r="H5" s="19"/>
      <c r="I5" s="40"/>
      <c r="J5" s="19"/>
      <c r="K5" s="19"/>
      <c r="L5" s="19"/>
      <c r="M5" s="42" t="s">
        <v>29</v>
      </c>
      <c r="N5" s="42" t="s">
        <v>30</v>
      </c>
      <c r="O5" s="42" t="s">
        <v>31</v>
      </c>
      <c r="P5" s="19"/>
      <c r="Q5" s="19"/>
      <c r="R5" s="19"/>
      <c r="S5" s="19"/>
      <c r="T5" s="19"/>
      <c r="U5" s="19"/>
      <c r="V5" s="19"/>
      <c r="W5" s="19"/>
      <c r="X5" s="19"/>
    </row>
    <row r="6" s="3" customFormat="1" ht="26.1" customHeight="1" spans="1:27">
      <c r="A6" s="20"/>
      <c r="B6" s="20" t="s">
        <v>32</v>
      </c>
      <c r="C6" s="20"/>
      <c r="D6" s="20"/>
      <c r="E6" s="20"/>
      <c r="F6" s="20" t="s">
        <v>33</v>
      </c>
      <c r="G6" s="21" t="s">
        <v>33</v>
      </c>
      <c r="H6" s="21" t="s">
        <v>33</v>
      </c>
      <c r="I6" s="43" t="s">
        <v>33</v>
      </c>
      <c r="J6" s="44"/>
      <c r="K6" s="20"/>
      <c r="L6" s="45">
        <f t="shared" ref="L6:O6" si="0">L7+L13+L68+L81+L96+L107+L125+L132+L162+L167+L174</f>
        <v>334</v>
      </c>
      <c r="M6" s="45">
        <f t="shared" si="0"/>
        <v>0</v>
      </c>
      <c r="N6" s="45">
        <f t="shared" si="0"/>
        <v>0</v>
      </c>
      <c r="O6" s="45">
        <f t="shared" si="0"/>
        <v>334</v>
      </c>
      <c r="P6" s="20"/>
      <c r="Q6" s="20" t="s">
        <v>33</v>
      </c>
      <c r="R6" s="21" t="s">
        <v>33</v>
      </c>
      <c r="S6" s="21" t="s">
        <v>33</v>
      </c>
      <c r="T6" s="20"/>
      <c r="U6" s="20"/>
      <c r="V6" s="20" t="s">
        <v>33</v>
      </c>
      <c r="W6" s="21"/>
      <c r="X6" s="21"/>
      <c r="Z6" s="3">
        <f t="shared" ref="Z6:Z69" si="1">L6-M6-N6-O6</f>
        <v>0</v>
      </c>
      <c r="AA6" s="3">
        <f t="shared" ref="AA6:AA69" si="2">L6-M6-N6-O6</f>
        <v>0</v>
      </c>
    </row>
    <row r="7" s="3" customFormat="1" ht="26.1" customHeight="1" spans="1:27">
      <c r="A7" s="22">
        <v>1</v>
      </c>
      <c r="B7" s="23" t="s">
        <v>34</v>
      </c>
      <c r="C7" s="24"/>
      <c r="D7" s="24"/>
      <c r="E7" s="24"/>
      <c r="F7" s="24" t="s">
        <v>33</v>
      </c>
      <c r="G7" s="25" t="s">
        <v>33</v>
      </c>
      <c r="H7" s="25" t="s">
        <v>33</v>
      </c>
      <c r="I7" s="46" t="s">
        <v>33</v>
      </c>
      <c r="J7" s="24"/>
      <c r="K7" s="24"/>
      <c r="L7" s="46">
        <f>M7+N7+O7</f>
        <v>0</v>
      </c>
      <c r="M7" s="46">
        <f t="shared" ref="M7:O7" si="3">M8+M11+M12</f>
        <v>0</v>
      </c>
      <c r="N7" s="46">
        <f t="shared" si="3"/>
        <v>0</v>
      </c>
      <c r="O7" s="46">
        <f t="shared" si="3"/>
        <v>0</v>
      </c>
      <c r="P7" s="24"/>
      <c r="Q7" s="24" t="s">
        <v>33</v>
      </c>
      <c r="R7" s="58">
        <f>R8+R11+R12</f>
        <v>0</v>
      </c>
      <c r="S7" s="58">
        <f>S8+S11+S12</f>
        <v>0</v>
      </c>
      <c r="T7" s="59"/>
      <c r="U7" s="59"/>
      <c r="V7" s="24" t="s">
        <v>33</v>
      </c>
      <c r="W7" s="25">
        <v>1</v>
      </c>
      <c r="X7" s="25"/>
      <c r="Z7" s="66">
        <f t="shared" si="1"/>
        <v>0</v>
      </c>
      <c r="AA7" s="3">
        <f t="shared" si="2"/>
        <v>0</v>
      </c>
    </row>
    <row r="8" s="3" customFormat="1" ht="26.1" customHeight="1" spans="1:27">
      <c r="A8" s="26">
        <v>2</v>
      </c>
      <c r="B8" s="27" t="s">
        <v>35</v>
      </c>
      <c r="C8" s="28"/>
      <c r="D8" s="28"/>
      <c r="E8" s="28"/>
      <c r="F8" s="28" t="s">
        <v>36</v>
      </c>
      <c r="G8" s="26" t="s">
        <v>33</v>
      </c>
      <c r="H8" s="28" t="s">
        <v>37</v>
      </c>
      <c r="I8" s="47">
        <f t="shared" ref="I8:O8" si="4">I9+I10</f>
        <v>0</v>
      </c>
      <c r="J8" s="28"/>
      <c r="K8" s="28"/>
      <c r="L8" s="48">
        <f>M8+N8+O8</f>
        <v>0</v>
      </c>
      <c r="M8" s="48">
        <f t="shared" si="4"/>
        <v>0</v>
      </c>
      <c r="N8" s="48">
        <f t="shared" si="4"/>
        <v>0</v>
      </c>
      <c r="O8" s="48">
        <f t="shared" si="4"/>
        <v>0</v>
      </c>
      <c r="P8" s="28"/>
      <c r="Q8" s="28" t="s">
        <v>38</v>
      </c>
      <c r="R8" s="47">
        <f>R9+R10</f>
        <v>0</v>
      </c>
      <c r="S8" s="47">
        <f>S9+S10</f>
        <v>0</v>
      </c>
      <c r="T8" s="60"/>
      <c r="U8" s="60"/>
      <c r="V8" s="28" t="s">
        <v>33</v>
      </c>
      <c r="W8" s="26">
        <v>2</v>
      </c>
      <c r="X8" s="26"/>
      <c r="Z8" s="3">
        <f t="shared" si="1"/>
        <v>0</v>
      </c>
      <c r="AA8" s="3">
        <f t="shared" si="2"/>
        <v>0</v>
      </c>
    </row>
    <row r="9" s="3" customFormat="1" ht="26.1" customHeight="1" spans="1:27">
      <c r="A9" s="29">
        <v>3</v>
      </c>
      <c r="B9" s="30" t="s">
        <v>39</v>
      </c>
      <c r="C9" s="31"/>
      <c r="D9" s="31"/>
      <c r="E9" s="31"/>
      <c r="F9" s="31" t="s">
        <v>36</v>
      </c>
      <c r="G9" s="32" t="s">
        <v>33</v>
      </c>
      <c r="H9" s="31" t="s">
        <v>37</v>
      </c>
      <c r="I9" s="49">
        <f>SUM(0)</f>
        <v>0</v>
      </c>
      <c r="J9" s="31"/>
      <c r="K9" s="31"/>
      <c r="L9" s="50">
        <f>M9+N9+O9</f>
        <v>0</v>
      </c>
      <c r="M9" s="50">
        <f>SUM(0)</f>
        <v>0</v>
      </c>
      <c r="N9" s="50">
        <f>SUM(0)</f>
        <v>0</v>
      </c>
      <c r="O9" s="50">
        <f>SUM(0)</f>
        <v>0</v>
      </c>
      <c r="P9" s="31"/>
      <c r="Q9" s="31" t="s">
        <v>38</v>
      </c>
      <c r="R9" s="49">
        <f>SUM(0)</f>
        <v>0</v>
      </c>
      <c r="S9" s="49">
        <f>SUM(0)</f>
        <v>0</v>
      </c>
      <c r="T9" s="61"/>
      <c r="U9" s="61"/>
      <c r="V9" s="31" t="s">
        <v>33</v>
      </c>
      <c r="W9" s="32">
        <v>3</v>
      </c>
      <c r="X9" s="32"/>
      <c r="Z9" s="3">
        <f t="shared" si="1"/>
        <v>0</v>
      </c>
      <c r="AA9" s="3">
        <f t="shared" si="2"/>
        <v>0</v>
      </c>
    </row>
    <row r="10" s="3" customFormat="1" ht="26.1" customHeight="1" spans="1:27">
      <c r="A10" s="29">
        <v>60</v>
      </c>
      <c r="B10" s="30" t="s">
        <v>40</v>
      </c>
      <c r="C10" s="31"/>
      <c r="D10" s="31"/>
      <c r="E10" s="31"/>
      <c r="F10" s="31" t="s">
        <v>36</v>
      </c>
      <c r="G10" s="32" t="s">
        <v>33</v>
      </c>
      <c r="H10" s="31" t="s">
        <v>37</v>
      </c>
      <c r="I10" s="49">
        <f>SUM(0)</f>
        <v>0</v>
      </c>
      <c r="J10" s="31"/>
      <c r="K10" s="31"/>
      <c r="L10" s="50">
        <f>M10+N10+O10</f>
        <v>0</v>
      </c>
      <c r="M10" s="50">
        <f>SUM(0)</f>
        <v>0</v>
      </c>
      <c r="N10" s="50">
        <f>SUM(0)</f>
        <v>0</v>
      </c>
      <c r="O10" s="50">
        <f>SUM(0)</f>
        <v>0</v>
      </c>
      <c r="P10" s="31"/>
      <c r="Q10" s="31" t="s">
        <v>38</v>
      </c>
      <c r="R10" s="49">
        <f>SUM(0)</f>
        <v>0</v>
      </c>
      <c r="S10" s="49">
        <f>SUM(0)</f>
        <v>0</v>
      </c>
      <c r="T10" s="61"/>
      <c r="U10" s="61"/>
      <c r="V10" s="31" t="s">
        <v>33</v>
      </c>
      <c r="W10" s="32">
        <v>59</v>
      </c>
      <c r="X10" s="32"/>
      <c r="Z10" s="3">
        <f t="shared" si="1"/>
        <v>0</v>
      </c>
      <c r="AA10" s="3">
        <f t="shared" si="2"/>
        <v>0</v>
      </c>
    </row>
    <row r="11" s="3" customFormat="1" ht="26.1" customHeight="1" spans="1:27">
      <c r="A11" s="26">
        <v>194</v>
      </c>
      <c r="B11" s="27" t="s">
        <v>41</v>
      </c>
      <c r="C11" s="28"/>
      <c r="D11" s="28"/>
      <c r="E11" s="28"/>
      <c r="F11" s="28" t="s">
        <v>36</v>
      </c>
      <c r="G11" s="26" t="s">
        <v>33</v>
      </c>
      <c r="H11" s="28" t="s">
        <v>42</v>
      </c>
      <c r="I11" s="47"/>
      <c r="J11" s="28"/>
      <c r="K11" s="28"/>
      <c r="L11" s="48">
        <f>SUM(M11:O11)</f>
        <v>0</v>
      </c>
      <c r="M11" s="48"/>
      <c r="N11" s="48"/>
      <c r="O11" s="48"/>
      <c r="P11" s="28"/>
      <c r="Q11" s="28"/>
      <c r="R11" s="62"/>
      <c r="S11" s="62"/>
      <c r="T11" s="60"/>
      <c r="U11" s="60"/>
      <c r="V11" s="28" t="s">
        <v>33</v>
      </c>
      <c r="W11" s="26">
        <v>193</v>
      </c>
      <c r="X11" s="26"/>
      <c r="Z11" s="3">
        <f t="shared" si="1"/>
        <v>0</v>
      </c>
      <c r="AA11" s="3">
        <f t="shared" si="2"/>
        <v>0</v>
      </c>
    </row>
    <row r="12" s="3" customFormat="1" ht="26.1" customHeight="1" spans="1:27">
      <c r="A12" s="26">
        <v>195</v>
      </c>
      <c r="B12" s="27" t="s">
        <v>43</v>
      </c>
      <c r="C12" s="28"/>
      <c r="D12" s="28"/>
      <c r="E12" s="28"/>
      <c r="F12" s="28" t="s">
        <v>36</v>
      </c>
      <c r="G12" s="26" t="s">
        <v>33</v>
      </c>
      <c r="H12" s="28" t="s">
        <v>44</v>
      </c>
      <c r="I12" s="47">
        <f>SUM(0)</f>
        <v>0</v>
      </c>
      <c r="J12" s="28"/>
      <c r="K12" s="28"/>
      <c r="L12" s="51">
        <f t="shared" ref="L12:L46" si="5">M12+N12+O12</f>
        <v>0</v>
      </c>
      <c r="M12" s="51">
        <f>SUM(0)</f>
        <v>0</v>
      </c>
      <c r="N12" s="51">
        <f>SUM(0)</f>
        <v>0</v>
      </c>
      <c r="O12" s="51">
        <f>SUM(0)</f>
        <v>0</v>
      </c>
      <c r="P12" s="28"/>
      <c r="Q12" s="28" t="s">
        <v>45</v>
      </c>
      <c r="R12" s="62">
        <f>SUM(0)</f>
        <v>0</v>
      </c>
      <c r="S12" s="62">
        <f>SUM(0)</f>
        <v>0</v>
      </c>
      <c r="T12" s="60"/>
      <c r="U12" s="60"/>
      <c r="V12" s="28" t="s">
        <v>33</v>
      </c>
      <c r="W12" s="26">
        <v>194</v>
      </c>
      <c r="X12" s="26"/>
      <c r="Z12" s="66">
        <f t="shared" si="1"/>
        <v>0</v>
      </c>
      <c r="AA12" s="3">
        <f t="shared" si="2"/>
        <v>0</v>
      </c>
    </row>
    <row r="13" s="3" customFormat="1" ht="26.1" customHeight="1" spans="1:27">
      <c r="A13" s="22">
        <v>219</v>
      </c>
      <c r="B13" s="23" t="s">
        <v>46</v>
      </c>
      <c r="C13" s="24"/>
      <c r="D13" s="24"/>
      <c r="E13" s="24"/>
      <c r="F13" s="24" t="s">
        <v>33</v>
      </c>
      <c r="G13" s="25" t="s">
        <v>33</v>
      </c>
      <c r="H13" s="25" t="s">
        <v>33</v>
      </c>
      <c r="I13" s="46" t="s">
        <v>33</v>
      </c>
      <c r="J13" s="24"/>
      <c r="K13" s="24"/>
      <c r="L13" s="52">
        <f t="shared" si="5"/>
        <v>305</v>
      </c>
      <c r="M13" s="52">
        <f t="shared" ref="M13:O13" si="6">M14+M33+M44+M53+M57+M62+M67</f>
        <v>0</v>
      </c>
      <c r="N13" s="52">
        <f t="shared" si="6"/>
        <v>0</v>
      </c>
      <c r="O13" s="52">
        <f t="shared" si="6"/>
        <v>305</v>
      </c>
      <c r="P13" s="24"/>
      <c r="Q13" s="24" t="s">
        <v>33</v>
      </c>
      <c r="R13" s="58">
        <f>R14+R33+R44+R53+R57+R62</f>
        <v>478</v>
      </c>
      <c r="S13" s="58">
        <f>S14+S33+S44+S53+S57+S62</f>
        <v>1782</v>
      </c>
      <c r="T13" s="59"/>
      <c r="U13" s="59"/>
      <c r="V13" s="24" t="s">
        <v>33</v>
      </c>
      <c r="W13" s="25">
        <v>215</v>
      </c>
      <c r="X13" s="25"/>
      <c r="Z13" s="3">
        <f t="shared" si="1"/>
        <v>0</v>
      </c>
      <c r="AA13" s="3">
        <f t="shared" si="2"/>
        <v>0</v>
      </c>
    </row>
    <row r="14" s="3" customFormat="1" ht="26.1" customHeight="1" spans="1:27">
      <c r="A14" s="26">
        <v>220</v>
      </c>
      <c r="B14" s="27" t="s">
        <v>47</v>
      </c>
      <c r="C14" s="28"/>
      <c r="D14" s="28"/>
      <c r="E14" s="28"/>
      <c r="F14" s="28" t="s">
        <v>48</v>
      </c>
      <c r="G14" s="26" t="s">
        <v>33</v>
      </c>
      <c r="H14" s="28" t="s">
        <v>49</v>
      </c>
      <c r="I14" s="51" t="s">
        <v>33</v>
      </c>
      <c r="J14" s="28"/>
      <c r="K14" s="28"/>
      <c r="L14" s="48">
        <f t="shared" si="5"/>
        <v>0</v>
      </c>
      <c r="M14" s="48">
        <f t="shared" ref="M14:O14" si="7">M15+M19+M26+M27</f>
        <v>0</v>
      </c>
      <c r="N14" s="48">
        <f t="shared" si="7"/>
        <v>0</v>
      </c>
      <c r="O14" s="48">
        <f t="shared" si="7"/>
        <v>0</v>
      </c>
      <c r="P14" s="28"/>
      <c r="Q14" s="28" t="s">
        <v>38</v>
      </c>
      <c r="R14" s="62">
        <f>R15+R19+R26+R27</f>
        <v>0</v>
      </c>
      <c r="S14" s="62">
        <f>S15+S19+S26+S27</f>
        <v>0</v>
      </c>
      <c r="T14" s="60"/>
      <c r="U14" s="60"/>
      <c r="V14" s="28" t="s">
        <v>33</v>
      </c>
      <c r="W14" s="26">
        <v>216</v>
      </c>
      <c r="X14" s="26"/>
      <c r="Z14" s="3">
        <f t="shared" si="1"/>
        <v>0</v>
      </c>
      <c r="AA14" s="3">
        <f t="shared" si="2"/>
        <v>0</v>
      </c>
    </row>
    <row r="15" s="3" customFormat="1" ht="26.1" customHeight="1" spans="1:27">
      <c r="A15" s="29">
        <v>221</v>
      </c>
      <c r="B15" s="30" t="s">
        <v>50</v>
      </c>
      <c r="C15" s="31"/>
      <c r="D15" s="31"/>
      <c r="E15" s="31"/>
      <c r="F15" s="31" t="s">
        <v>48</v>
      </c>
      <c r="G15" s="32" t="s">
        <v>33</v>
      </c>
      <c r="H15" s="31" t="s">
        <v>49</v>
      </c>
      <c r="I15" s="53">
        <f t="shared" ref="I15:O15" si="8">I16+I17+I18</f>
        <v>0</v>
      </c>
      <c r="J15" s="31"/>
      <c r="K15" s="31"/>
      <c r="L15" s="50">
        <f t="shared" si="5"/>
        <v>0</v>
      </c>
      <c r="M15" s="50">
        <f t="shared" si="8"/>
        <v>0</v>
      </c>
      <c r="N15" s="50">
        <f t="shared" si="8"/>
        <v>0</v>
      </c>
      <c r="O15" s="50">
        <f t="shared" si="8"/>
        <v>0</v>
      </c>
      <c r="P15" s="31"/>
      <c r="Q15" s="31" t="s">
        <v>38</v>
      </c>
      <c r="R15" s="63">
        <f>R16+R17+R18</f>
        <v>0</v>
      </c>
      <c r="S15" s="63">
        <f>S16+S17+S18</f>
        <v>0</v>
      </c>
      <c r="T15" s="61"/>
      <c r="U15" s="61"/>
      <c r="V15" s="31" t="s">
        <v>33</v>
      </c>
      <c r="W15" s="32">
        <v>217</v>
      </c>
      <c r="X15" s="32"/>
      <c r="Z15" s="3">
        <f t="shared" si="1"/>
        <v>0</v>
      </c>
      <c r="AA15" s="3">
        <f t="shared" si="2"/>
        <v>0</v>
      </c>
    </row>
    <row r="16" s="4" customFormat="1" ht="26.1" customHeight="1" spans="1:27">
      <c r="A16" s="33">
        <v>222</v>
      </c>
      <c r="B16" s="34" t="s">
        <v>51</v>
      </c>
      <c r="C16" s="35"/>
      <c r="D16" s="35"/>
      <c r="E16" s="35"/>
      <c r="F16" s="35" t="s">
        <v>36</v>
      </c>
      <c r="G16" s="36" t="s">
        <v>33</v>
      </c>
      <c r="H16" s="35" t="s">
        <v>49</v>
      </c>
      <c r="I16" s="54">
        <f>SUM(0)</f>
        <v>0</v>
      </c>
      <c r="J16" s="35"/>
      <c r="K16" s="35"/>
      <c r="L16" s="55">
        <f t="shared" si="5"/>
        <v>0</v>
      </c>
      <c r="M16" s="55">
        <f>SUM(0)</f>
        <v>0</v>
      </c>
      <c r="N16" s="55">
        <f>SUM(0)</f>
        <v>0</v>
      </c>
      <c r="O16" s="55">
        <f>SUM(0)</f>
        <v>0</v>
      </c>
      <c r="P16" s="35"/>
      <c r="Q16" s="35" t="s">
        <v>38</v>
      </c>
      <c r="R16" s="64">
        <f>SUM(0)</f>
        <v>0</v>
      </c>
      <c r="S16" s="64">
        <f>SUM(0)</f>
        <v>0</v>
      </c>
      <c r="T16" s="65"/>
      <c r="U16" s="65"/>
      <c r="V16" s="35" t="s">
        <v>33</v>
      </c>
      <c r="W16" s="36">
        <v>218</v>
      </c>
      <c r="X16" s="36"/>
      <c r="Z16" s="4">
        <f t="shared" si="1"/>
        <v>0</v>
      </c>
      <c r="AA16" s="4">
        <f t="shared" si="2"/>
        <v>0</v>
      </c>
    </row>
    <row r="17" s="4" customFormat="1" ht="26.1" customHeight="1" spans="1:27">
      <c r="A17" s="33">
        <v>234</v>
      </c>
      <c r="B17" s="34" t="s">
        <v>52</v>
      </c>
      <c r="C17" s="35"/>
      <c r="D17" s="35"/>
      <c r="E17" s="35"/>
      <c r="F17" s="35" t="s">
        <v>48</v>
      </c>
      <c r="G17" s="36" t="s">
        <v>33</v>
      </c>
      <c r="H17" s="35" t="s">
        <v>49</v>
      </c>
      <c r="I17" s="54">
        <f>SUM(0)</f>
        <v>0</v>
      </c>
      <c r="J17" s="35"/>
      <c r="K17" s="35"/>
      <c r="L17" s="55">
        <f t="shared" si="5"/>
        <v>0</v>
      </c>
      <c r="M17" s="55">
        <f>SUM(0)</f>
        <v>0</v>
      </c>
      <c r="N17" s="55">
        <f>SUM(0)</f>
        <v>0</v>
      </c>
      <c r="O17" s="55">
        <f>SUM(0)</f>
        <v>0</v>
      </c>
      <c r="P17" s="35"/>
      <c r="Q17" s="35" t="s">
        <v>38</v>
      </c>
      <c r="R17" s="64">
        <f>SUM(0)</f>
        <v>0</v>
      </c>
      <c r="S17" s="64">
        <f>SUM(0)</f>
        <v>0</v>
      </c>
      <c r="T17" s="65"/>
      <c r="U17" s="65"/>
      <c r="V17" s="35" t="s">
        <v>33</v>
      </c>
      <c r="W17" s="36">
        <v>232</v>
      </c>
      <c r="X17" s="36"/>
      <c r="Z17" s="4">
        <f t="shared" si="1"/>
        <v>0</v>
      </c>
      <c r="AA17" s="4">
        <f t="shared" si="2"/>
        <v>0</v>
      </c>
    </row>
    <row r="18" s="4" customFormat="1" ht="26.1" customHeight="1" spans="1:27">
      <c r="A18" s="33">
        <v>767</v>
      </c>
      <c r="B18" s="34" t="s">
        <v>53</v>
      </c>
      <c r="C18" s="35"/>
      <c r="D18" s="35"/>
      <c r="E18" s="35"/>
      <c r="F18" s="35" t="s">
        <v>36</v>
      </c>
      <c r="G18" s="36" t="s">
        <v>33</v>
      </c>
      <c r="H18" s="35" t="s">
        <v>49</v>
      </c>
      <c r="I18" s="54">
        <f>SUM(0)</f>
        <v>0</v>
      </c>
      <c r="J18" s="35"/>
      <c r="K18" s="35"/>
      <c r="L18" s="55">
        <f t="shared" si="5"/>
        <v>0</v>
      </c>
      <c r="M18" s="55">
        <f>SUM(0)</f>
        <v>0</v>
      </c>
      <c r="N18" s="55">
        <f>SUM(0)</f>
        <v>0</v>
      </c>
      <c r="O18" s="55">
        <f>SUM(0)</f>
        <v>0</v>
      </c>
      <c r="P18" s="35"/>
      <c r="Q18" s="35" t="s">
        <v>38</v>
      </c>
      <c r="R18" s="64">
        <f>SUM(0)</f>
        <v>0</v>
      </c>
      <c r="S18" s="64">
        <f>SUM(0)</f>
        <v>0</v>
      </c>
      <c r="T18" s="65"/>
      <c r="U18" s="65"/>
      <c r="V18" s="35" t="s">
        <v>33</v>
      </c>
      <c r="W18" s="36">
        <v>832</v>
      </c>
      <c r="X18" s="36"/>
      <c r="Z18" s="4">
        <f t="shared" si="1"/>
        <v>0</v>
      </c>
      <c r="AA18" s="4">
        <f t="shared" si="2"/>
        <v>0</v>
      </c>
    </row>
    <row r="19" s="3" customFormat="1" ht="26.1" customHeight="1" spans="1:27">
      <c r="A19" s="29">
        <v>1108</v>
      </c>
      <c r="B19" s="30" t="s">
        <v>54</v>
      </c>
      <c r="C19" s="31"/>
      <c r="D19" s="31"/>
      <c r="E19" s="31"/>
      <c r="F19" s="31" t="s">
        <v>48</v>
      </c>
      <c r="G19" s="32" t="s">
        <v>33</v>
      </c>
      <c r="H19" s="31" t="s">
        <v>49</v>
      </c>
      <c r="I19" s="53" t="s">
        <v>33</v>
      </c>
      <c r="J19" s="31"/>
      <c r="K19" s="31"/>
      <c r="L19" s="50">
        <f t="shared" si="5"/>
        <v>0</v>
      </c>
      <c r="M19" s="50">
        <f t="shared" ref="M19:O19" si="9">M20+M21+M22+M23+M24+M25</f>
        <v>0</v>
      </c>
      <c r="N19" s="50">
        <f t="shared" si="9"/>
        <v>0</v>
      </c>
      <c r="O19" s="50">
        <f t="shared" si="9"/>
        <v>0</v>
      </c>
      <c r="P19" s="31"/>
      <c r="Q19" s="31" t="s">
        <v>38</v>
      </c>
      <c r="R19" s="63">
        <f>R20+R21+R22+R23+R24+R25</f>
        <v>0</v>
      </c>
      <c r="S19" s="63">
        <f>S20+S21+S22+S23+S24+S25</f>
        <v>0</v>
      </c>
      <c r="T19" s="61"/>
      <c r="U19" s="61"/>
      <c r="V19" s="31" t="s">
        <v>33</v>
      </c>
      <c r="W19" s="32">
        <v>1203</v>
      </c>
      <c r="X19" s="32"/>
      <c r="Z19" s="3">
        <f t="shared" si="1"/>
        <v>0</v>
      </c>
      <c r="AA19" s="3">
        <f t="shared" si="2"/>
        <v>0</v>
      </c>
    </row>
    <row r="20" s="4" customFormat="1" ht="26.1" customHeight="1" spans="1:27">
      <c r="A20" s="33">
        <v>1109</v>
      </c>
      <c r="B20" s="34" t="s">
        <v>55</v>
      </c>
      <c r="C20" s="35"/>
      <c r="D20" s="35"/>
      <c r="E20" s="35"/>
      <c r="F20" s="35" t="s">
        <v>48</v>
      </c>
      <c r="G20" s="36" t="s">
        <v>33</v>
      </c>
      <c r="H20" s="35" t="s">
        <v>49</v>
      </c>
      <c r="I20" s="54">
        <f t="shared" ref="I20:I26" si="10">SUM(0)</f>
        <v>0</v>
      </c>
      <c r="J20" s="35"/>
      <c r="K20" s="35"/>
      <c r="L20" s="55">
        <f t="shared" si="5"/>
        <v>0</v>
      </c>
      <c r="M20" s="55">
        <f>SUM(0)</f>
        <v>0</v>
      </c>
      <c r="N20" s="55">
        <f>SUM(0)</f>
        <v>0</v>
      </c>
      <c r="O20" s="55">
        <f>SUM(0)</f>
        <v>0</v>
      </c>
      <c r="P20" s="35"/>
      <c r="Q20" s="35" t="s">
        <v>38</v>
      </c>
      <c r="R20" s="64">
        <f>SUM(0)</f>
        <v>0</v>
      </c>
      <c r="S20" s="64">
        <f>SUM(0)</f>
        <v>0</v>
      </c>
      <c r="T20" s="65"/>
      <c r="U20" s="65"/>
      <c r="V20" s="35" t="s">
        <v>33</v>
      </c>
      <c r="W20" s="36">
        <v>1204</v>
      </c>
      <c r="X20" s="36"/>
      <c r="Z20" s="4">
        <f t="shared" si="1"/>
        <v>0</v>
      </c>
      <c r="AA20" s="4">
        <f t="shared" si="2"/>
        <v>0</v>
      </c>
    </row>
    <row r="21" s="4" customFormat="1" ht="26.1" customHeight="1" spans="1:27">
      <c r="A21" s="33">
        <v>1313</v>
      </c>
      <c r="B21" s="34" t="s">
        <v>56</v>
      </c>
      <c r="C21" s="35"/>
      <c r="D21" s="35"/>
      <c r="E21" s="35"/>
      <c r="F21" s="35" t="s">
        <v>36</v>
      </c>
      <c r="G21" s="36" t="s">
        <v>33</v>
      </c>
      <c r="H21" s="35" t="s">
        <v>49</v>
      </c>
      <c r="I21" s="54">
        <f t="shared" si="10"/>
        <v>0</v>
      </c>
      <c r="J21" s="35"/>
      <c r="K21" s="35"/>
      <c r="L21" s="55">
        <f t="shared" si="5"/>
        <v>0</v>
      </c>
      <c r="M21" s="55">
        <f>SUM(0)</f>
        <v>0</v>
      </c>
      <c r="N21" s="55">
        <f>SUM(0)</f>
        <v>0</v>
      </c>
      <c r="O21" s="55">
        <f>SUM(0)</f>
        <v>0</v>
      </c>
      <c r="P21" s="35"/>
      <c r="Q21" s="35" t="s">
        <v>38</v>
      </c>
      <c r="R21" s="64">
        <f>SUM(0)</f>
        <v>0</v>
      </c>
      <c r="S21" s="64">
        <f>SUM(0)</f>
        <v>0</v>
      </c>
      <c r="T21" s="65"/>
      <c r="U21" s="65"/>
      <c r="V21" s="35" t="s">
        <v>33</v>
      </c>
      <c r="W21" s="36">
        <v>1459</v>
      </c>
      <c r="X21" s="36"/>
      <c r="Z21" s="4">
        <f t="shared" si="1"/>
        <v>0</v>
      </c>
      <c r="AA21" s="4">
        <f t="shared" si="2"/>
        <v>0</v>
      </c>
    </row>
    <row r="22" s="4" customFormat="1" ht="26.1" customHeight="1" spans="1:27">
      <c r="A22" s="33">
        <v>1379</v>
      </c>
      <c r="B22" s="34" t="s">
        <v>57</v>
      </c>
      <c r="C22" s="35"/>
      <c r="D22" s="35"/>
      <c r="E22" s="35"/>
      <c r="F22" s="35" t="s">
        <v>36</v>
      </c>
      <c r="G22" s="36" t="s">
        <v>33</v>
      </c>
      <c r="H22" s="35" t="s">
        <v>49</v>
      </c>
      <c r="I22" s="54">
        <f t="shared" si="10"/>
        <v>0</v>
      </c>
      <c r="J22" s="35"/>
      <c r="K22" s="35"/>
      <c r="L22" s="55">
        <f t="shared" si="5"/>
        <v>0</v>
      </c>
      <c r="M22" s="55">
        <f>SUM(0)</f>
        <v>0</v>
      </c>
      <c r="N22" s="55">
        <f>SUM(0)</f>
        <v>0</v>
      </c>
      <c r="O22" s="55">
        <f>SUM(0)</f>
        <v>0</v>
      </c>
      <c r="P22" s="35"/>
      <c r="Q22" s="35" t="s">
        <v>38</v>
      </c>
      <c r="R22" s="64">
        <f>SUM(0)</f>
        <v>0</v>
      </c>
      <c r="S22" s="64">
        <f>SUM(0)</f>
        <v>0</v>
      </c>
      <c r="T22" s="65"/>
      <c r="U22" s="65"/>
      <c r="V22" s="35" t="s">
        <v>33</v>
      </c>
      <c r="W22" s="36">
        <v>1527</v>
      </c>
      <c r="X22" s="36"/>
      <c r="Z22" s="4">
        <f t="shared" si="1"/>
        <v>0</v>
      </c>
      <c r="AA22" s="4">
        <f t="shared" si="2"/>
        <v>0</v>
      </c>
    </row>
    <row r="23" s="4" customFormat="1" ht="26.1" customHeight="1" spans="1:27">
      <c r="A23" s="33">
        <v>1410</v>
      </c>
      <c r="B23" s="34" t="s">
        <v>58</v>
      </c>
      <c r="C23" s="35"/>
      <c r="D23" s="35"/>
      <c r="E23" s="35"/>
      <c r="F23" s="35" t="s">
        <v>48</v>
      </c>
      <c r="G23" s="36" t="s">
        <v>33</v>
      </c>
      <c r="H23" s="35" t="s">
        <v>49</v>
      </c>
      <c r="I23" s="54">
        <f t="shared" si="10"/>
        <v>0</v>
      </c>
      <c r="J23" s="35"/>
      <c r="K23" s="35"/>
      <c r="L23" s="55">
        <f t="shared" si="5"/>
        <v>0</v>
      </c>
      <c r="M23" s="55">
        <f>SUM(0)</f>
        <v>0</v>
      </c>
      <c r="N23" s="55">
        <f>SUM(0)</f>
        <v>0</v>
      </c>
      <c r="O23" s="55">
        <f>SUM(0)</f>
        <v>0</v>
      </c>
      <c r="P23" s="35"/>
      <c r="Q23" s="35" t="s">
        <v>38</v>
      </c>
      <c r="R23" s="64">
        <f>SUM(0)</f>
        <v>0</v>
      </c>
      <c r="S23" s="64">
        <f>SUM(0)</f>
        <v>0</v>
      </c>
      <c r="T23" s="65"/>
      <c r="U23" s="65"/>
      <c r="V23" s="35" t="s">
        <v>33</v>
      </c>
      <c r="W23" s="36">
        <v>1558</v>
      </c>
      <c r="X23" s="36"/>
      <c r="Z23" s="4">
        <f t="shared" si="1"/>
        <v>0</v>
      </c>
      <c r="AA23" s="4">
        <f t="shared" si="2"/>
        <v>0</v>
      </c>
    </row>
    <row r="24" s="4" customFormat="1" ht="26.1" customHeight="1" spans="1:27">
      <c r="A24" s="33">
        <v>1438</v>
      </c>
      <c r="B24" s="34" t="s">
        <v>59</v>
      </c>
      <c r="C24" s="35"/>
      <c r="D24" s="35"/>
      <c r="E24" s="35"/>
      <c r="F24" s="35" t="s">
        <v>36</v>
      </c>
      <c r="G24" s="36" t="s">
        <v>33</v>
      </c>
      <c r="H24" s="35" t="s">
        <v>49</v>
      </c>
      <c r="I24" s="54">
        <f t="shared" si="10"/>
        <v>0</v>
      </c>
      <c r="J24" s="35"/>
      <c r="K24" s="35"/>
      <c r="L24" s="55">
        <f t="shared" si="5"/>
        <v>0</v>
      </c>
      <c r="M24" s="55">
        <f t="shared" ref="M24:S24" si="11">SUM(0)</f>
        <v>0</v>
      </c>
      <c r="N24" s="55">
        <f t="shared" si="11"/>
        <v>0</v>
      </c>
      <c r="O24" s="55">
        <f t="shared" si="11"/>
        <v>0</v>
      </c>
      <c r="P24" s="35">
        <f t="shared" si="11"/>
        <v>0</v>
      </c>
      <c r="Q24" s="35">
        <f t="shared" si="11"/>
        <v>0</v>
      </c>
      <c r="R24" s="64">
        <f t="shared" si="11"/>
        <v>0</v>
      </c>
      <c r="S24" s="64">
        <f t="shared" si="11"/>
        <v>0</v>
      </c>
      <c r="T24" s="65"/>
      <c r="U24" s="65"/>
      <c r="V24" s="35" t="s">
        <v>33</v>
      </c>
      <c r="W24" s="36">
        <v>1595</v>
      </c>
      <c r="X24" s="36"/>
      <c r="Z24" s="4">
        <f t="shared" si="1"/>
        <v>0</v>
      </c>
      <c r="AA24" s="4">
        <f t="shared" si="2"/>
        <v>0</v>
      </c>
    </row>
    <row r="25" s="4" customFormat="1" ht="26.1" customHeight="1" spans="1:27">
      <c r="A25" s="33">
        <v>1510</v>
      </c>
      <c r="B25" s="34" t="s">
        <v>60</v>
      </c>
      <c r="C25" s="35"/>
      <c r="D25" s="35"/>
      <c r="E25" s="35"/>
      <c r="F25" s="35" t="s">
        <v>36</v>
      </c>
      <c r="G25" s="36" t="s">
        <v>33</v>
      </c>
      <c r="H25" s="35" t="s">
        <v>61</v>
      </c>
      <c r="I25" s="36">
        <f t="shared" si="10"/>
        <v>0</v>
      </c>
      <c r="J25" s="35"/>
      <c r="K25" s="35"/>
      <c r="L25" s="55">
        <f t="shared" si="5"/>
        <v>0</v>
      </c>
      <c r="M25" s="55">
        <f>SUM(0)</f>
        <v>0</v>
      </c>
      <c r="N25" s="55">
        <f>SUM(0)</f>
        <v>0</v>
      </c>
      <c r="O25" s="55">
        <f>SUM(0)</f>
        <v>0</v>
      </c>
      <c r="P25" s="35"/>
      <c r="Q25" s="35" t="s">
        <v>38</v>
      </c>
      <c r="R25" s="64">
        <f>SUM(0)</f>
        <v>0</v>
      </c>
      <c r="S25" s="64">
        <f>SUM(0)</f>
        <v>0</v>
      </c>
      <c r="T25" s="65"/>
      <c r="U25" s="65"/>
      <c r="V25" s="35" t="s">
        <v>33</v>
      </c>
      <c r="W25" s="36">
        <v>1660</v>
      </c>
      <c r="X25" s="36"/>
      <c r="Z25" s="4">
        <f t="shared" si="1"/>
        <v>0</v>
      </c>
      <c r="AA25" s="4">
        <f t="shared" si="2"/>
        <v>0</v>
      </c>
    </row>
    <row r="26" s="3" customFormat="1" ht="26.1" customHeight="1" spans="1:27">
      <c r="A26" s="29">
        <v>1605</v>
      </c>
      <c r="B26" s="30" t="s">
        <v>62</v>
      </c>
      <c r="C26" s="31"/>
      <c r="D26" s="31"/>
      <c r="E26" s="31"/>
      <c r="F26" s="31" t="s">
        <v>36</v>
      </c>
      <c r="G26" s="32" t="s">
        <v>33</v>
      </c>
      <c r="H26" s="31" t="s">
        <v>49</v>
      </c>
      <c r="I26" s="53">
        <f t="shared" si="10"/>
        <v>0</v>
      </c>
      <c r="J26" s="31"/>
      <c r="K26" s="31"/>
      <c r="L26" s="50">
        <f t="shared" si="5"/>
        <v>0</v>
      </c>
      <c r="M26" s="50">
        <f t="shared" ref="M26:S26" si="12">SUM(0)</f>
        <v>0</v>
      </c>
      <c r="N26" s="50">
        <f t="shared" si="12"/>
        <v>0</v>
      </c>
      <c r="O26" s="50">
        <f t="shared" si="12"/>
        <v>0</v>
      </c>
      <c r="P26" s="31">
        <f t="shared" si="12"/>
        <v>0</v>
      </c>
      <c r="Q26" s="31">
        <f t="shared" si="12"/>
        <v>0</v>
      </c>
      <c r="R26" s="63">
        <f t="shared" si="12"/>
        <v>0</v>
      </c>
      <c r="S26" s="63">
        <f t="shared" si="12"/>
        <v>0</v>
      </c>
      <c r="T26" s="61"/>
      <c r="U26" s="61"/>
      <c r="V26" s="31" t="s">
        <v>33</v>
      </c>
      <c r="W26" s="32">
        <v>1751</v>
      </c>
      <c r="X26" s="32"/>
      <c r="Z26" s="3">
        <f t="shared" si="1"/>
        <v>0</v>
      </c>
      <c r="AA26" s="3">
        <f t="shared" si="2"/>
        <v>0</v>
      </c>
    </row>
    <row r="27" s="3" customFormat="1" ht="26.1" customHeight="1" spans="1:27">
      <c r="A27" s="29">
        <v>1617</v>
      </c>
      <c r="B27" s="30" t="s">
        <v>63</v>
      </c>
      <c r="C27" s="31"/>
      <c r="D27" s="31"/>
      <c r="E27" s="31"/>
      <c r="F27" s="31" t="s">
        <v>36</v>
      </c>
      <c r="G27" s="32" t="s">
        <v>33</v>
      </c>
      <c r="H27" s="31" t="s">
        <v>64</v>
      </c>
      <c r="I27" s="53" t="s">
        <v>33</v>
      </c>
      <c r="J27" s="31"/>
      <c r="K27" s="31"/>
      <c r="L27" s="50">
        <f t="shared" si="5"/>
        <v>0</v>
      </c>
      <c r="M27" s="50">
        <f t="shared" ref="M27:O27" si="13">M28+M29+M30+M31+M32</f>
        <v>0</v>
      </c>
      <c r="N27" s="50">
        <f t="shared" si="13"/>
        <v>0</v>
      </c>
      <c r="O27" s="50">
        <f t="shared" si="13"/>
        <v>0</v>
      </c>
      <c r="P27" s="31"/>
      <c r="Q27" s="31" t="s">
        <v>38</v>
      </c>
      <c r="R27" s="63">
        <f>R28+R29+R30+R31+R32</f>
        <v>0</v>
      </c>
      <c r="S27" s="63">
        <f>S28+S29+S30+S31+S32</f>
        <v>0</v>
      </c>
      <c r="T27" s="61"/>
      <c r="U27" s="61"/>
      <c r="V27" s="31" t="s">
        <v>33</v>
      </c>
      <c r="W27" s="32">
        <v>1768</v>
      </c>
      <c r="X27" s="32"/>
      <c r="Z27" s="3">
        <f t="shared" si="1"/>
        <v>0</v>
      </c>
      <c r="AA27" s="3">
        <f t="shared" si="2"/>
        <v>0</v>
      </c>
    </row>
    <row r="28" s="4" customFormat="1" ht="26.1" customHeight="1" spans="1:27">
      <c r="A28" s="33">
        <v>1618</v>
      </c>
      <c r="B28" s="34" t="s">
        <v>65</v>
      </c>
      <c r="C28" s="35"/>
      <c r="D28" s="35"/>
      <c r="E28" s="35"/>
      <c r="F28" s="35" t="s">
        <v>36</v>
      </c>
      <c r="G28" s="36" t="s">
        <v>33</v>
      </c>
      <c r="H28" s="35" t="s">
        <v>44</v>
      </c>
      <c r="I28" s="56"/>
      <c r="J28" s="35"/>
      <c r="K28" s="35"/>
      <c r="L28" s="55">
        <f t="shared" si="5"/>
        <v>0</v>
      </c>
      <c r="M28" s="55"/>
      <c r="N28" s="55"/>
      <c r="O28" s="55"/>
      <c r="P28" s="35"/>
      <c r="Q28" s="35"/>
      <c r="R28" s="64"/>
      <c r="S28" s="64"/>
      <c r="T28" s="65"/>
      <c r="U28" s="65"/>
      <c r="V28" s="35" t="s">
        <v>33</v>
      </c>
      <c r="W28" s="36">
        <v>1769</v>
      </c>
      <c r="X28" s="36"/>
      <c r="Z28" s="4">
        <f t="shared" si="1"/>
        <v>0</v>
      </c>
      <c r="AA28" s="4">
        <f t="shared" si="2"/>
        <v>0</v>
      </c>
    </row>
    <row r="29" s="4" customFormat="1" ht="26.1" customHeight="1" spans="1:27">
      <c r="A29" s="33">
        <v>1619</v>
      </c>
      <c r="B29" s="34" t="s">
        <v>66</v>
      </c>
      <c r="C29" s="35"/>
      <c r="D29" s="35"/>
      <c r="E29" s="35"/>
      <c r="F29" s="35" t="s">
        <v>36</v>
      </c>
      <c r="G29" s="36" t="s">
        <v>33</v>
      </c>
      <c r="H29" s="35" t="s">
        <v>49</v>
      </c>
      <c r="I29" s="54">
        <f>SUM(0)</f>
        <v>0</v>
      </c>
      <c r="J29" s="35"/>
      <c r="K29" s="35"/>
      <c r="L29" s="55">
        <f t="shared" si="5"/>
        <v>0</v>
      </c>
      <c r="M29" s="55">
        <f t="shared" ref="M29:S29" si="14">SUM(0)</f>
        <v>0</v>
      </c>
      <c r="N29" s="55">
        <f t="shared" si="14"/>
        <v>0</v>
      </c>
      <c r="O29" s="55">
        <f t="shared" si="14"/>
        <v>0</v>
      </c>
      <c r="P29" s="35">
        <f t="shared" si="14"/>
        <v>0</v>
      </c>
      <c r="Q29" s="35">
        <f t="shared" si="14"/>
        <v>0</v>
      </c>
      <c r="R29" s="64">
        <f t="shared" si="14"/>
        <v>0</v>
      </c>
      <c r="S29" s="64">
        <f t="shared" si="14"/>
        <v>0</v>
      </c>
      <c r="T29" s="65"/>
      <c r="U29" s="65"/>
      <c r="V29" s="35" t="s">
        <v>33</v>
      </c>
      <c r="W29" s="36">
        <v>1770</v>
      </c>
      <c r="X29" s="36"/>
      <c r="Z29" s="4">
        <f t="shared" si="1"/>
        <v>0</v>
      </c>
      <c r="AA29" s="4">
        <f t="shared" si="2"/>
        <v>0</v>
      </c>
    </row>
    <row r="30" s="4" customFormat="1" ht="26.1" customHeight="1" spans="1:27">
      <c r="A30" s="33">
        <v>1651</v>
      </c>
      <c r="B30" s="34" t="s">
        <v>67</v>
      </c>
      <c r="C30" s="35"/>
      <c r="D30" s="35"/>
      <c r="E30" s="35"/>
      <c r="F30" s="35" t="s">
        <v>36</v>
      </c>
      <c r="G30" s="36" t="s">
        <v>33</v>
      </c>
      <c r="H30" s="35" t="s">
        <v>64</v>
      </c>
      <c r="I30" s="36" t="s">
        <v>33</v>
      </c>
      <c r="J30" s="35"/>
      <c r="K30" s="35"/>
      <c r="L30" s="55">
        <f t="shared" si="5"/>
        <v>0</v>
      </c>
      <c r="M30" s="55">
        <f>SUM(0)</f>
        <v>0</v>
      </c>
      <c r="N30" s="55">
        <f>SUM(0)</f>
        <v>0</v>
      </c>
      <c r="O30" s="55">
        <f>SUM(0)</f>
        <v>0</v>
      </c>
      <c r="P30" s="35"/>
      <c r="Q30" s="35" t="s">
        <v>38</v>
      </c>
      <c r="R30" s="64">
        <f>SUM(0)</f>
        <v>0</v>
      </c>
      <c r="S30" s="64">
        <f>SUM(0)</f>
        <v>0</v>
      </c>
      <c r="T30" s="65"/>
      <c r="U30" s="65"/>
      <c r="V30" s="35" t="s">
        <v>33</v>
      </c>
      <c r="W30" s="36">
        <v>1799</v>
      </c>
      <c r="X30" s="36"/>
      <c r="Z30" s="4">
        <f t="shared" si="1"/>
        <v>0</v>
      </c>
      <c r="AA30" s="4">
        <f t="shared" si="2"/>
        <v>0</v>
      </c>
    </row>
    <row r="31" s="4" customFormat="1" ht="26.1" customHeight="1" spans="1:27">
      <c r="A31" s="33">
        <v>1695</v>
      </c>
      <c r="B31" s="34" t="s">
        <v>68</v>
      </c>
      <c r="C31" s="35"/>
      <c r="D31" s="35"/>
      <c r="E31" s="35"/>
      <c r="F31" s="35" t="s">
        <v>36</v>
      </c>
      <c r="G31" s="36" t="s">
        <v>33</v>
      </c>
      <c r="H31" s="35" t="s">
        <v>49</v>
      </c>
      <c r="I31" s="54">
        <f>SUM(0)</f>
        <v>0</v>
      </c>
      <c r="J31" s="35"/>
      <c r="K31" s="35"/>
      <c r="L31" s="55">
        <f t="shared" si="5"/>
        <v>0</v>
      </c>
      <c r="M31" s="55">
        <f>SUM(0)</f>
        <v>0</v>
      </c>
      <c r="N31" s="55">
        <f>SUM(0)</f>
        <v>0</v>
      </c>
      <c r="O31" s="55">
        <f>SUM(0)</f>
        <v>0</v>
      </c>
      <c r="P31" s="35"/>
      <c r="Q31" s="35" t="s">
        <v>38</v>
      </c>
      <c r="R31" s="64">
        <f>SUM(0)</f>
        <v>0</v>
      </c>
      <c r="S31" s="64">
        <f>SUM(0)</f>
        <v>0</v>
      </c>
      <c r="T31" s="65"/>
      <c r="U31" s="65"/>
      <c r="V31" s="35" t="s">
        <v>33</v>
      </c>
      <c r="W31" s="36">
        <v>1843</v>
      </c>
      <c r="X31" s="36"/>
      <c r="Z31" s="4">
        <f t="shared" si="1"/>
        <v>0</v>
      </c>
      <c r="AA31" s="4">
        <f t="shared" si="2"/>
        <v>0</v>
      </c>
    </row>
    <row r="32" s="4" customFormat="1" ht="26.1" customHeight="1" spans="1:27">
      <c r="A32" s="33">
        <v>1698</v>
      </c>
      <c r="B32" s="34" t="s">
        <v>69</v>
      </c>
      <c r="C32" s="35"/>
      <c r="D32" s="35"/>
      <c r="E32" s="35"/>
      <c r="F32" s="35" t="s">
        <v>36</v>
      </c>
      <c r="G32" s="36" t="s">
        <v>33</v>
      </c>
      <c r="H32" s="35" t="s">
        <v>49</v>
      </c>
      <c r="I32" s="54">
        <f>SUM(0)</f>
        <v>0</v>
      </c>
      <c r="J32" s="35"/>
      <c r="K32" s="35"/>
      <c r="L32" s="55">
        <f t="shared" si="5"/>
        <v>0</v>
      </c>
      <c r="M32" s="55">
        <f>SUM(0)</f>
        <v>0</v>
      </c>
      <c r="N32" s="55">
        <f>SUM(0)</f>
        <v>0</v>
      </c>
      <c r="O32" s="55">
        <f>SUM(0)</f>
        <v>0</v>
      </c>
      <c r="P32" s="35"/>
      <c r="Q32" s="35" t="s">
        <v>38</v>
      </c>
      <c r="R32" s="64">
        <f>SUM(0)</f>
        <v>0</v>
      </c>
      <c r="S32" s="64">
        <f>SUM(0)</f>
        <v>0</v>
      </c>
      <c r="T32" s="65"/>
      <c r="U32" s="65"/>
      <c r="V32" s="35" t="s">
        <v>33</v>
      </c>
      <c r="W32" s="36">
        <v>1848</v>
      </c>
      <c r="X32" s="36"/>
      <c r="Z32" s="4">
        <f t="shared" si="1"/>
        <v>0</v>
      </c>
      <c r="AA32" s="4">
        <f t="shared" si="2"/>
        <v>0</v>
      </c>
    </row>
    <row r="33" s="3" customFormat="1" ht="26.1" customHeight="1" spans="1:27">
      <c r="A33" s="26">
        <v>1713</v>
      </c>
      <c r="B33" s="27" t="s">
        <v>70</v>
      </c>
      <c r="C33" s="28"/>
      <c r="D33" s="28"/>
      <c r="E33" s="28"/>
      <c r="F33" s="28" t="s">
        <v>36</v>
      </c>
      <c r="G33" s="26" t="s">
        <v>33</v>
      </c>
      <c r="H33" s="26" t="s">
        <v>33</v>
      </c>
      <c r="I33" s="51" t="s">
        <v>33</v>
      </c>
      <c r="J33" s="28"/>
      <c r="K33" s="28"/>
      <c r="L33" s="48">
        <f t="shared" si="5"/>
        <v>0</v>
      </c>
      <c r="M33" s="48">
        <f t="shared" ref="M33:O33" si="15">M34+M35+M36+M37+M38+M39</f>
        <v>0</v>
      </c>
      <c r="N33" s="48">
        <f t="shared" si="15"/>
        <v>0</v>
      </c>
      <c r="O33" s="48">
        <f t="shared" si="15"/>
        <v>0</v>
      </c>
      <c r="P33" s="28"/>
      <c r="Q33" s="28" t="s">
        <v>33</v>
      </c>
      <c r="R33" s="62">
        <f>R34+R35+R36+R37+R38+R39</f>
        <v>0</v>
      </c>
      <c r="S33" s="62">
        <f>S34+S35+S36+S37+S38+S39</f>
        <v>0</v>
      </c>
      <c r="T33" s="60"/>
      <c r="U33" s="60"/>
      <c r="V33" s="28" t="s">
        <v>33</v>
      </c>
      <c r="W33" s="26">
        <v>1862</v>
      </c>
      <c r="X33" s="26"/>
      <c r="Z33" s="3">
        <f t="shared" si="1"/>
        <v>0</v>
      </c>
      <c r="AA33" s="3">
        <f t="shared" si="2"/>
        <v>0</v>
      </c>
    </row>
    <row r="34" s="3" customFormat="1" ht="26.1" customHeight="1" spans="1:27">
      <c r="A34" s="29">
        <v>1714</v>
      </c>
      <c r="B34" s="30" t="s">
        <v>71</v>
      </c>
      <c r="C34" s="31"/>
      <c r="D34" s="31"/>
      <c r="E34" s="31"/>
      <c r="F34" s="31" t="s">
        <v>36</v>
      </c>
      <c r="G34" s="32" t="s">
        <v>33</v>
      </c>
      <c r="H34" s="31" t="s">
        <v>72</v>
      </c>
      <c r="I34" s="49">
        <f>SUM(0)</f>
        <v>0</v>
      </c>
      <c r="J34" s="31"/>
      <c r="K34" s="31"/>
      <c r="L34" s="50">
        <f t="shared" si="5"/>
        <v>0</v>
      </c>
      <c r="M34" s="50">
        <f>SUM(0)</f>
        <v>0</v>
      </c>
      <c r="N34" s="50">
        <f>SUM(0)</f>
        <v>0</v>
      </c>
      <c r="O34" s="50">
        <f>SUM(0)</f>
        <v>0</v>
      </c>
      <c r="P34" s="31"/>
      <c r="Q34" s="31" t="s">
        <v>38</v>
      </c>
      <c r="R34" s="63">
        <f>SUM(0)</f>
        <v>0</v>
      </c>
      <c r="S34" s="63">
        <f>SUM(0)</f>
        <v>0</v>
      </c>
      <c r="T34" s="61"/>
      <c r="U34" s="61"/>
      <c r="V34" s="31" t="s">
        <v>33</v>
      </c>
      <c r="W34" s="32">
        <v>1863</v>
      </c>
      <c r="X34" s="32"/>
      <c r="Z34" s="3">
        <f t="shared" si="1"/>
        <v>0</v>
      </c>
      <c r="AA34" s="3">
        <f t="shared" si="2"/>
        <v>0</v>
      </c>
    </row>
    <row r="35" s="3" customFormat="1" ht="26.1" customHeight="1" spans="1:27">
      <c r="A35" s="29">
        <v>2535</v>
      </c>
      <c r="B35" s="30" t="s">
        <v>73</v>
      </c>
      <c r="C35" s="31"/>
      <c r="D35" s="31"/>
      <c r="E35" s="31"/>
      <c r="F35" s="31" t="s">
        <v>36</v>
      </c>
      <c r="G35" s="32" t="s">
        <v>33</v>
      </c>
      <c r="H35" s="31" t="s">
        <v>72</v>
      </c>
      <c r="I35" s="49">
        <f>SUM(0)</f>
        <v>0</v>
      </c>
      <c r="J35" s="31"/>
      <c r="K35" s="31"/>
      <c r="L35" s="50">
        <f t="shared" si="5"/>
        <v>0</v>
      </c>
      <c r="M35" s="50">
        <f>SUM(0)</f>
        <v>0</v>
      </c>
      <c r="N35" s="50">
        <f>SUM(0)</f>
        <v>0</v>
      </c>
      <c r="O35" s="50">
        <f>SUM(0)</f>
        <v>0</v>
      </c>
      <c r="P35" s="31"/>
      <c r="Q35" s="31" t="s">
        <v>38</v>
      </c>
      <c r="R35" s="63">
        <f>SUM(0)</f>
        <v>0</v>
      </c>
      <c r="S35" s="63">
        <f>SUM(0)</f>
        <v>0</v>
      </c>
      <c r="T35" s="61"/>
      <c r="U35" s="61"/>
      <c r="V35" s="31" t="s">
        <v>33</v>
      </c>
      <c r="W35" s="32">
        <v>2730</v>
      </c>
      <c r="X35" s="32"/>
      <c r="Z35" s="3">
        <f t="shared" si="1"/>
        <v>0</v>
      </c>
      <c r="AA35" s="3">
        <f t="shared" si="2"/>
        <v>0</v>
      </c>
    </row>
    <row r="36" s="3" customFormat="1" ht="26.1" customHeight="1" spans="1:27">
      <c r="A36" s="29">
        <v>3110</v>
      </c>
      <c r="B36" s="30" t="s">
        <v>74</v>
      </c>
      <c r="C36" s="31"/>
      <c r="D36" s="31"/>
      <c r="E36" s="31"/>
      <c r="F36" s="31" t="s">
        <v>36</v>
      </c>
      <c r="G36" s="32" t="s">
        <v>33</v>
      </c>
      <c r="H36" s="31" t="s">
        <v>75</v>
      </c>
      <c r="I36" s="49">
        <f>SUM(0)</f>
        <v>0</v>
      </c>
      <c r="J36" s="31"/>
      <c r="K36" s="31"/>
      <c r="L36" s="50">
        <f t="shared" si="5"/>
        <v>0</v>
      </c>
      <c r="M36" s="50">
        <f>SUM(0)</f>
        <v>0</v>
      </c>
      <c r="N36" s="50">
        <f>SUM(0)</f>
        <v>0</v>
      </c>
      <c r="O36" s="50">
        <f>SUM(0)</f>
        <v>0</v>
      </c>
      <c r="P36" s="31"/>
      <c r="Q36" s="31" t="s">
        <v>38</v>
      </c>
      <c r="R36" s="63">
        <f>SUM(0)</f>
        <v>0</v>
      </c>
      <c r="S36" s="63">
        <f>SUM(0)</f>
        <v>0</v>
      </c>
      <c r="T36" s="61"/>
      <c r="U36" s="61"/>
      <c r="V36" s="31" t="s">
        <v>33</v>
      </c>
      <c r="W36" s="32">
        <v>3274</v>
      </c>
      <c r="X36" s="32"/>
      <c r="Z36" s="3">
        <f t="shared" si="1"/>
        <v>0</v>
      </c>
      <c r="AA36" s="3">
        <f t="shared" si="2"/>
        <v>0</v>
      </c>
    </row>
    <row r="37" s="3" customFormat="1" ht="26.1" customHeight="1" spans="1:27">
      <c r="A37" s="29">
        <v>3191</v>
      </c>
      <c r="B37" s="30" t="s">
        <v>76</v>
      </c>
      <c r="C37" s="31"/>
      <c r="D37" s="31"/>
      <c r="E37" s="31"/>
      <c r="F37" s="31" t="s">
        <v>36</v>
      </c>
      <c r="G37" s="32" t="s">
        <v>33</v>
      </c>
      <c r="H37" s="31" t="s">
        <v>77</v>
      </c>
      <c r="I37" s="49">
        <f>SUM(0)</f>
        <v>0</v>
      </c>
      <c r="J37" s="31"/>
      <c r="K37" s="31"/>
      <c r="L37" s="50">
        <f t="shared" si="5"/>
        <v>0</v>
      </c>
      <c r="M37" s="50">
        <f>SUM(0)</f>
        <v>0</v>
      </c>
      <c r="N37" s="50">
        <f>SUM(0)</f>
        <v>0</v>
      </c>
      <c r="O37" s="50">
        <f>SUM(0)</f>
        <v>0</v>
      </c>
      <c r="P37" s="31"/>
      <c r="Q37" s="31" t="s">
        <v>38</v>
      </c>
      <c r="R37" s="63">
        <f>SUM(0)</f>
        <v>0</v>
      </c>
      <c r="S37" s="63">
        <f>SUM(0)</f>
        <v>0</v>
      </c>
      <c r="T37" s="61"/>
      <c r="U37" s="61"/>
      <c r="V37" s="31" t="s">
        <v>33</v>
      </c>
      <c r="W37" s="32">
        <v>3352</v>
      </c>
      <c r="X37" s="32"/>
      <c r="Z37" s="3">
        <f t="shared" si="1"/>
        <v>0</v>
      </c>
      <c r="AA37" s="3">
        <f t="shared" si="2"/>
        <v>0</v>
      </c>
    </row>
    <row r="38" s="3" customFormat="1" ht="26.1" customHeight="1" spans="1:27">
      <c r="A38" s="29">
        <v>3324</v>
      </c>
      <c r="B38" s="30" t="s">
        <v>78</v>
      </c>
      <c r="C38" s="31"/>
      <c r="D38" s="31"/>
      <c r="E38" s="31"/>
      <c r="F38" s="31" t="s">
        <v>36</v>
      </c>
      <c r="G38" s="32" t="s">
        <v>33</v>
      </c>
      <c r="H38" s="31" t="s">
        <v>49</v>
      </c>
      <c r="I38" s="53">
        <f>SUM(0)</f>
        <v>0</v>
      </c>
      <c r="J38" s="31"/>
      <c r="K38" s="31"/>
      <c r="L38" s="50">
        <f t="shared" si="5"/>
        <v>0</v>
      </c>
      <c r="M38" s="50">
        <f>SUM(0)</f>
        <v>0</v>
      </c>
      <c r="N38" s="50">
        <f>SUM(0)</f>
        <v>0</v>
      </c>
      <c r="O38" s="50">
        <f>SUM(0)</f>
        <v>0</v>
      </c>
      <c r="P38" s="31"/>
      <c r="Q38" s="31" t="s">
        <v>38</v>
      </c>
      <c r="R38" s="63">
        <f>SUM(0)</f>
        <v>0</v>
      </c>
      <c r="S38" s="63">
        <f>SUM(0)</f>
        <v>0</v>
      </c>
      <c r="T38" s="61"/>
      <c r="U38" s="61"/>
      <c r="V38" s="31" t="s">
        <v>33</v>
      </c>
      <c r="W38" s="32">
        <v>3480</v>
      </c>
      <c r="X38" s="32"/>
      <c r="Z38" s="3">
        <f t="shared" si="1"/>
        <v>0</v>
      </c>
      <c r="AA38" s="3">
        <f t="shared" si="2"/>
        <v>0</v>
      </c>
    </row>
    <row r="39" s="3" customFormat="1" ht="26.1" customHeight="1" spans="1:27">
      <c r="A39" s="29">
        <v>3347</v>
      </c>
      <c r="B39" s="30" t="s">
        <v>79</v>
      </c>
      <c r="C39" s="31"/>
      <c r="D39" s="31"/>
      <c r="E39" s="31"/>
      <c r="F39" s="31" t="s">
        <v>36</v>
      </c>
      <c r="G39" s="32" t="s">
        <v>33</v>
      </c>
      <c r="H39" s="32" t="s">
        <v>33</v>
      </c>
      <c r="I39" s="49" t="s">
        <v>33</v>
      </c>
      <c r="J39" s="31"/>
      <c r="K39" s="31"/>
      <c r="L39" s="50">
        <f t="shared" si="5"/>
        <v>0</v>
      </c>
      <c r="M39" s="50">
        <f t="shared" ref="M39:O39" si="16">M40+M41+M42+M43</f>
        <v>0</v>
      </c>
      <c r="N39" s="50">
        <f t="shared" si="16"/>
        <v>0</v>
      </c>
      <c r="O39" s="50">
        <f t="shared" si="16"/>
        <v>0</v>
      </c>
      <c r="P39" s="31"/>
      <c r="Q39" s="31" t="s">
        <v>38</v>
      </c>
      <c r="R39" s="63">
        <f>R40+R41+R42+R43</f>
        <v>0</v>
      </c>
      <c r="S39" s="63">
        <f>S40+S41+S42+S43</f>
        <v>0</v>
      </c>
      <c r="T39" s="61"/>
      <c r="U39" s="61"/>
      <c r="V39" s="31" t="s">
        <v>33</v>
      </c>
      <c r="W39" s="32">
        <v>3501</v>
      </c>
      <c r="X39" s="32"/>
      <c r="Z39" s="3">
        <f t="shared" si="1"/>
        <v>0</v>
      </c>
      <c r="AA39" s="3">
        <f t="shared" si="2"/>
        <v>0</v>
      </c>
    </row>
    <row r="40" s="4" customFormat="1" ht="26.1" customHeight="1" spans="1:27">
      <c r="A40" s="33">
        <v>3348</v>
      </c>
      <c r="B40" s="34" t="s">
        <v>80</v>
      </c>
      <c r="C40" s="35"/>
      <c r="D40" s="35"/>
      <c r="E40" s="35"/>
      <c r="F40" s="35" t="s">
        <v>36</v>
      </c>
      <c r="G40" s="36" t="s">
        <v>33</v>
      </c>
      <c r="H40" s="35" t="s">
        <v>81</v>
      </c>
      <c r="I40" s="56">
        <f>SUM(0)</f>
        <v>0</v>
      </c>
      <c r="J40" s="35"/>
      <c r="K40" s="35"/>
      <c r="L40" s="55">
        <f t="shared" si="5"/>
        <v>0</v>
      </c>
      <c r="M40" s="55">
        <f>SUM(0)</f>
        <v>0</v>
      </c>
      <c r="N40" s="55">
        <f>SUM(0)</f>
        <v>0</v>
      </c>
      <c r="O40" s="55">
        <f>SUM(0)</f>
        <v>0</v>
      </c>
      <c r="P40" s="35"/>
      <c r="Q40" s="35" t="s">
        <v>38</v>
      </c>
      <c r="R40" s="64">
        <f>SUM(0)</f>
        <v>0</v>
      </c>
      <c r="S40" s="64">
        <f>SUM(0)</f>
        <v>0</v>
      </c>
      <c r="T40" s="65"/>
      <c r="U40" s="65"/>
      <c r="V40" s="35" t="s">
        <v>33</v>
      </c>
      <c r="W40" s="36">
        <v>3502</v>
      </c>
      <c r="X40" s="36"/>
      <c r="Z40" s="4">
        <f t="shared" si="1"/>
        <v>0</v>
      </c>
      <c r="AA40" s="4">
        <f t="shared" si="2"/>
        <v>0</v>
      </c>
    </row>
    <row r="41" s="4" customFormat="1" ht="26.1" customHeight="1" spans="1:27">
      <c r="A41" s="33">
        <v>3420</v>
      </c>
      <c r="B41" s="34" t="s">
        <v>82</v>
      </c>
      <c r="C41" s="35"/>
      <c r="D41" s="35"/>
      <c r="E41" s="35"/>
      <c r="F41" s="35" t="s">
        <v>36</v>
      </c>
      <c r="G41" s="36" t="s">
        <v>33</v>
      </c>
      <c r="H41" s="35" t="s">
        <v>83</v>
      </c>
      <c r="I41" s="56">
        <f>SUM(0)</f>
        <v>0</v>
      </c>
      <c r="J41" s="35"/>
      <c r="K41" s="35"/>
      <c r="L41" s="55">
        <f t="shared" si="5"/>
        <v>0</v>
      </c>
      <c r="M41" s="55">
        <f>SUM(0)</f>
        <v>0</v>
      </c>
      <c r="N41" s="55">
        <f>SUM(0)</f>
        <v>0</v>
      </c>
      <c r="O41" s="55">
        <f>SUM(0)</f>
        <v>0</v>
      </c>
      <c r="P41" s="35"/>
      <c r="Q41" s="35" t="s">
        <v>38</v>
      </c>
      <c r="R41" s="64">
        <f>SUM(0)</f>
        <v>0</v>
      </c>
      <c r="S41" s="64">
        <f>SUM(0)</f>
        <v>0</v>
      </c>
      <c r="T41" s="65"/>
      <c r="U41" s="65"/>
      <c r="V41" s="35" t="s">
        <v>33</v>
      </c>
      <c r="W41" s="36">
        <v>3574</v>
      </c>
      <c r="X41" s="36"/>
      <c r="Z41" s="4">
        <f t="shared" si="1"/>
        <v>0</v>
      </c>
      <c r="AA41" s="4">
        <f t="shared" si="2"/>
        <v>0</v>
      </c>
    </row>
    <row r="42" s="4" customFormat="1" ht="26.1" customHeight="1" spans="1:27">
      <c r="A42" s="33">
        <v>3448</v>
      </c>
      <c r="B42" s="34" t="s">
        <v>84</v>
      </c>
      <c r="C42" s="35"/>
      <c r="D42" s="35"/>
      <c r="E42" s="35"/>
      <c r="F42" s="35" t="s">
        <v>36</v>
      </c>
      <c r="G42" s="36" t="s">
        <v>33</v>
      </c>
      <c r="H42" s="35" t="s">
        <v>72</v>
      </c>
      <c r="I42" s="56">
        <f>SUM(0)</f>
        <v>0</v>
      </c>
      <c r="J42" s="35"/>
      <c r="K42" s="35"/>
      <c r="L42" s="55">
        <f t="shared" si="5"/>
        <v>0</v>
      </c>
      <c r="M42" s="55">
        <f>SUM(0)</f>
        <v>0</v>
      </c>
      <c r="N42" s="55">
        <f>SUM(0)</f>
        <v>0</v>
      </c>
      <c r="O42" s="55">
        <f>SUM(0)</f>
        <v>0</v>
      </c>
      <c r="P42" s="35"/>
      <c r="Q42" s="35" t="s">
        <v>38</v>
      </c>
      <c r="R42" s="64">
        <f>SUM(0)</f>
        <v>0</v>
      </c>
      <c r="S42" s="64">
        <f>SUM(0)</f>
        <v>0</v>
      </c>
      <c r="T42" s="65"/>
      <c r="U42" s="65"/>
      <c r="V42" s="35" t="s">
        <v>33</v>
      </c>
      <c r="W42" s="36">
        <v>3604</v>
      </c>
      <c r="X42" s="36"/>
      <c r="Z42" s="4">
        <f t="shared" si="1"/>
        <v>0</v>
      </c>
      <c r="AA42" s="4">
        <f t="shared" si="2"/>
        <v>0</v>
      </c>
    </row>
    <row r="43" s="4" customFormat="1" ht="26.1" customHeight="1" spans="1:27">
      <c r="A43" s="33">
        <v>3459</v>
      </c>
      <c r="B43" s="34" t="s">
        <v>85</v>
      </c>
      <c r="C43" s="35"/>
      <c r="D43" s="35"/>
      <c r="E43" s="35"/>
      <c r="F43" s="35" t="s">
        <v>36</v>
      </c>
      <c r="G43" s="36" t="s">
        <v>33</v>
      </c>
      <c r="H43" s="35" t="s">
        <v>75</v>
      </c>
      <c r="I43" s="56">
        <f>SUM(0)</f>
        <v>0</v>
      </c>
      <c r="J43" s="35"/>
      <c r="K43" s="35"/>
      <c r="L43" s="55">
        <f t="shared" si="5"/>
        <v>0</v>
      </c>
      <c r="M43" s="55">
        <f>SUM(0)</f>
        <v>0</v>
      </c>
      <c r="N43" s="55">
        <f>SUM(0)</f>
        <v>0</v>
      </c>
      <c r="O43" s="55">
        <f>SUM(0)</f>
        <v>0</v>
      </c>
      <c r="P43" s="35"/>
      <c r="Q43" s="35" t="s">
        <v>38</v>
      </c>
      <c r="R43" s="64">
        <f>SUM(0)</f>
        <v>0</v>
      </c>
      <c r="S43" s="64">
        <f>SUM(0)</f>
        <v>0</v>
      </c>
      <c r="T43" s="65"/>
      <c r="U43" s="65"/>
      <c r="V43" s="35" t="s">
        <v>33</v>
      </c>
      <c r="W43" s="36">
        <v>3616</v>
      </c>
      <c r="X43" s="36"/>
      <c r="Z43" s="4">
        <f t="shared" si="1"/>
        <v>0</v>
      </c>
      <c r="AA43" s="4">
        <f t="shared" si="2"/>
        <v>0</v>
      </c>
    </row>
    <row r="44" s="3" customFormat="1" ht="26.1" customHeight="1" spans="1:27">
      <c r="A44" s="26">
        <v>3463</v>
      </c>
      <c r="B44" s="27" t="s">
        <v>86</v>
      </c>
      <c r="C44" s="28"/>
      <c r="D44" s="28"/>
      <c r="E44" s="28"/>
      <c r="F44" s="28" t="s">
        <v>36</v>
      </c>
      <c r="G44" s="26" t="s">
        <v>33</v>
      </c>
      <c r="H44" s="28" t="s">
        <v>87</v>
      </c>
      <c r="I44" s="47">
        <f t="shared" ref="I44:O44" si="17">I45+I46+I47+I48+I49+I50+I51+I52</f>
        <v>0</v>
      </c>
      <c r="J44" s="28"/>
      <c r="K44" s="28"/>
      <c r="L44" s="48">
        <f t="shared" si="5"/>
        <v>0</v>
      </c>
      <c r="M44" s="48">
        <f t="shared" si="17"/>
        <v>0</v>
      </c>
      <c r="N44" s="48">
        <f t="shared" si="17"/>
        <v>0</v>
      </c>
      <c r="O44" s="48">
        <f t="shared" si="17"/>
        <v>0</v>
      </c>
      <c r="P44" s="28"/>
      <c r="Q44" s="28" t="s">
        <v>33</v>
      </c>
      <c r="R44" s="62">
        <f>R45+R46+R47+R48+R49+R50+R51+R52</f>
        <v>0</v>
      </c>
      <c r="S44" s="62">
        <f>S45+S46+S47+S48+S49+S50+S51+S52</f>
        <v>0</v>
      </c>
      <c r="T44" s="60"/>
      <c r="U44" s="60"/>
      <c r="V44" s="28" t="s">
        <v>33</v>
      </c>
      <c r="W44" s="26">
        <v>3619</v>
      </c>
      <c r="X44" s="26"/>
      <c r="Z44" s="3">
        <f t="shared" si="1"/>
        <v>0</v>
      </c>
      <c r="AA44" s="3">
        <f t="shared" si="2"/>
        <v>0</v>
      </c>
    </row>
    <row r="45" s="3" customFormat="1" ht="26.1" customHeight="1" spans="1:27">
      <c r="A45" s="29">
        <v>3464</v>
      </c>
      <c r="B45" s="30" t="s">
        <v>88</v>
      </c>
      <c r="C45" s="31"/>
      <c r="D45" s="31"/>
      <c r="E45" s="31"/>
      <c r="F45" s="31" t="s">
        <v>36</v>
      </c>
      <c r="G45" s="32" t="s">
        <v>33</v>
      </c>
      <c r="H45" s="31" t="s">
        <v>87</v>
      </c>
      <c r="I45" s="49">
        <v>0</v>
      </c>
      <c r="J45" s="31"/>
      <c r="K45" s="31"/>
      <c r="L45" s="50">
        <f t="shared" si="5"/>
        <v>0</v>
      </c>
      <c r="M45" s="50"/>
      <c r="N45" s="50"/>
      <c r="O45" s="50"/>
      <c r="P45" s="31"/>
      <c r="Q45" s="31"/>
      <c r="R45" s="63"/>
      <c r="S45" s="63"/>
      <c r="T45" s="61"/>
      <c r="U45" s="61"/>
      <c r="V45" s="31" t="s">
        <v>33</v>
      </c>
      <c r="W45" s="32">
        <v>3620</v>
      </c>
      <c r="X45" s="32"/>
      <c r="Z45" s="3">
        <f t="shared" si="1"/>
        <v>0</v>
      </c>
      <c r="AA45" s="3">
        <f t="shared" si="2"/>
        <v>0</v>
      </c>
    </row>
    <row r="46" s="3" customFormat="1" ht="26.1" customHeight="1" spans="1:27">
      <c r="A46" s="29">
        <v>3465</v>
      </c>
      <c r="B46" s="30" t="s">
        <v>89</v>
      </c>
      <c r="C46" s="31"/>
      <c r="D46" s="31"/>
      <c r="E46" s="31"/>
      <c r="F46" s="31" t="s">
        <v>36</v>
      </c>
      <c r="G46" s="32" t="s">
        <v>33</v>
      </c>
      <c r="H46" s="31" t="s">
        <v>87</v>
      </c>
      <c r="I46" s="49">
        <f>SUM(0)</f>
        <v>0</v>
      </c>
      <c r="J46" s="31"/>
      <c r="K46" s="31"/>
      <c r="L46" s="50">
        <f t="shared" si="5"/>
        <v>0</v>
      </c>
      <c r="M46" s="50">
        <f>SUM(0)</f>
        <v>0</v>
      </c>
      <c r="N46" s="50">
        <f>SUM(0)</f>
        <v>0</v>
      </c>
      <c r="O46" s="50">
        <f>SUM(0)</f>
        <v>0</v>
      </c>
      <c r="P46" s="31"/>
      <c r="Q46" s="31" t="s">
        <v>45</v>
      </c>
      <c r="R46" s="63">
        <f>SUM(0)</f>
        <v>0</v>
      </c>
      <c r="S46" s="63">
        <f>SUM(0)</f>
        <v>0</v>
      </c>
      <c r="T46" s="61"/>
      <c r="U46" s="61"/>
      <c r="V46" s="31" t="s">
        <v>33</v>
      </c>
      <c r="W46" s="32">
        <v>3621</v>
      </c>
      <c r="X46" s="32"/>
      <c r="Z46" s="3">
        <f t="shared" si="1"/>
        <v>0</v>
      </c>
      <c r="AA46" s="3">
        <f t="shared" si="2"/>
        <v>0</v>
      </c>
    </row>
    <row r="47" s="3" customFormat="1" ht="26.1" customHeight="1" spans="1:27">
      <c r="A47" s="29">
        <v>3526</v>
      </c>
      <c r="B47" s="30" t="s">
        <v>90</v>
      </c>
      <c r="C47" s="31"/>
      <c r="D47" s="31"/>
      <c r="E47" s="31"/>
      <c r="F47" s="31" t="s">
        <v>36</v>
      </c>
      <c r="G47" s="32" t="s">
        <v>33</v>
      </c>
      <c r="H47" s="31" t="s">
        <v>87</v>
      </c>
      <c r="I47" s="49"/>
      <c r="J47" s="31"/>
      <c r="K47" s="31"/>
      <c r="L47" s="50">
        <f t="shared" ref="L47:L63" si="18">M47+N47+O47</f>
        <v>0</v>
      </c>
      <c r="M47" s="50"/>
      <c r="N47" s="50"/>
      <c r="O47" s="50"/>
      <c r="P47" s="31"/>
      <c r="Q47" s="31"/>
      <c r="R47" s="63"/>
      <c r="S47" s="63"/>
      <c r="T47" s="61"/>
      <c r="U47" s="61"/>
      <c r="V47" s="31"/>
      <c r="W47" s="32">
        <v>3682</v>
      </c>
      <c r="X47" s="32"/>
      <c r="Z47" s="3">
        <f t="shared" si="1"/>
        <v>0</v>
      </c>
      <c r="AA47" s="3">
        <f t="shared" si="2"/>
        <v>0</v>
      </c>
    </row>
    <row r="48" s="3" customFormat="1" ht="26.1" customHeight="1" spans="1:27">
      <c r="A48" s="29">
        <v>3527</v>
      </c>
      <c r="B48" s="30" t="s">
        <v>91</v>
      </c>
      <c r="C48" s="31"/>
      <c r="D48" s="31"/>
      <c r="E48" s="31"/>
      <c r="F48" s="31" t="s">
        <v>36</v>
      </c>
      <c r="G48" s="32" t="s">
        <v>33</v>
      </c>
      <c r="H48" s="31" t="s">
        <v>87</v>
      </c>
      <c r="I48" s="49">
        <f>SUM(0)</f>
        <v>0</v>
      </c>
      <c r="J48" s="31"/>
      <c r="K48" s="31"/>
      <c r="L48" s="50">
        <f t="shared" si="18"/>
        <v>0</v>
      </c>
      <c r="M48" s="50">
        <f>SUM(0)</f>
        <v>0</v>
      </c>
      <c r="N48" s="50">
        <f>SUM(0)</f>
        <v>0</v>
      </c>
      <c r="O48" s="50">
        <f>SUM(0)</f>
        <v>0</v>
      </c>
      <c r="P48" s="31"/>
      <c r="Q48" s="31" t="s">
        <v>38</v>
      </c>
      <c r="R48" s="63">
        <f>SUM(0)</f>
        <v>0</v>
      </c>
      <c r="S48" s="63">
        <f>SUM(0)</f>
        <v>0</v>
      </c>
      <c r="T48" s="61"/>
      <c r="U48" s="61"/>
      <c r="V48" s="31" t="s">
        <v>33</v>
      </c>
      <c r="W48" s="32">
        <v>3683</v>
      </c>
      <c r="X48" s="32"/>
      <c r="Z48" s="3">
        <f t="shared" si="1"/>
        <v>0</v>
      </c>
      <c r="AA48" s="3">
        <f t="shared" si="2"/>
        <v>0</v>
      </c>
    </row>
    <row r="49" s="3" customFormat="1" ht="26.1" customHeight="1" spans="1:27">
      <c r="A49" s="29">
        <v>3552</v>
      </c>
      <c r="B49" s="30" t="s">
        <v>92</v>
      </c>
      <c r="C49" s="31"/>
      <c r="D49" s="31"/>
      <c r="E49" s="31"/>
      <c r="F49" s="31" t="s">
        <v>36</v>
      </c>
      <c r="G49" s="32" t="s">
        <v>33</v>
      </c>
      <c r="H49" s="31" t="s">
        <v>87</v>
      </c>
      <c r="I49" s="49">
        <f>SUM(0)</f>
        <v>0</v>
      </c>
      <c r="J49" s="31"/>
      <c r="K49" s="31"/>
      <c r="L49" s="50">
        <f t="shared" si="18"/>
        <v>0</v>
      </c>
      <c r="M49" s="50">
        <f>SUM(0)</f>
        <v>0</v>
      </c>
      <c r="N49" s="50">
        <f>SUM(0)</f>
        <v>0</v>
      </c>
      <c r="O49" s="50">
        <f>SUM(0)</f>
        <v>0</v>
      </c>
      <c r="P49" s="31"/>
      <c r="Q49" s="31" t="s">
        <v>45</v>
      </c>
      <c r="R49" s="63">
        <f>SUM(0)</f>
        <v>0</v>
      </c>
      <c r="S49" s="63">
        <f>SUM(0)</f>
        <v>0</v>
      </c>
      <c r="T49" s="61"/>
      <c r="U49" s="61"/>
      <c r="V49" s="31" t="s">
        <v>33</v>
      </c>
      <c r="W49" s="32">
        <v>3717</v>
      </c>
      <c r="X49" s="32"/>
      <c r="Z49" s="3">
        <f t="shared" si="1"/>
        <v>0</v>
      </c>
      <c r="AA49" s="3">
        <f t="shared" si="2"/>
        <v>0</v>
      </c>
    </row>
    <row r="50" s="3" customFormat="1" ht="26.1" customHeight="1" spans="1:27">
      <c r="A50" s="29">
        <v>3578</v>
      </c>
      <c r="B50" s="30" t="s">
        <v>93</v>
      </c>
      <c r="C50" s="31"/>
      <c r="D50" s="31"/>
      <c r="E50" s="31"/>
      <c r="F50" s="31" t="s">
        <v>36</v>
      </c>
      <c r="G50" s="32" t="s">
        <v>33</v>
      </c>
      <c r="H50" s="31" t="s">
        <v>87</v>
      </c>
      <c r="I50" s="49"/>
      <c r="J50" s="31"/>
      <c r="K50" s="31"/>
      <c r="L50" s="50">
        <f t="shared" si="18"/>
        <v>0</v>
      </c>
      <c r="M50" s="50">
        <f t="shared" ref="M50:O50" si="19">SUM(0)</f>
        <v>0</v>
      </c>
      <c r="N50" s="50">
        <f t="shared" si="19"/>
        <v>0</v>
      </c>
      <c r="O50" s="50">
        <f t="shared" si="19"/>
        <v>0</v>
      </c>
      <c r="P50" s="31"/>
      <c r="Q50" s="31"/>
      <c r="R50" s="63">
        <f>SUM(0)</f>
        <v>0</v>
      </c>
      <c r="S50" s="63">
        <f>SUM(0)</f>
        <v>0</v>
      </c>
      <c r="T50" s="61"/>
      <c r="U50" s="61"/>
      <c r="V50" s="31" t="s">
        <v>33</v>
      </c>
      <c r="W50" s="32">
        <v>3761</v>
      </c>
      <c r="X50" s="32"/>
      <c r="Z50" s="3">
        <f t="shared" si="1"/>
        <v>0</v>
      </c>
      <c r="AA50" s="3">
        <f t="shared" si="2"/>
        <v>0</v>
      </c>
    </row>
    <row r="51" s="3" customFormat="1" ht="26.1" customHeight="1" spans="1:27">
      <c r="A51" s="29">
        <v>3579</v>
      </c>
      <c r="B51" s="30" t="s">
        <v>94</v>
      </c>
      <c r="C51" s="31"/>
      <c r="D51" s="31"/>
      <c r="E51" s="31"/>
      <c r="F51" s="31" t="s">
        <v>36</v>
      </c>
      <c r="G51" s="32" t="s">
        <v>33</v>
      </c>
      <c r="H51" s="31" t="s">
        <v>87</v>
      </c>
      <c r="I51" s="49">
        <f>SUM(0)</f>
        <v>0</v>
      </c>
      <c r="J51" s="31"/>
      <c r="K51" s="31"/>
      <c r="L51" s="50">
        <f t="shared" si="18"/>
        <v>0</v>
      </c>
      <c r="M51" s="50">
        <f>SUM(0)</f>
        <v>0</v>
      </c>
      <c r="N51" s="50">
        <f>SUM(0)</f>
        <v>0</v>
      </c>
      <c r="O51" s="50">
        <f>SUM(0)</f>
        <v>0</v>
      </c>
      <c r="P51" s="31"/>
      <c r="Q51" s="31" t="s">
        <v>38</v>
      </c>
      <c r="R51" s="63">
        <f>SUM(0)</f>
        <v>0</v>
      </c>
      <c r="S51" s="63">
        <f>SUM(0)</f>
        <v>0</v>
      </c>
      <c r="T51" s="61"/>
      <c r="U51" s="61"/>
      <c r="V51" s="31" t="s">
        <v>33</v>
      </c>
      <c r="W51" s="32">
        <v>3763</v>
      </c>
      <c r="X51" s="32"/>
      <c r="Z51" s="3">
        <f t="shared" si="1"/>
        <v>0</v>
      </c>
      <c r="AA51" s="3">
        <f t="shared" si="2"/>
        <v>0</v>
      </c>
    </row>
    <row r="52" s="3" customFormat="1" ht="26.1" customHeight="1" spans="1:27">
      <c r="A52" s="29">
        <v>3588</v>
      </c>
      <c r="B52" s="30" t="s">
        <v>95</v>
      </c>
      <c r="C52" s="31"/>
      <c r="D52" s="31"/>
      <c r="E52" s="31"/>
      <c r="F52" s="31"/>
      <c r="G52" s="32"/>
      <c r="H52" s="32"/>
      <c r="I52" s="49">
        <f>SUM(0)</f>
        <v>0</v>
      </c>
      <c r="J52" s="31"/>
      <c r="K52" s="31"/>
      <c r="L52" s="50">
        <f t="shared" si="18"/>
        <v>0</v>
      </c>
      <c r="M52" s="50">
        <f>SUM(0)</f>
        <v>0</v>
      </c>
      <c r="N52" s="50">
        <f>SUM(0)</f>
        <v>0</v>
      </c>
      <c r="O52" s="50">
        <f>SUM(0)</f>
        <v>0</v>
      </c>
      <c r="P52" s="31"/>
      <c r="Q52" s="31"/>
      <c r="R52" s="63">
        <f>SUM(0)</f>
        <v>0</v>
      </c>
      <c r="S52" s="63">
        <f>SUM(0)</f>
        <v>0</v>
      </c>
      <c r="T52" s="61"/>
      <c r="U52" s="61"/>
      <c r="V52" s="31"/>
      <c r="W52" s="32">
        <v>3775</v>
      </c>
      <c r="X52" s="32"/>
      <c r="Z52" s="3">
        <f t="shared" si="1"/>
        <v>0</v>
      </c>
      <c r="AA52" s="3">
        <f t="shared" si="2"/>
        <v>0</v>
      </c>
    </row>
    <row r="53" s="3" customFormat="1" ht="26.1" customHeight="1" spans="1:27">
      <c r="A53" s="26">
        <v>3590</v>
      </c>
      <c r="B53" s="27" t="s">
        <v>96</v>
      </c>
      <c r="C53" s="28"/>
      <c r="D53" s="28"/>
      <c r="E53" s="28"/>
      <c r="F53" s="28" t="s">
        <v>48</v>
      </c>
      <c r="G53" s="26" t="s">
        <v>33</v>
      </c>
      <c r="H53" s="28" t="s">
        <v>87</v>
      </c>
      <c r="I53" s="47">
        <f t="shared" ref="I53:O53" si="20">I54+I55+I56</f>
        <v>0</v>
      </c>
      <c r="J53" s="28"/>
      <c r="K53" s="28"/>
      <c r="L53" s="48">
        <f t="shared" si="18"/>
        <v>0</v>
      </c>
      <c r="M53" s="48">
        <f t="shared" si="20"/>
        <v>0</v>
      </c>
      <c r="N53" s="48">
        <f t="shared" si="20"/>
        <v>0</v>
      </c>
      <c r="O53" s="48">
        <f t="shared" si="20"/>
        <v>0</v>
      </c>
      <c r="P53" s="28"/>
      <c r="Q53" s="28" t="s">
        <v>33</v>
      </c>
      <c r="R53" s="62">
        <f>R54+R55+R56</f>
        <v>0</v>
      </c>
      <c r="S53" s="62">
        <f>S54+S55+S56</f>
        <v>0</v>
      </c>
      <c r="T53" s="60"/>
      <c r="U53" s="60"/>
      <c r="V53" s="28" t="s">
        <v>33</v>
      </c>
      <c r="W53" s="26">
        <v>3776</v>
      </c>
      <c r="X53" s="26"/>
      <c r="Z53" s="3">
        <f t="shared" si="1"/>
        <v>0</v>
      </c>
      <c r="AA53" s="3">
        <f t="shared" si="2"/>
        <v>0</v>
      </c>
    </row>
    <row r="54" s="3" customFormat="1" ht="26.1" customHeight="1" spans="1:27">
      <c r="A54" s="29">
        <v>3591</v>
      </c>
      <c r="B54" s="30" t="s">
        <v>97</v>
      </c>
      <c r="C54" s="31"/>
      <c r="D54" s="31"/>
      <c r="E54" s="31"/>
      <c r="F54" s="31" t="s">
        <v>48</v>
      </c>
      <c r="G54" s="32" t="s">
        <v>33</v>
      </c>
      <c r="H54" s="31" t="s">
        <v>87</v>
      </c>
      <c r="I54" s="49">
        <f>SUM(0)</f>
        <v>0</v>
      </c>
      <c r="J54" s="31"/>
      <c r="K54" s="31"/>
      <c r="L54" s="50">
        <f t="shared" si="18"/>
        <v>0</v>
      </c>
      <c r="M54" s="50">
        <f>SUM(0)</f>
        <v>0</v>
      </c>
      <c r="N54" s="50">
        <f>SUM(0)</f>
        <v>0</v>
      </c>
      <c r="O54" s="50">
        <f>SUM(0)</f>
        <v>0</v>
      </c>
      <c r="P54" s="31"/>
      <c r="Q54" s="31" t="s">
        <v>45</v>
      </c>
      <c r="R54" s="63">
        <f>SUM(0)</f>
        <v>0</v>
      </c>
      <c r="S54" s="63">
        <f>SUM(0)</f>
        <v>0</v>
      </c>
      <c r="T54" s="61"/>
      <c r="U54" s="61"/>
      <c r="V54" s="31" t="s">
        <v>33</v>
      </c>
      <c r="W54" s="32">
        <v>3777</v>
      </c>
      <c r="X54" s="32"/>
      <c r="Z54" s="3">
        <f t="shared" si="1"/>
        <v>0</v>
      </c>
      <c r="AA54" s="3">
        <f t="shared" si="2"/>
        <v>0</v>
      </c>
    </row>
    <row r="55" s="3" customFormat="1" ht="26.1" customHeight="1" spans="1:27">
      <c r="A55" s="29">
        <v>3599</v>
      </c>
      <c r="B55" s="30" t="s">
        <v>98</v>
      </c>
      <c r="C55" s="31"/>
      <c r="D55" s="31"/>
      <c r="E55" s="31"/>
      <c r="F55" s="31" t="s">
        <v>99</v>
      </c>
      <c r="G55" s="32" t="s">
        <v>33</v>
      </c>
      <c r="H55" s="31" t="s">
        <v>87</v>
      </c>
      <c r="I55" s="49">
        <f t="shared" ref="I55:O55" si="21">SUM(0)</f>
        <v>0</v>
      </c>
      <c r="J55" s="31"/>
      <c r="K55" s="31"/>
      <c r="L55" s="50">
        <f t="shared" si="18"/>
        <v>0</v>
      </c>
      <c r="M55" s="50">
        <f t="shared" si="21"/>
        <v>0</v>
      </c>
      <c r="N55" s="50">
        <f t="shared" si="21"/>
        <v>0</v>
      </c>
      <c r="O55" s="50">
        <f t="shared" si="21"/>
        <v>0</v>
      </c>
      <c r="P55" s="31"/>
      <c r="Q55" s="31"/>
      <c r="R55" s="63">
        <f>SUM(0)</f>
        <v>0</v>
      </c>
      <c r="S55" s="63">
        <f>SUM(0)</f>
        <v>0</v>
      </c>
      <c r="T55" s="61"/>
      <c r="U55" s="61"/>
      <c r="V55" s="31" t="s">
        <v>33</v>
      </c>
      <c r="W55" s="32">
        <v>3785</v>
      </c>
      <c r="X55" s="32"/>
      <c r="Z55" s="3">
        <f t="shared" si="1"/>
        <v>0</v>
      </c>
      <c r="AA55" s="3">
        <f t="shared" si="2"/>
        <v>0</v>
      </c>
    </row>
    <row r="56" s="3" customFormat="1" ht="26.1" customHeight="1" spans="1:27">
      <c r="A56" s="29">
        <v>3600</v>
      </c>
      <c r="B56" s="30" t="s">
        <v>100</v>
      </c>
      <c r="C56" s="31"/>
      <c r="D56" s="31"/>
      <c r="E56" s="31"/>
      <c r="F56" s="31" t="s">
        <v>36</v>
      </c>
      <c r="G56" s="32" t="s">
        <v>33</v>
      </c>
      <c r="H56" s="31" t="s">
        <v>87</v>
      </c>
      <c r="I56" s="49"/>
      <c r="J56" s="31"/>
      <c r="K56" s="57"/>
      <c r="L56" s="50">
        <f t="shared" si="18"/>
        <v>0</v>
      </c>
      <c r="M56" s="50"/>
      <c r="N56" s="50"/>
      <c r="O56" s="50"/>
      <c r="P56" s="31"/>
      <c r="Q56" s="31"/>
      <c r="R56" s="63"/>
      <c r="S56" s="63"/>
      <c r="T56" s="61"/>
      <c r="U56" s="61"/>
      <c r="V56" s="31" t="s">
        <v>33</v>
      </c>
      <c r="W56" s="32">
        <v>3787</v>
      </c>
      <c r="X56" s="32"/>
      <c r="Z56" s="3">
        <f t="shared" si="1"/>
        <v>0</v>
      </c>
      <c r="AA56" s="3">
        <f t="shared" si="2"/>
        <v>0</v>
      </c>
    </row>
    <row r="57" s="3" customFormat="1" ht="26.1" customHeight="1" spans="1:27">
      <c r="A57" s="26">
        <v>3601</v>
      </c>
      <c r="B57" s="27" t="s">
        <v>101</v>
      </c>
      <c r="C57" s="28"/>
      <c r="D57" s="28"/>
      <c r="E57" s="28"/>
      <c r="F57" s="28" t="s">
        <v>36</v>
      </c>
      <c r="G57" s="26" t="s">
        <v>33</v>
      </c>
      <c r="H57" s="28" t="s">
        <v>37</v>
      </c>
      <c r="I57" s="47">
        <f t="shared" ref="I57:O57" si="22">I58+I59+I60+I61</f>
        <v>0</v>
      </c>
      <c r="J57" s="28"/>
      <c r="K57" s="28"/>
      <c r="L57" s="48">
        <f t="shared" si="18"/>
        <v>0</v>
      </c>
      <c r="M57" s="48">
        <f t="shared" si="22"/>
        <v>0</v>
      </c>
      <c r="N57" s="48">
        <f t="shared" si="22"/>
        <v>0</v>
      </c>
      <c r="O57" s="48">
        <f t="shared" si="22"/>
        <v>0</v>
      </c>
      <c r="P57" s="28"/>
      <c r="Q57" s="28" t="s">
        <v>38</v>
      </c>
      <c r="R57" s="62">
        <f>R58+R59+R60+R61</f>
        <v>0</v>
      </c>
      <c r="S57" s="62">
        <f>S58+S59+S60+S61</f>
        <v>0</v>
      </c>
      <c r="T57" s="60"/>
      <c r="U57" s="60"/>
      <c r="V57" s="28" t="s">
        <v>33</v>
      </c>
      <c r="W57" s="26">
        <v>3788</v>
      </c>
      <c r="X57" s="26"/>
      <c r="Z57" s="3">
        <f t="shared" si="1"/>
        <v>0</v>
      </c>
      <c r="AA57" s="3">
        <f t="shared" si="2"/>
        <v>0</v>
      </c>
    </row>
    <row r="58" s="3" customFormat="1" ht="26.1" customHeight="1" spans="1:27">
      <c r="A58" s="29">
        <v>3602</v>
      </c>
      <c r="B58" s="30" t="s">
        <v>102</v>
      </c>
      <c r="C58" s="31"/>
      <c r="D58" s="31"/>
      <c r="E58" s="31"/>
      <c r="F58" s="31" t="s">
        <v>36</v>
      </c>
      <c r="G58" s="32" t="s">
        <v>33</v>
      </c>
      <c r="H58" s="31" t="s">
        <v>37</v>
      </c>
      <c r="I58" s="49">
        <f>SUM(0)</f>
        <v>0</v>
      </c>
      <c r="J58" s="31"/>
      <c r="K58" s="31"/>
      <c r="L58" s="50">
        <f t="shared" si="18"/>
        <v>0</v>
      </c>
      <c r="M58" s="50">
        <f>SUM(0)</f>
        <v>0</v>
      </c>
      <c r="N58" s="50">
        <f>SUM(0)</f>
        <v>0</v>
      </c>
      <c r="O58" s="50">
        <f>SUM(0)</f>
        <v>0</v>
      </c>
      <c r="P58" s="31"/>
      <c r="Q58" s="31" t="s">
        <v>38</v>
      </c>
      <c r="R58" s="63">
        <f>SUM(0)</f>
        <v>0</v>
      </c>
      <c r="S58" s="63">
        <f>SUM(0)</f>
        <v>0</v>
      </c>
      <c r="T58" s="61"/>
      <c r="U58" s="61"/>
      <c r="V58" s="31" t="s">
        <v>33</v>
      </c>
      <c r="W58" s="32">
        <v>3789</v>
      </c>
      <c r="X58" s="32"/>
      <c r="Z58" s="3">
        <f t="shared" si="1"/>
        <v>0</v>
      </c>
      <c r="AA58" s="3">
        <f t="shared" si="2"/>
        <v>0</v>
      </c>
    </row>
    <row r="59" s="3" customFormat="1" ht="26.1" customHeight="1" spans="1:27">
      <c r="A59" s="29">
        <v>3622</v>
      </c>
      <c r="B59" s="30" t="s">
        <v>103</v>
      </c>
      <c r="C59" s="31"/>
      <c r="D59" s="31"/>
      <c r="E59" s="31"/>
      <c r="F59" s="31" t="s">
        <v>36</v>
      </c>
      <c r="G59" s="32" t="s">
        <v>33</v>
      </c>
      <c r="H59" s="31" t="s">
        <v>37</v>
      </c>
      <c r="I59" s="49">
        <f>SUM(0)</f>
        <v>0</v>
      </c>
      <c r="J59" s="31"/>
      <c r="K59" s="31"/>
      <c r="L59" s="50">
        <f t="shared" si="18"/>
        <v>0</v>
      </c>
      <c r="M59" s="50">
        <f>SUM(0)</f>
        <v>0</v>
      </c>
      <c r="N59" s="50">
        <f>SUM(0)</f>
        <v>0</v>
      </c>
      <c r="O59" s="50">
        <f>SUM(0)</f>
        <v>0</v>
      </c>
      <c r="P59" s="31"/>
      <c r="Q59" s="31" t="s">
        <v>38</v>
      </c>
      <c r="R59" s="63">
        <f>SUM(0)</f>
        <v>0</v>
      </c>
      <c r="S59" s="63">
        <f>SUM(0)</f>
        <v>0</v>
      </c>
      <c r="T59" s="61"/>
      <c r="U59" s="61"/>
      <c r="V59" s="31" t="s">
        <v>33</v>
      </c>
      <c r="W59" s="32">
        <v>3793</v>
      </c>
      <c r="X59" s="32"/>
      <c r="Z59" s="3">
        <f t="shared" si="1"/>
        <v>0</v>
      </c>
      <c r="AA59" s="3">
        <f t="shared" si="2"/>
        <v>0</v>
      </c>
    </row>
    <row r="60" s="3" customFormat="1" ht="26.1" customHeight="1" spans="1:27">
      <c r="A60" s="29">
        <v>3659</v>
      </c>
      <c r="B60" s="30" t="s">
        <v>104</v>
      </c>
      <c r="C60" s="31"/>
      <c r="D60" s="31"/>
      <c r="E60" s="31"/>
      <c r="F60" s="31" t="s">
        <v>36</v>
      </c>
      <c r="G60" s="32" t="s">
        <v>33</v>
      </c>
      <c r="H60" s="31" t="s">
        <v>37</v>
      </c>
      <c r="I60" s="49">
        <f>SUM(0)</f>
        <v>0</v>
      </c>
      <c r="J60" s="31"/>
      <c r="K60" s="31"/>
      <c r="L60" s="50">
        <f t="shared" si="18"/>
        <v>0</v>
      </c>
      <c r="M60" s="50">
        <f>SUM(0)</f>
        <v>0</v>
      </c>
      <c r="N60" s="50">
        <f>SUM(0)</f>
        <v>0</v>
      </c>
      <c r="O60" s="50">
        <f>SUM(0)</f>
        <v>0</v>
      </c>
      <c r="P60" s="31"/>
      <c r="Q60" s="31" t="s">
        <v>38</v>
      </c>
      <c r="R60" s="63">
        <f>SUM(0)</f>
        <v>0</v>
      </c>
      <c r="S60" s="63">
        <f>SUM(0)</f>
        <v>0</v>
      </c>
      <c r="T60" s="61"/>
      <c r="U60" s="61"/>
      <c r="V60" s="31" t="s">
        <v>33</v>
      </c>
      <c r="W60" s="32">
        <v>3800</v>
      </c>
      <c r="X60" s="32"/>
      <c r="Z60" s="3">
        <f t="shared" si="1"/>
        <v>0</v>
      </c>
      <c r="AA60" s="3">
        <f t="shared" si="2"/>
        <v>0</v>
      </c>
    </row>
    <row r="61" s="3" customFormat="1" ht="26.1" customHeight="1" spans="1:27">
      <c r="A61" s="29">
        <v>3669</v>
      </c>
      <c r="B61" s="30" t="s">
        <v>105</v>
      </c>
      <c r="C61" s="31"/>
      <c r="D61" s="31"/>
      <c r="E61" s="31"/>
      <c r="F61" s="31" t="s">
        <v>36</v>
      </c>
      <c r="G61" s="32" t="s">
        <v>33</v>
      </c>
      <c r="H61" s="31" t="s">
        <v>37</v>
      </c>
      <c r="I61" s="49">
        <f>SUM(0)</f>
        <v>0</v>
      </c>
      <c r="J61" s="31"/>
      <c r="K61" s="31"/>
      <c r="L61" s="50">
        <f t="shared" si="18"/>
        <v>0</v>
      </c>
      <c r="M61" s="50">
        <f>SUM(0)</f>
        <v>0</v>
      </c>
      <c r="N61" s="50">
        <f>SUM(0)</f>
        <v>0</v>
      </c>
      <c r="O61" s="50">
        <f>SUM(0)</f>
        <v>0</v>
      </c>
      <c r="P61" s="31"/>
      <c r="Q61" s="31" t="s">
        <v>38</v>
      </c>
      <c r="R61" s="63">
        <f>SUM(0)</f>
        <v>0</v>
      </c>
      <c r="S61" s="63">
        <f>SUM(0)</f>
        <v>0</v>
      </c>
      <c r="T61" s="61"/>
      <c r="U61" s="61"/>
      <c r="V61" s="31" t="s">
        <v>33</v>
      </c>
      <c r="W61" s="32">
        <v>3803</v>
      </c>
      <c r="X61" s="32"/>
      <c r="Z61" s="3">
        <f t="shared" si="1"/>
        <v>0</v>
      </c>
      <c r="AA61" s="3">
        <f t="shared" si="2"/>
        <v>0</v>
      </c>
    </row>
    <row r="62" s="3" customFormat="1" ht="26.1" customHeight="1" spans="1:27">
      <c r="A62" s="26">
        <v>3698</v>
      </c>
      <c r="B62" s="27" t="s">
        <v>106</v>
      </c>
      <c r="C62" s="28"/>
      <c r="D62" s="28"/>
      <c r="E62" s="28"/>
      <c r="F62" s="28" t="s">
        <v>48</v>
      </c>
      <c r="G62" s="26" t="s">
        <v>33</v>
      </c>
      <c r="H62" s="28" t="s">
        <v>107</v>
      </c>
      <c r="I62" s="47"/>
      <c r="J62" s="28"/>
      <c r="K62" s="28"/>
      <c r="L62" s="48">
        <f t="shared" si="18"/>
        <v>305</v>
      </c>
      <c r="M62" s="48">
        <f t="shared" ref="M62:O62" si="23">M63+M64+M66</f>
        <v>0</v>
      </c>
      <c r="N62" s="48">
        <f t="shared" si="23"/>
        <v>0</v>
      </c>
      <c r="O62" s="48">
        <f t="shared" si="23"/>
        <v>305</v>
      </c>
      <c r="P62" s="28"/>
      <c r="Q62" s="28" t="s">
        <v>45</v>
      </c>
      <c r="R62" s="62">
        <f>R63+R64+R66</f>
        <v>478</v>
      </c>
      <c r="S62" s="62">
        <f>S63+S64+S66</f>
        <v>1782</v>
      </c>
      <c r="T62" s="60" t="s">
        <v>108</v>
      </c>
      <c r="U62" s="60" t="s">
        <v>109</v>
      </c>
      <c r="V62" s="28" t="s">
        <v>33</v>
      </c>
      <c r="W62" s="26">
        <v>3808</v>
      </c>
      <c r="X62" s="26"/>
      <c r="Z62" s="3">
        <f t="shared" si="1"/>
        <v>0</v>
      </c>
      <c r="AA62" s="3">
        <f t="shared" si="2"/>
        <v>0</v>
      </c>
    </row>
    <row r="63" s="3" customFormat="1" ht="26.1" customHeight="1" spans="1:27">
      <c r="A63" s="29">
        <v>3699</v>
      </c>
      <c r="B63" s="30" t="s">
        <v>110</v>
      </c>
      <c r="C63" s="31"/>
      <c r="D63" s="31"/>
      <c r="E63" s="31"/>
      <c r="F63" s="31" t="s">
        <v>48</v>
      </c>
      <c r="G63" s="32" t="s">
        <v>33</v>
      </c>
      <c r="H63" s="31" t="s">
        <v>107</v>
      </c>
      <c r="I63" s="49">
        <f>SUM(0)</f>
        <v>0</v>
      </c>
      <c r="J63" s="31"/>
      <c r="K63" s="31"/>
      <c r="L63" s="50">
        <f t="shared" si="18"/>
        <v>0</v>
      </c>
      <c r="M63" s="50">
        <f>SUM(0)</f>
        <v>0</v>
      </c>
      <c r="N63" s="50">
        <f>SUM(0)</f>
        <v>0</v>
      </c>
      <c r="O63" s="50">
        <f>SUM(0)</f>
        <v>0</v>
      </c>
      <c r="P63" s="31"/>
      <c r="Q63" s="31" t="s">
        <v>45</v>
      </c>
      <c r="R63" s="63">
        <f>SUM(0)</f>
        <v>0</v>
      </c>
      <c r="S63" s="63">
        <f>SUM(0)</f>
        <v>0</v>
      </c>
      <c r="T63" s="61"/>
      <c r="U63" s="61"/>
      <c r="V63" s="31" t="s">
        <v>33</v>
      </c>
      <c r="W63" s="32">
        <v>3809</v>
      </c>
      <c r="X63" s="32"/>
      <c r="Z63" s="3">
        <f t="shared" si="1"/>
        <v>0</v>
      </c>
      <c r="AA63" s="3">
        <f t="shared" si="2"/>
        <v>0</v>
      </c>
    </row>
    <row r="64" s="3" customFormat="1" ht="26.1" customHeight="1" spans="1:27">
      <c r="A64" s="29">
        <v>3705</v>
      </c>
      <c r="B64" s="30" t="s">
        <v>111</v>
      </c>
      <c r="C64" s="31"/>
      <c r="D64" s="31"/>
      <c r="E64" s="31"/>
      <c r="F64" s="31"/>
      <c r="G64" s="32"/>
      <c r="H64" s="32"/>
      <c r="I64" s="49">
        <f>SUM(I65:I65)</f>
        <v>1</v>
      </c>
      <c r="J64" s="31"/>
      <c r="K64" s="31"/>
      <c r="L64" s="50">
        <f>SUM(L65:L65)</f>
        <v>305</v>
      </c>
      <c r="M64" s="50">
        <f>SUM(M65:M65)</f>
        <v>0</v>
      </c>
      <c r="N64" s="50">
        <f>SUM(N65:N65)</f>
        <v>0</v>
      </c>
      <c r="O64" s="50">
        <f>SUM(O65:O65)</f>
        <v>305</v>
      </c>
      <c r="P64" s="31">
        <f>SUM(0)</f>
        <v>0</v>
      </c>
      <c r="Q64" s="31">
        <f>SUM(0)</f>
        <v>0</v>
      </c>
      <c r="R64" s="63">
        <f>SUM(R65:R65)</f>
        <v>478</v>
      </c>
      <c r="S64" s="63">
        <f>SUM(S65:S65)</f>
        <v>1782</v>
      </c>
      <c r="T64" s="61"/>
      <c r="U64" s="61"/>
      <c r="V64" s="31"/>
      <c r="W64" s="32">
        <v>3818</v>
      </c>
      <c r="X64" s="32"/>
      <c r="Z64" s="3">
        <f t="shared" si="1"/>
        <v>0</v>
      </c>
      <c r="AA64" s="3">
        <f t="shared" si="2"/>
        <v>0</v>
      </c>
    </row>
    <row r="65" s="3" customFormat="1" ht="25.3" customHeight="1" spans="1:27">
      <c r="A65" s="33"/>
      <c r="B65" s="34" t="s">
        <v>112</v>
      </c>
      <c r="C65" s="67" t="s">
        <v>113</v>
      </c>
      <c r="D65" s="67" t="s">
        <v>114</v>
      </c>
      <c r="E65" s="67"/>
      <c r="F65" s="67" t="s">
        <v>99</v>
      </c>
      <c r="G65" s="33">
        <v>2020</v>
      </c>
      <c r="H65" s="67" t="s">
        <v>115</v>
      </c>
      <c r="I65" s="68">
        <v>1</v>
      </c>
      <c r="J65" s="67" t="s">
        <v>116</v>
      </c>
      <c r="K65" s="67">
        <v>22.68</v>
      </c>
      <c r="L65" s="69">
        <v>305</v>
      </c>
      <c r="M65" s="69"/>
      <c r="N65" s="69"/>
      <c r="O65" s="69">
        <v>305</v>
      </c>
      <c r="P65" s="67" t="s">
        <v>117</v>
      </c>
      <c r="Q65" s="67" t="s">
        <v>45</v>
      </c>
      <c r="R65" s="71">
        <v>478</v>
      </c>
      <c r="S65" s="71">
        <v>1782</v>
      </c>
      <c r="T65" s="72"/>
      <c r="U65" s="72"/>
      <c r="V65" s="67" t="s">
        <v>17</v>
      </c>
      <c r="W65" s="33"/>
      <c r="X65" s="33"/>
      <c r="Y65" s="3" t="s">
        <v>118</v>
      </c>
      <c r="Z65" s="3">
        <f t="shared" si="1"/>
        <v>0</v>
      </c>
      <c r="AA65" s="3">
        <f t="shared" si="2"/>
        <v>0</v>
      </c>
    </row>
    <row r="66" s="3" customFormat="1" ht="26.1" customHeight="1" spans="1:27">
      <c r="A66" s="29">
        <v>3706</v>
      </c>
      <c r="B66" s="30" t="s">
        <v>119</v>
      </c>
      <c r="C66" s="31"/>
      <c r="D66" s="31"/>
      <c r="E66" s="31"/>
      <c r="F66" s="31"/>
      <c r="G66" s="32"/>
      <c r="H66" s="31" t="s">
        <v>120</v>
      </c>
      <c r="I66" s="49">
        <f>SUM(0)</f>
        <v>0</v>
      </c>
      <c r="J66" s="31"/>
      <c r="K66" s="31"/>
      <c r="L66" s="50">
        <f>M66+N66+O66</f>
        <v>0</v>
      </c>
      <c r="M66" s="50">
        <f>SUM(0)</f>
        <v>0</v>
      </c>
      <c r="N66" s="50">
        <f>SUM(0)</f>
        <v>0</v>
      </c>
      <c r="O66" s="50">
        <f>SUM(0)</f>
        <v>0</v>
      </c>
      <c r="P66" s="31"/>
      <c r="Q66" s="31"/>
      <c r="R66" s="63">
        <f>SUM(0)</f>
        <v>0</v>
      </c>
      <c r="S66" s="63">
        <f>SUM(0)</f>
        <v>0</v>
      </c>
      <c r="T66" s="61"/>
      <c r="U66" s="61"/>
      <c r="V66" s="31"/>
      <c r="W66" s="32">
        <v>3825</v>
      </c>
      <c r="X66" s="32"/>
      <c r="Z66" s="3">
        <f t="shared" si="1"/>
        <v>0</v>
      </c>
      <c r="AA66" s="3">
        <f t="shared" si="2"/>
        <v>0</v>
      </c>
    </row>
    <row r="67" s="3" customFormat="1" ht="26.1" customHeight="1" spans="1:27">
      <c r="A67" s="26">
        <v>3728</v>
      </c>
      <c r="B67" s="27" t="s">
        <v>121</v>
      </c>
      <c r="C67" s="28"/>
      <c r="D67" s="28"/>
      <c r="E67" s="28"/>
      <c r="F67" s="28"/>
      <c r="G67" s="26"/>
      <c r="H67" s="28" t="s">
        <v>44</v>
      </c>
      <c r="I67" s="47">
        <f>SUM(0)</f>
        <v>0</v>
      </c>
      <c r="J67" s="28"/>
      <c r="K67" s="28"/>
      <c r="L67" s="48">
        <f>M67+N67+O67</f>
        <v>0</v>
      </c>
      <c r="M67" s="48">
        <f>SUM(0)</f>
        <v>0</v>
      </c>
      <c r="N67" s="48">
        <f>SUM(0)</f>
        <v>0</v>
      </c>
      <c r="O67" s="48">
        <f>SUM(0)</f>
        <v>0</v>
      </c>
      <c r="P67" s="28"/>
      <c r="Q67" s="28"/>
      <c r="R67" s="62">
        <f>SUM(0)</f>
        <v>0</v>
      </c>
      <c r="S67" s="62">
        <f>SUM(0)</f>
        <v>0</v>
      </c>
      <c r="T67" s="60"/>
      <c r="U67" s="60"/>
      <c r="V67" s="28"/>
      <c r="W67" s="26">
        <v>3826</v>
      </c>
      <c r="X67" s="26"/>
      <c r="Z67" s="3">
        <f t="shared" si="1"/>
        <v>0</v>
      </c>
      <c r="AA67" s="3">
        <f t="shared" si="2"/>
        <v>0</v>
      </c>
    </row>
    <row r="68" s="3" customFormat="1" ht="26.1" customHeight="1" spans="1:27">
      <c r="A68" s="22">
        <v>3732</v>
      </c>
      <c r="B68" s="23" t="s">
        <v>122</v>
      </c>
      <c r="C68" s="24"/>
      <c r="D68" s="24"/>
      <c r="E68" s="24"/>
      <c r="F68" s="24" t="s">
        <v>36</v>
      </c>
      <c r="G68" s="25" t="s">
        <v>33</v>
      </c>
      <c r="H68" s="24" t="s">
        <v>42</v>
      </c>
      <c r="I68" s="70">
        <f t="shared" ref="I68:O68" si="24">I69+I70+I71+I72+I73+I77+I78</f>
        <v>0</v>
      </c>
      <c r="J68" s="24"/>
      <c r="K68" s="24"/>
      <c r="L68" s="52">
        <f t="shared" ref="L68:L99" si="25">M68+N68+O68</f>
        <v>0</v>
      </c>
      <c r="M68" s="52">
        <f t="shared" si="24"/>
        <v>0</v>
      </c>
      <c r="N68" s="52">
        <f t="shared" si="24"/>
        <v>0</v>
      </c>
      <c r="O68" s="52">
        <f t="shared" si="24"/>
        <v>0</v>
      </c>
      <c r="P68" s="24"/>
      <c r="Q68" s="24" t="s">
        <v>38</v>
      </c>
      <c r="R68" s="58">
        <f>R69+R70+R71+R72+R73+R77+R78</f>
        <v>0</v>
      </c>
      <c r="S68" s="58">
        <f>S69+S70+S71+S72+S73+S77+S78</f>
        <v>0</v>
      </c>
      <c r="T68" s="59"/>
      <c r="U68" s="59"/>
      <c r="V68" s="24" t="s">
        <v>33</v>
      </c>
      <c r="W68" s="25">
        <v>3833</v>
      </c>
      <c r="X68" s="25"/>
      <c r="Z68" s="3">
        <f t="shared" ref="Z68:Z111" si="26">L68-M68-N68-O68</f>
        <v>0</v>
      </c>
      <c r="AA68" s="3">
        <f t="shared" ref="AA68:AA111" si="27">L68-M68-N68-O68</f>
        <v>0</v>
      </c>
    </row>
    <row r="69" s="3" customFormat="1" ht="26.1" customHeight="1" spans="1:27">
      <c r="A69" s="26">
        <v>3733</v>
      </c>
      <c r="B69" s="27" t="s">
        <v>123</v>
      </c>
      <c r="C69" s="28"/>
      <c r="D69" s="28"/>
      <c r="E69" s="28"/>
      <c r="F69" s="28" t="s">
        <v>36</v>
      </c>
      <c r="G69" s="26" t="s">
        <v>33</v>
      </c>
      <c r="H69" s="28" t="s">
        <v>42</v>
      </c>
      <c r="I69" s="47">
        <f>SUM(0)</f>
        <v>0</v>
      </c>
      <c r="J69" s="28"/>
      <c r="K69" s="28"/>
      <c r="L69" s="48">
        <f t="shared" si="25"/>
        <v>0</v>
      </c>
      <c r="M69" s="48">
        <f>SUM(0)</f>
        <v>0</v>
      </c>
      <c r="N69" s="48">
        <f>SUM(0)</f>
        <v>0</v>
      </c>
      <c r="O69" s="48">
        <f>SUM(0)</f>
        <v>0</v>
      </c>
      <c r="P69" s="28"/>
      <c r="Q69" s="28" t="s">
        <v>38</v>
      </c>
      <c r="R69" s="62">
        <f>SUM(0)</f>
        <v>0</v>
      </c>
      <c r="S69" s="62">
        <f>SUM(0)</f>
        <v>0</v>
      </c>
      <c r="T69" s="60"/>
      <c r="U69" s="60"/>
      <c r="V69" s="28" t="s">
        <v>33</v>
      </c>
      <c r="W69" s="26">
        <v>3834</v>
      </c>
      <c r="X69" s="26"/>
      <c r="Z69" s="3">
        <f t="shared" si="26"/>
        <v>0</v>
      </c>
      <c r="AA69" s="3">
        <f t="shared" si="27"/>
        <v>0</v>
      </c>
    </row>
    <row r="70" s="3" customFormat="1" ht="26.1" customHeight="1" spans="1:27">
      <c r="A70" s="26">
        <v>3903</v>
      </c>
      <c r="B70" s="27" t="s">
        <v>124</v>
      </c>
      <c r="C70" s="28"/>
      <c r="D70" s="28"/>
      <c r="E70" s="28"/>
      <c r="F70" s="28" t="s">
        <v>99</v>
      </c>
      <c r="G70" s="26" t="s">
        <v>33</v>
      </c>
      <c r="H70" s="28" t="s">
        <v>42</v>
      </c>
      <c r="I70" s="47">
        <f>SUM(0)</f>
        <v>0</v>
      </c>
      <c r="J70" s="28"/>
      <c r="K70" s="28"/>
      <c r="L70" s="48">
        <f t="shared" si="25"/>
        <v>0</v>
      </c>
      <c r="M70" s="48">
        <f>SUM(0)</f>
        <v>0</v>
      </c>
      <c r="N70" s="48">
        <f>SUM(0)</f>
        <v>0</v>
      </c>
      <c r="O70" s="48">
        <f>SUM(0)</f>
        <v>0</v>
      </c>
      <c r="P70" s="28"/>
      <c r="Q70" s="28" t="s">
        <v>38</v>
      </c>
      <c r="R70" s="62">
        <f>SUM(0)</f>
        <v>0</v>
      </c>
      <c r="S70" s="62">
        <f>SUM(0)</f>
        <v>0</v>
      </c>
      <c r="T70" s="60"/>
      <c r="U70" s="60"/>
      <c r="V70" s="28" t="s">
        <v>33</v>
      </c>
      <c r="W70" s="26">
        <v>4020</v>
      </c>
      <c r="X70" s="26"/>
      <c r="Z70" s="3">
        <f t="shared" si="26"/>
        <v>0</v>
      </c>
      <c r="AA70" s="3">
        <f t="shared" si="27"/>
        <v>0</v>
      </c>
    </row>
    <row r="71" s="3" customFormat="1" ht="26.1" customHeight="1" spans="1:27">
      <c r="A71" s="26">
        <v>4409</v>
      </c>
      <c r="B71" s="27" t="s">
        <v>125</v>
      </c>
      <c r="C71" s="28"/>
      <c r="D71" s="28"/>
      <c r="E71" s="28"/>
      <c r="F71" s="28" t="s">
        <v>36</v>
      </c>
      <c r="G71" s="26" t="s">
        <v>33</v>
      </c>
      <c r="H71" s="28" t="s">
        <v>42</v>
      </c>
      <c r="I71" s="47">
        <f>SUM(0)</f>
        <v>0</v>
      </c>
      <c r="J71" s="28"/>
      <c r="K71" s="28"/>
      <c r="L71" s="48">
        <f t="shared" si="25"/>
        <v>0</v>
      </c>
      <c r="M71" s="48">
        <f>SUM(0)</f>
        <v>0</v>
      </c>
      <c r="N71" s="48">
        <f>SUM(0)</f>
        <v>0</v>
      </c>
      <c r="O71" s="48">
        <f>SUM(0)</f>
        <v>0</v>
      </c>
      <c r="P71" s="28"/>
      <c r="Q71" s="28" t="s">
        <v>38</v>
      </c>
      <c r="R71" s="62">
        <f>SUM(0)</f>
        <v>0</v>
      </c>
      <c r="S71" s="62">
        <f>SUM(0)</f>
        <v>0</v>
      </c>
      <c r="T71" s="60"/>
      <c r="U71" s="60"/>
      <c r="V71" s="28" t="s">
        <v>33</v>
      </c>
      <c r="W71" s="26">
        <v>4436</v>
      </c>
      <c r="X71" s="26"/>
      <c r="Z71" s="3">
        <f t="shared" si="26"/>
        <v>0</v>
      </c>
      <c r="AA71" s="3">
        <f t="shared" si="27"/>
        <v>0</v>
      </c>
    </row>
    <row r="72" s="3" customFormat="1" ht="26.1" customHeight="1" spans="1:27">
      <c r="A72" s="26">
        <v>4445</v>
      </c>
      <c r="B72" s="27" t="s">
        <v>126</v>
      </c>
      <c r="C72" s="28"/>
      <c r="D72" s="28"/>
      <c r="E72" s="28"/>
      <c r="F72" s="28" t="s">
        <v>99</v>
      </c>
      <c r="G72" s="26" t="s">
        <v>33</v>
      </c>
      <c r="H72" s="28" t="s">
        <v>42</v>
      </c>
      <c r="I72" s="47">
        <f>SUM(0)</f>
        <v>0</v>
      </c>
      <c r="J72" s="28"/>
      <c r="K72" s="28"/>
      <c r="L72" s="48">
        <f t="shared" si="25"/>
        <v>0</v>
      </c>
      <c r="M72" s="48">
        <f>SUM(0)</f>
        <v>0</v>
      </c>
      <c r="N72" s="48">
        <f>SUM(0)</f>
        <v>0</v>
      </c>
      <c r="O72" s="48">
        <f>SUM(0)</f>
        <v>0</v>
      </c>
      <c r="P72" s="28"/>
      <c r="Q72" s="28" t="s">
        <v>38</v>
      </c>
      <c r="R72" s="62">
        <f>SUM(0)</f>
        <v>0</v>
      </c>
      <c r="S72" s="62">
        <f>SUM(0)</f>
        <v>0</v>
      </c>
      <c r="T72" s="60"/>
      <c r="U72" s="60"/>
      <c r="V72" s="28" t="s">
        <v>33</v>
      </c>
      <c r="W72" s="26">
        <v>4471</v>
      </c>
      <c r="X72" s="26"/>
      <c r="Z72" s="3">
        <f t="shared" si="26"/>
        <v>0</v>
      </c>
      <c r="AA72" s="3">
        <f t="shared" si="27"/>
        <v>0</v>
      </c>
    </row>
    <row r="73" s="3" customFormat="1" ht="26.1" customHeight="1" spans="1:27">
      <c r="A73" s="26">
        <v>4725</v>
      </c>
      <c r="B73" s="27" t="s">
        <v>127</v>
      </c>
      <c r="C73" s="28"/>
      <c r="D73" s="28"/>
      <c r="E73" s="28"/>
      <c r="F73" s="28"/>
      <c r="G73" s="26"/>
      <c r="H73" s="26"/>
      <c r="I73" s="47">
        <f t="shared" ref="I73:O73" si="28">SUM(I74,I75,I76)</f>
        <v>0</v>
      </c>
      <c r="J73" s="28"/>
      <c r="K73" s="28"/>
      <c r="L73" s="48">
        <f t="shared" si="25"/>
        <v>0</v>
      </c>
      <c r="M73" s="48">
        <f t="shared" si="28"/>
        <v>0</v>
      </c>
      <c r="N73" s="48">
        <f t="shared" si="28"/>
        <v>0</v>
      </c>
      <c r="O73" s="48">
        <f t="shared" si="28"/>
        <v>0</v>
      </c>
      <c r="P73" s="28"/>
      <c r="Q73" s="28"/>
      <c r="R73" s="62">
        <f>SUM(R74,R75,R76)</f>
        <v>0</v>
      </c>
      <c r="S73" s="62">
        <f>SUM(S74,S75,S76)</f>
        <v>0</v>
      </c>
      <c r="T73" s="60"/>
      <c r="U73" s="60"/>
      <c r="V73" s="28"/>
      <c r="W73" s="26">
        <v>4612</v>
      </c>
      <c r="X73" s="26"/>
      <c r="Z73" s="3">
        <f t="shared" si="26"/>
        <v>0</v>
      </c>
      <c r="AA73" s="3">
        <f t="shared" si="27"/>
        <v>0</v>
      </c>
    </row>
    <row r="74" s="3" customFormat="1" ht="26.1" customHeight="1" spans="1:27">
      <c r="A74" s="33">
        <v>4726</v>
      </c>
      <c r="B74" s="34" t="s">
        <v>128</v>
      </c>
      <c r="C74" s="67"/>
      <c r="D74" s="67"/>
      <c r="E74" s="67"/>
      <c r="F74" s="67"/>
      <c r="G74" s="33"/>
      <c r="H74" s="33"/>
      <c r="I74" s="68">
        <f>SUM(0)</f>
        <v>0</v>
      </c>
      <c r="J74" s="67"/>
      <c r="K74" s="67"/>
      <c r="L74" s="69">
        <f t="shared" si="25"/>
        <v>0</v>
      </c>
      <c r="M74" s="69">
        <f>SUM(0)</f>
        <v>0</v>
      </c>
      <c r="N74" s="69">
        <f>SUM(0)</f>
        <v>0</v>
      </c>
      <c r="O74" s="69">
        <f>SUM(0)</f>
        <v>0</v>
      </c>
      <c r="P74" s="67"/>
      <c r="Q74" s="67"/>
      <c r="R74" s="71">
        <f>SUM(0)</f>
        <v>0</v>
      </c>
      <c r="S74" s="71">
        <f>SUM(0)</f>
        <v>0</v>
      </c>
      <c r="T74" s="72"/>
      <c r="U74" s="72"/>
      <c r="V74" s="67"/>
      <c r="W74" s="33"/>
      <c r="X74" s="33" t="s">
        <v>129</v>
      </c>
      <c r="Z74" s="3">
        <f t="shared" si="26"/>
        <v>0</v>
      </c>
      <c r="AA74" s="3">
        <f t="shared" si="27"/>
        <v>0</v>
      </c>
    </row>
    <row r="75" s="4" customFormat="1" ht="26.1" customHeight="1" spans="1:27">
      <c r="A75" s="33">
        <v>4907</v>
      </c>
      <c r="B75" s="34" t="s">
        <v>130</v>
      </c>
      <c r="C75" s="67"/>
      <c r="D75" s="67"/>
      <c r="E75" s="67"/>
      <c r="F75" s="67"/>
      <c r="G75" s="33"/>
      <c r="H75" s="33"/>
      <c r="I75" s="68">
        <f>SUM(0)</f>
        <v>0</v>
      </c>
      <c r="J75" s="67"/>
      <c r="K75" s="67"/>
      <c r="L75" s="69">
        <f t="shared" si="25"/>
        <v>0</v>
      </c>
      <c r="M75" s="69">
        <f>SUM(0)</f>
        <v>0</v>
      </c>
      <c r="N75" s="69">
        <f>SUM(0)</f>
        <v>0</v>
      </c>
      <c r="O75" s="69">
        <f>SUM(0)</f>
        <v>0</v>
      </c>
      <c r="P75" s="67"/>
      <c r="Q75" s="67"/>
      <c r="R75" s="71">
        <f>SUM(0)</f>
        <v>0</v>
      </c>
      <c r="S75" s="71">
        <f>SUM(0)</f>
        <v>0</v>
      </c>
      <c r="T75" s="72"/>
      <c r="U75" s="72"/>
      <c r="V75" s="67"/>
      <c r="W75" s="33"/>
      <c r="X75" s="33" t="s">
        <v>131</v>
      </c>
      <c r="Z75" s="4">
        <f t="shared" si="26"/>
        <v>0</v>
      </c>
      <c r="AA75" s="4">
        <f t="shared" si="27"/>
        <v>0</v>
      </c>
    </row>
    <row r="76" s="4" customFormat="1" ht="26.1" customHeight="1" spans="1:27">
      <c r="A76" s="33">
        <v>5053</v>
      </c>
      <c r="B76" s="34" t="s">
        <v>132</v>
      </c>
      <c r="C76" s="67"/>
      <c r="D76" s="67"/>
      <c r="E76" s="67"/>
      <c r="F76" s="67"/>
      <c r="G76" s="33"/>
      <c r="H76" s="33"/>
      <c r="I76" s="68">
        <f>SUM(0)</f>
        <v>0</v>
      </c>
      <c r="J76" s="67"/>
      <c r="K76" s="67"/>
      <c r="L76" s="69">
        <f t="shared" si="25"/>
        <v>0</v>
      </c>
      <c r="M76" s="69">
        <f>SUM(0)</f>
        <v>0</v>
      </c>
      <c r="N76" s="69">
        <f>SUM(0)</f>
        <v>0</v>
      </c>
      <c r="O76" s="69">
        <f>SUM(0)</f>
        <v>0</v>
      </c>
      <c r="P76" s="67"/>
      <c r="Q76" s="67"/>
      <c r="R76" s="71">
        <f>SUM(0)</f>
        <v>0</v>
      </c>
      <c r="S76" s="71">
        <f>SUM(0)</f>
        <v>0</v>
      </c>
      <c r="T76" s="72"/>
      <c r="U76" s="72"/>
      <c r="V76" s="67"/>
      <c r="W76" s="33"/>
      <c r="X76" s="33" t="s">
        <v>133</v>
      </c>
      <c r="Z76" s="4">
        <f t="shared" si="26"/>
        <v>0</v>
      </c>
      <c r="AA76" s="4">
        <f t="shared" si="27"/>
        <v>0</v>
      </c>
    </row>
    <row r="77" s="3" customFormat="1" ht="26.1" customHeight="1" spans="1:27">
      <c r="A77" s="26">
        <v>5114</v>
      </c>
      <c r="B77" s="27" t="s">
        <v>134</v>
      </c>
      <c r="C77" s="28"/>
      <c r="D77" s="28"/>
      <c r="E77" s="28"/>
      <c r="F77" s="28"/>
      <c r="G77" s="26"/>
      <c r="H77" s="26"/>
      <c r="I77" s="47"/>
      <c r="J77" s="28"/>
      <c r="K77" s="28"/>
      <c r="L77" s="48">
        <f t="shared" si="25"/>
        <v>0</v>
      </c>
      <c r="M77" s="48"/>
      <c r="N77" s="48"/>
      <c r="O77" s="48"/>
      <c r="P77" s="28"/>
      <c r="Q77" s="28"/>
      <c r="R77" s="62"/>
      <c r="S77" s="62"/>
      <c r="T77" s="60"/>
      <c r="U77" s="60"/>
      <c r="V77" s="28"/>
      <c r="W77" s="26">
        <v>4613</v>
      </c>
      <c r="X77" s="26"/>
      <c r="Z77" s="3">
        <f t="shared" si="26"/>
        <v>0</v>
      </c>
      <c r="AA77" s="3">
        <f t="shared" si="27"/>
        <v>0</v>
      </c>
    </row>
    <row r="78" s="3" customFormat="1" ht="26.1" customHeight="1" spans="1:27">
      <c r="A78" s="26">
        <v>5115</v>
      </c>
      <c r="B78" s="27" t="s">
        <v>121</v>
      </c>
      <c r="C78" s="28"/>
      <c r="D78" s="28"/>
      <c r="E78" s="28"/>
      <c r="F78" s="28"/>
      <c r="G78" s="26"/>
      <c r="H78" s="26"/>
      <c r="I78" s="47">
        <f>SUM(I79,I80)</f>
        <v>0</v>
      </c>
      <c r="J78" s="28"/>
      <c r="K78" s="28"/>
      <c r="L78" s="48">
        <f t="shared" si="25"/>
        <v>0</v>
      </c>
      <c r="M78" s="48">
        <f t="shared" ref="M78:O78" si="29">M79+M80</f>
        <v>0</v>
      </c>
      <c r="N78" s="48">
        <f t="shared" si="29"/>
        <v>0</v>
      </c>
      <c r="O78" s="48">
        <f t="shared" si="29"/>
        <v>0</v>
      </c>
      <c r="P78" s="28"/>
      <c r="Q78" s="28"/>
      <c r="R78" s="62">
        <f>SUM(R79,R80)</f>
        <v>0</v>
      </c>
      <c r="S78" s="62">
        <f>SUM(S79,S80)</f>
        <v>0</v>
      </c>
      <c r="T78" s="60"/>
      <c r="U78" s="60"/>
      <c r="V78" s="28"/>
      <c r="W78" s="26">
        <v>4614</v>
      </c>
      <c r="X78" s="26"/>
      <c r="Z78" s="3">
        <f t="shared" si="26"/>
        <v>0</v>
      </c>
      <c r="AA78" s="3">
        <f t="shared" si="27"/>
        <v>0</v>
      </c>
    </row>
    <row r="79" s="3" customFormat="1" ht="26.1" customHeight="1" spans="1:27">
      <c r="A79" s="29">
        <v>5116</v>
      </c>
      <c r="B79" s="30" t="s">
        <v>135</v>
      </c>
      <c r="C79" s="31"/>
      <c r="D79" s="31"/>
      <c r="E79" s="31"/>
      <c r="F79" s="31" t="s">
        <v>36</v>
      </c>
      <c r="G79" s="32" t="s">
        <v>33</v>
      </c>
      <c r="H79" s="31" t="s">
        <v>42</v>
      </c>
      <c r="I79" s="49">
        <f t="shared" ref="I79:O79" si="30">SUM(0)</f>
        <v>0</v>
      </c>
      <c r="J79" s="31"/>
      <c r="K79" s="31"/>
      <c r="L79" s="50">
        <f t="shared" si="25"/>
        <v>0</v>
      </c>
      <c r="M79" s="50">
        <f t="shared" si="30"/>
        <v>0</v>
      </c>
      <c r="N79" s="50">
        <f t="shared" si="30"/>
        <v>0</v>
      </c>
      <c r="O79" s="50">
        <f t="shared" si="30"/>
        <v>0</v>
      </c>
      <c r="P79" s="31"/>
      <c r="Q79" s="31" t="s">
        <v>38</v>
      </c>
      <c r="R79" s="63">
        <f>SUM(0)</f>
        <v>0</v>
      </c>
      <c r="S79" s="63">
        <f>SUM(0)</f>
        <v>0</v>
      </c>
      <c r="T79" s="57"/>
      <c r="U79" s="57"/>
      <c r="V79" s="31" t="s">
        <v>33</v>
      </c>
      <c r="W79" s="32">
        <v>4615</v>
      </c>
      <c r="X79" s="32"/>
      <c r="Z79" s="3">
        <f t="shared" si="26"/>
        <v>0</v>
      </c>
      <c r="AA79" s="3">
        <f t="shared" si="27"/>
        <v>0</v>
      </c>
    </row>
    <row r="80" s="3" customFormat="1" ht="26.1" customHeight="1" spans="1:27">
      <c r="A80" s="29">
        <v>5117</v>
      </c>
      <c r="B80" s="30" t="s">
        <v>136</v>
      </c>
      <c r="C80" s="31"/>
      <c r="D80" s="31"/>
      <c r="E80" s="31"/>
      <c r="F80" s="31" t="s">
        <v>36</v>
      </c>
      <c r="G80" s="32" t="s">
        <v>33</v>
      </c>
      <c r="H80" s="31" t="s">
        <v>42</v>
      </c>
      <c r="I80" s="49">
        <f>SUM(0)</f>
        <v>0</v>
      </c>
      <c r="J80" s="31"/>
      <c r="K80" s="31"/>
      <c r="L80" s="50">
        <f t="shared" si="25"/>
        <v>0</v>
      </c>
      <c r="M80" s="50">
        <f>SUM(0)</f>
        <v>0</v>
      </c>
      <c r="N80" s="50">
        <f>SUM(0)</f>
        <v>0</v>
      </c>
      <c r="O80" s="50">
        <f>SUM(0)</f>
        <v>0</v>
      </c>
      <c r="P80" s="31"/>
      <c r="Q80" s="31" t="s">
        <v>38</v>
      </c>
      <c r="R80" s="63">
        <f>SUM(0)</f>
        <v>0</v>
      </c>
      <c r="S80" s="63">
        <f>SUM(0)</f>
        <v>0</v>
      </c>
      <c r="T80" s="57"/>
      <c r="U80" s="57"/>
      <c r="V80" s="31" t="s">
        <v>33</v>
      </c>
      <c r="W80" s="32">
        <v>4617</v>
      </c>
      <c r="X80" s="32"/>
      <c r="Z80" s="3">
        <f t="shared" si="26"/>
        <v>0</v>
      </c>
      <c r="AA80" s="3">
        <f t="shared" si="27"/>
        <v>0</v>
      </c>
    </row>
    <row r="81" s="3" customFormat="1" ht="26.1" customHeight="1" spans="1:27">
      <c r="A81" s="22">
        <v>5249</v>
      </c>
      <c r="B81" s="23" t="s">
        <v>137</v>
      </c>
      <c r="C81" s="24"/>
      <c r="D81" s="24"/>
      <c r="E81" s="24"/>
      <c r="F81" s="24" t="s">
        <v>33</v>
      </c>
      <c r="G81" s="25" t="s">
        <v>33</v>
      </c>
      <c r="H81" s="25" t="s">
        <v>33</v>
      </c>
      <c r="I81" s="70" t="s">
        <v>33</v>
      </c>
      <c r="J81" s="24"/>
      <c r="K81" s="24"/>
      <c r="L81" s="52">
        <f t="shared" si="25"/>
        <v>0</v>
      </c>
      <c r="M81" s="52">
        <f t="shared" ref="M81:O81" si="31">M82+M83+M84+M85+M88+M89+M90+M95</f>
        <v>0</v>
      </c>
      <c r="N81" s="52">
        <f t="shared" si="31"/>
        <v>0</v>
      </c>
      <c r="O81" s="52">
        <f t="shared" si="31"/>
        <v>0</v>
      </c>
      <c r="P81" s="24">
        <f>SUBTOTAL(9,P82,P83,P84,P95,P88,P89,P90)</f>
        <v>0</v>
      </c>
      <c r="Q81" s="24" t="s">
        <v>33</v>
      </c>
      <c r="R81" s="58">
        <f>R82+R83+R84+R85+R88+R89+R90+R95</f>
        <v>0</v>
      </c>
      <c r="S81" s="58">
        <f>S82+S83+S84+S85+S88+S89+S90+S95</f>
        <v>0</v>
      </c>
      <c r="T81" s="59"/>
      <c r="U81" s="59"/>
      <c r="V81" s="24" t="s">
        <v>33</v>
      </c>
      <c r="W81" s="25">
        <v>4749</v>
      </c>
      <c r="X81" s="25"/>
      <c r="Z81" s="3">
        <f t="shared" si="26"/>
        <v>0</v>
      </c>
      <c r="AA81" s="3">
        <f t="shared" si="27"/>
        <v>0</v>
      </c>
    </row>
    <row r="82" s="3" customFormat="1" ht="26.1" customHeight="1" spans="1:27">
      <c r="A82" s="26">
        <v>5250</v>
      </c>
      <c r="B82" s="27" t="s">
        <v>138</v>
      </c>
      <c r="C82" s="28"/>
      <c r="D82" s="28"/>
      <c r="E82" s="28"/>
      <c r="F82" s="28" t="s">
        <v>36</v>
      </c>
      <c r="G82" s="26" t="s">
        <v>33</v>
      </c>
      <c r="H82" s="28" t="s">
        <v>44</v>
      </c>
      <c r="I82" s="47">
        <f>SUM(0)</f>
        <v>0</v>
      </c>
      <c r="J82" s="28"/>
      <c r="K82" s="28"/>
      <c r="L82" s="48">
        <f t="shared" si="25"/>
        <v>0</v>
      </c>
      <c r="M82" s="48">
        <f>SUM(0)</f>
        <v>0</v>
      </c>
      <c r="N82" s="48">
        <f>SUM(0)</f>
        <v>0</v>
      </c>
      <c r="O82" s="48">
        <f>SUM(0)</f>
        <v>0</v>
      </c>
      <c r="P82" s="28"/>
      <c r="Q82" s="28" t="s">
        <v>45</v>
      </c>
      <c r="R82" s="62">
        <f>SUM(0)</f>
        <v>0</v>
      </c>
      <c r="S82" s="62">
        <f>SUM(0)</f>
        <v>0</v>
      </c>
      <c r="T82" s="60"/>
      <c r="U82" s="60"/>
      <c r="V82" s="28" t="s">
        <v>33</v>
      </c>
      <c r="W82" s="26">
        <v>4750</v>
      </c>
      <c r="X82" s="26"/>
      <c r="Z82" s="3">
        <f t="shared" si="26"/>
        <v>0</v>
      </c>
      <c r="AA82" s="3">
        <f t="shared" si="27"/>
        <v>0</v>
      </c>
    </row>
    <row r="83" s="3" customFormat="1" ht="26.1" customHeight="1" spans="1:27">
      <c r="A83" s="26">
        <v>5252</v>
      </c>
      <c r="B83" s="27" t="s">
        <v>139</v>
      </c>
      <c r="C83" s="28"/>
      <c r="D83" s="28"/>
      <c r="E83" s="28"/>
      <c r="F83" s="28" t="s">
        <v>48</v>
      </c>
      <c r="G83" s="26" t="s">
        <v>33</v>
      </c>
      <c r="H83" s="28" t="s">
        <v>44</v>
      </c>
      <c r="I83" s="47">
        <f>SUM(0)</f>
        <v>0</v>
      </c>
      <c r="J83" s="28"/>
      <c r="K83" s="28"/>
      <c r="L83" s="48">
        <f t="shared" si="25"/>
        <v>0</v>
      </c>
      <c r="M83" s="48">
        <f>SUM(0)</f>
        <v>0</v>
      </c>
      <c r="N83" s="48">
        <f>SUM(0)</f>
        <v>0</v>
      </c>
      <c r="O83" s="48">
        <f>SUM(0)</f>
        <v>0</v>
      </c>
      <c r="P83" s="28"/>
      <c r="Q83" s="28" t="s">
        <v>45</v>
      </c>
      <c r="R83" s="62">
        <f>SUM(0)</f>
        <v>0</v>
      </c>
      <c r="S83" s="62">
        <f>SUM(0)</f>
        <v>0</v>
      </c>
      <c r="T83" s="60"/>
      <c r="U83" s="60"/>
      <c r="V83" s="28" t="s">
        <v>33</v>
      </c>
      <c r="W83" s="26">
        <v>4752</v>
      </c>
      <c r="X83" s="26"/>
      <c r="Z83" s="3">
        <f t="shared" si="26"/>
        <v>0</v>
      </c>
      <c r="AA83" s="3">
        <f t="shared" si="27"/>
        <v>0</v>
      </c>
    </row>
    <row r="84" s="3" customFormat="1" ht="26.1" customHeight="1" spans="1:27">
      <c r="A84" s="26">
        <v>5265</v>
      </c>
      <c r="B84" s="27" t="s">
        <v>140</v>
      </c>
      <c r="C84" s="28"/>
      <c r="D84" s="28"/>
      <c r="E84" s="28"/>
      <c r="F84" s="28" t="s">
        <v>36</v>
      </c>
      <c r="G84" s="26" t="s">
        <v>33</v>
      </c>
      <c r="H84" s="28" t="s">
        <v>87</v>
      </c>
      <c r="I84" s="47">
        <f>SUM(0)</f>
        <v>0</v>
      </c>
      <c r="J84" s="28"/>
      <c r="K84" s="28"/>
      <c r="L84" s="48">
        <f t="shared" si="25"/>
        <v>0</v>
      </c>
      <c r="M84" s="48">
        <f>SUM(0)</f>
        <v>0</v>
      </c>
      <c r="N84" s="48">
        <f>SUM(0)</f>
        <v>0</v>
      </c>
      <c r="O84" s="48">
        <f>SUM(0)</f>
        <v>0</v>
      </c>
      <c r="P84" s="28"/>
      <c r="Q84" s="28" t="s">
        <v>45</v>
      </c>
      <c r="R84" s="62">
        <f>SUM(0)</f>
        <v>0</v>
      </c>
      <c r="S84" s="62">
        <f>SUM(0)</f>
        <v>0</v>
      </c>
      <c r="T84" s="60"/>
      <c r="U84" s="60"/>
      <c r="V84" s="28" t="s">
        <v>33</v>
      </c>
      <c r="W84" s="26">
        <v>4762</v>
      </c>
      <c r="X84" s="26"/>
      <c r="Z84" s="3">
        <f t="shared" si="26"/>
        <v>0</v>
      </c>
      <c r="AA84" s="3">
        <f t="shared" si="27"/>
        <v>0</v>
      </c>
    </row>
    <row r="85" s="3" customFormat="1" ht="26.1" customHeight="1" spans="1:27">
      <c r="A85" s="26">
        <v>5270</v>
      </c>
      <c r="B85" s="27" t="s">
        <v>141</v>
      </c>
      <c r="C85" s="28"/>
      <c r="D85" s="28"/>
      <c r="E85" s="28"/>
      <c r="F85" s="28" t="s">
        <v>36</v>
      </c>
      <c r="G85" s="26" t="s">
        <v>33</v>
      </c>
      <c r="H85" s="28" t="s">
        <v>37</v>
      </c>
      <c r="I85" s="47">
        <f t="shared" ref="I85:O85" si="32">SUM(I86,I87)</f>
        <v>0</v>
      </c>
      <c r="J85" s="28"/>
      <c r="K85" s="28"/>
      <c r="L85" s="48">
        <f t="shared" si="25"/>
        <v>0</v>
      </c>
      <c r="M85" s="48">
        <f t="shared" si="32"/>
        <v>0</v>
      </c>
      <c r="N85" s="48">
        <f t="shared" si="32"/>
        <v>0</v>
      </c>
      <c r="O85" s="48">
        <f t="shared" si="32"/>
        <v>0</v>
      </c>
      <c r="P85" s="28"/>
      <c r="Q85" s="28" t="s">
        <v>38</v>
      </c>
      <c r="R85" s="62">
        <f>SUM(R86,R87)</f>
        <v>0</v>
      </c>
      <c r="S85" s="62">
        <f>SUM(S86,S87)</f>
        <v>0</v>
      </c>
      <c r="T85" s="60"/>
      <c r="U85" s="60"/>
      <c r="V85" s="28" t="s">
        <v>33</v>
      </c>
      <c r="W85" s="26">
        <v>4767</v>
      </c>
      <c r="X85" s="26"/>
      <c r="Z85" s="3">
        <f t="shared" si="26"/>
        <v>0</v>
      </c>
      <c r="AA85" s="3">
        <f t="shared" si="27"/>
        <v>0</v>
      </c>
    </row>
    <row r="86" s="3" customFormat="1" ht="26.1" customHeight="1" spans="1:27">
      <c r="A86" s="29">
        <v>5271</v>
      </c>
      <c r="B86" s="30" t="s">
        <v>142</v>
      </c>
      <c r="C86" s="31"/>
      <c r="D86" s="31"/>
      <c r="E86" s="31"/>
      <c r="F86" s="31" t="s">
        <v>36</v>
      </c>
      <c r="G86" s="32" t="s">
        <v>33</v>
      </c>
      <c r="H86" s="31" t="s">
        <v>37</v>
      </c>
      <c r="I86" s="49">
        <f>SUM(0)</f>
        <v>0</v>
      </c>
      <c r="J86" s="31"/>
      <c r="K86" s="31"/>
      <c r="L86" s="50">
        <f t="shared" si="25"/>
        <v>0</v>
      </c>
      <c r="M86" s="50">
        <f>SUM(0)</f>
        <v>0</v>
      </c>
      <c r="N86" s="50">
        <f>SUM(0)</f>
        <v>0</v>
      </c>
      <c r="O86" s="50">
        <f>SUM(0)</f>
        <v>0</v>
      </c>
      <c r="P86" s="31"/>
      <c r="Q86" s="31"/>
      <c r="R86" s="63">
        <f>SUM(0)</f>
        <v>0</v>
      </c>
      <c r="S86" s="63">
        <f>SUM(0)</f>
        <v>0</v>
      </c>
      <c r="T86" s="61"/>
      <c r="U86" s="61"/>
      <c r="V86" s="31"/>
      <c r="W86" s="32">
        <v>4768</v>
      </c>
      <c r="X86" s="32"/>
      <c r="Z86" s="3">
        <f t="shared" si="26"/>
        <v>0</v>
      </c>
      <c r="AA86" s="3">
        <f t="shared" si="27"/>
        <v>0</v>
      </c>
    </row>
    <row r="87" s="3" customFormat="1" ht="26.1" customHeight="1" spans="1:27">
      <c r="A87" s="29">
        <v>5275</v>
      </c>
      <c r="B87" s="30" t="s">
        <v>143</v>
      </c>
      <c r="C87" s="31"/>
      <c r="D87" s="31"/>
      <c r="E87" s="31"/>
      <c r="F87" s="31"/>
      <c r="G87" s="32"/>
      <c r="H87" s="31" t="s">
        <v>144</v>
      </c>
      <c r="I87" s="49"/>
      <c r="J87" s="31"/>
      <c r="K87" s="31"/>
      <c r="L87" s="50">
        <f t="shared" si="25"/>
        <v>0</v>
      </c>
      <c r="M87" s="50"/>
      <c r="N87" s="50"/>
      <c r="O87" s="50"/>
      <c r="P87" s="31"/>
      <c r="Q87" s="31"/>
      <c r="R87" s="63"/>
      <c r="S87" s="63"/>
      <c r="T87" s="61"/>
      <c r="U87" s="61"/>
      <c r="V87" s="31"/>
      <c r="W87" s="32">
        <v>4772</v>
      </c>
      <c r="X87" s="32"/>
      <c r="Z87" s="3">
        <f t="shared" si="26"/>
        <v>0</v>
      </c>
      <c r="AA87" s="3">
        <f t="shared" si="27"/>
        <v>0</v>
      </c>
    </row>
    <row r="88" s="3" customFormat="1" ht="26.1" customHeight="1" spans="1:27">
      <c r="A88" s="26">
        <v>5276</v>
      </c>
      <c r="B88" s="27" t="s">
        <v>145</v>
      </c>
      <c r="C88" s="28"/>
      <c r="D88" s="28"/>
      <c r="E88" s="28"/>
      <c r="F88" s="28"/>
      <c r="G88" s="26" t="s">
        <v>33</v>
      </c>
      <c r="H88" s="28" t="s">
        <v>37</v>
      </c>
      <c r="I88" s="47"/>
      <c r="J88" s="28"/>
      <c r="K88" s="28"/>
      <c r="L88" s="48">
        <f t="shared" si="25"/>
        <v>0</v>
      </c>
      <c r="M88" s="48">
        <f>SUM(0)</f>
        <v>0</v>
      </c>
      <c r="N88" s="48"/>
      <c r="O88" s="48"/>
      <c r="P88" s="28"/>
      <c r="Q88" s="28"/>
      <c r="R88" s="62"/>
      <c r="S88" s="62"/>
      <c r="T88" s="60"/>
      <c r="U88" s="60"/>
      <c r="V88" s="28"/>
      <c r="W88" s="26">
        <v>4773</v>
      </c>
      <c r="X88" s="26"/>
      <c r="Z88" s="3">
        <f t="shared" si="26"/>
        <v>0</v>
      </c>
      <c r="AA88" s="3">
        <f t="shared" si="27"/>
        <v>0</v>
      </c>
    </row>
    <row r="89" s="3" customFormat="1" ht="26.1" customHeight="1" spans="1:27">
      <c r="A89" s="26">
        <v>5277</v>
      </c>
      <c r="B89" s="27" t="s">
        <v>146</v>
      </c>
      <c r="C89" s="28"/>
      <c r="D89" s="28"/>
      <c r="E89" s="28"/>
      <c r="F89" s="28" t="s">
        <v>36</v>
      </c>
      <c r="G89" s="26" t="s">
        <v>33</v>
      </c>
      <c r="H89" s="28" t="s">
        <v>37</v>
      </c>
      <c r="I89" s="47">
        <f>SUM(0)</f>
        <v>0</v>
      </c>
      <c r="J89" s="28"/>
      <c r="K89" s="28"/>
      <c r="L89" s="48">
        <f t="shared" si="25"/>
        <v>0</v>
      </c>
      <c r="M89" s="48">
        <f>SUM(0)</f>
        <v>0</v>
      </c>
      <c r="N89" s="48">
        <f>SUM(0)</f>
        <v>0</v>
      </c>
      <c r="O89" s="48">
        <f>SUM(0)</f>
        <v>0</v>
      </c>
      <c r="P89" s="28"/>
      <c r="Q89" s="28" t="s">
        <v>45</v>
      </c>
      <c r="R89" s="62">
        <f>SUM(0)</f>
        <v>0</v>
      </c>
      <c r="S89" s="62">
        <f>SUM(0)</f>
        <v>0</v>
      </c>
      <c r="T89" s="60"/>
      <c r="U89" s="60"/>
      <c r="V89" s="28" t="s">
        <v>33</v>
      </c>
      <c r="W89" s="26">
        <v>4774</v>
      </c>
      <c r="X89" s="26"/>
      <c r="Z89" s="3">
        <f t="shared" si="26"/>
        <v>0</v>
      </c>
      <c r="AA89" s="3">
        <f t="shared" si="27"/>
        <v>0</v>
      </c>
    </row>
    <row r="90" s="3" customFormat="1" ht="26.1" customHeight="1" spans="1:27">
      <c r="A90" s="26">
        <v>5281</v>
      </c>
      <c r="B90" s="27" t="s">
        <v>147</v>
      </c>
      <c r="C90" s="28"/>
      <c r="D90" s="28"/>
      <c r="E90" s="28"/>
      <c r="F90" s="28" t="s">
        <v>36</v>
      </c>
      <c r="G90" s="26" t="s">
        <v>33</v>
      </c>
      <c r="H90" s="28" t="s">
        <v>37</v>
      </c>
      <c r="I90" s="47">
        <f t="shared" ref="I90:P90" si="33">SUM(I91:I94)</f>
        <v>0</v>
      </c>
      <c r="J90" s="28"/>
      <c r="K90" s="28"/>
      <c r="L90" s="48">
        <f t="shared" si="25"/>
        <v>0</v>
      </c>
      <c r="M90" s="48">
        <f t="shared" si="33"/>
        <v>0</v>
      </c>
      <c r="N90" s="48">
        <f t="shared" si="33"/>
        <v>0</v>
      </c>
      <c r="O90" s="48">
        <f t="shared" si="33"/>
        <v>0</v>
      </c>
      <c r="P90" s="28">
        <f t="shared" si="33"/>
        <v>0</v>
      </c>
      <c r="Q90" s="28" t="s">
        <v>38</v>
      </c>
      <c r="R90" s="62">
        <f>SUM(R91:R94)</f>
        <v>0</v>
      </c>
      <c r="S90" s="62">
        <f>SUM(S91:S94)</f>
        <v>0</v>
      </c>
      <c r="T90" s="60"/>
      <c r="U90" s="60"/>
      <c r="V90" s="28" t="s">
        <v>33</v>
      </c>
      <c r="W90" s="26">
        <v>4778</v>
      </c>
      <c r="X90" s="26"/>
      <c r="Z90" s="3">
        <f t="shared" si="26"/>
        <v>0</v>
      </c>
      <c r="AA90" s="3">
        <f t="shared" si="27"/>
        <v>0</v>
      </c>
    </row>
    <row r="91" s="3" customFormat="1" ht="26.1" customHeight="1" spans="1:27">
      <c r="A91" s="29">
        <v>5282</v>
      </c>
      <c r="B91" s="30" t="s">
        <v>148</v>
      </c>
      <c r="C91" s="31"/>
      <c r="D91" s="31"/>
      <c r="E91" s="31"/>
      <c r="F91" s="31" t="s">
        <v>36</v>
      </c>
      <c r="G91" s="32" t="s">
        <v>33</v>
      </c>
      <c r="H91" s="31" t="s">
        <v>37</v>
      </c>
      <c r="I91" s="49"/>
      <c r="J91" s="31"/>
      <c r="K91" s="31"/>
      <c r="L91" s="50">
        <f t="shared" si="25"/>
        <v>0</v>
      </c>
      <c r="M91" s="50"/>
      <c r="N91" s="50"/>
      <c r="O91" s="50"/>
      <c r="P91" s="31"/>
      <c r="Q91" s="31"/>
      <c r="R91" s="63"/>
      <c r="S91" s="63"/>
      <c r="T91" s="61"/>
      <c r="U91" s="61"/>
      <c r="V91" s="31"/>
      <c r="W91" s="32">
        <v>4779</v>
      </c>
      <c r="X91" s="32"/>
      <c r="Z91" s="3">
        <f t="shared" si="26"/>
        <v>0</v>
      </c>
      <c r="AA91" s="3">
        <f t="shared" si="27"/>
        <v>0</v>
      </c>
    </row>
    <row r="92" s="3" customFormat="1" ht="26.1" customHeight="1" spans="1:27">
      <c r="A92" s="29">
        <v>5283</v>
      </c>
      <c r="B92" s="30" t="s">
        <v>149</v>
      </c>
      <c r="C92" s="31"/>
      <c r="D92" s="31"/>
      <c r="E92" s="31"/>
      <c r="F92" s="31" t="s">
        <v>36</v>
      </c>
      <c r="G92" s="32" t="s">
        <v>33</v>
      </c>
      <c r="H92" s="31" t="s">
        <v>37</v>
      </c>
      <c r="I92" s="49"/>
      <c r="J92" s="31"/>
      <c r="K92" s="31"/>
      <c r="L92" s="50">
        <f t="shared" si="25"/>
        <v>0</v>
      </c>
      <c r="M92" s="50"/>
      <c r="N92" s="50"/>
      <c r="O92" s="50"/>
      <c r="P92" s="31"/>
      <c r="Q92" s="31"/>
      <c r="R92" s="63"/>
      <c r="S92" s="63"/>
      <c r="T92" s="61"/>
      <c r="U92" s="61"/>
      <c r="V92" s="31"/>
      <c r="W92" s="32">
        <v>4780</v>
      </c>
      <c r="X92" s="32"/>
      <c r="Z92" s="3">
        <f t="shared" si="26"/>
        <v>0</v>
      </c>
      <c r="AA92" s="3">
        <f t="shared" si="27"/>
        <v>0</v>
      </c>
    </row>
    <row r="93" s="3" customFormat="1" ht="26.1" customHeight="1" spans="1:27">
      <c r="A93" s="29">
        <v>5284</v>
      </c>
      <c r="B93" s="30" t="s">
        <v>150</v>
      </c>
      <c r="C93" s="31"/>
      <c r="D93" s="31"/>
      <c r="E93" s="31"/>
      <c r="F93" s="31" t="s">
        <v>36</v>
      </c>
      <c r="G93" s="32" t="s">
        <v>33</v>
      </c>
      <c r="H93" s="31" t="s">
        <v>37</v>
      </c>
      <c r="I93" s="49"/>
      <c r="J93" s="31"/>
      <c r="K93" s="31"/>
      <c r="L93" s="50">
        <f t="shared" si="25"/>
        <v>0</v>
      </c>
      <c r="M93" s="50"/>
      <c r="N93" s="50"/>
      <c r="O93" s="50"/>
      <c r="P93" s="31"/>
      <c r="Q93" s="31"/>
      <c r="R93" s="63"/>
      <c r="S93" s="63"/>
      <c r="T93" s="61"/>
      <c r="U93" s="61"/>
      <c r="V93" s="31"/>
      <c r="W93" s="32">
        <v>4781</v>
      </c>
      <c r="X93" s="32"/>
      <c r="Z93" s="3">
        <f t="shared" si="26"/>
        <v>0</v>
      </c>
      <c r="AA93" s="3">
        <f t="shared" si="27"/>
        <v>0</v>
      </c>
    </row>
    <row r="94" s="3" customFormat="1" ht="26.1" customHeight="1" spans="1:27">
      <c r="A94" s="29">
        <v>5285</v>
      </c>
      <c r="B94" s="30" t="s">
        <v>151</v>
      </c>
      <c r="C94" s="31"/>
      <c r="D94" s="31"/>
      <c r="E94" s="31"/>
      <c r="F94" s="31" t="s">
        <v>36</v>
      </c>
      <c r="G94" s="32" t="s">
        <v>33</v>
      </c>
      <c r="H94" s="31" t="s">
        <v>37</v>
      </c>
      <c r="I94" s="49">
        <f>SUM(0)</f>
        <v>0</v>
      </c>
      <c r="J94" s="31"/>
      <c r="K94" s="31"/>
      <c r="L94" s="50">
        <f t="shared" si="25"/>
        <v>0</v>
      </c>
      <c r="M94" s="50">
        <f>SUM(0)</f>
        <v>0</v>
      </c>
      <c r="N94" s="50">
        <f>SUM(0)</f>
        <v>0</v>
      </c>
      <c r="O94" s="50">
        <f>SUM(0)</f>
        <v>0</v>
      </c>
      <c r="P94" s="31"/>
      <c r="Q94" s="31" t="s">
        <v>38</v>
      </c>
      <c r="R94" s="63">
        <f>SUM(0)</f>
        <v>0</v>
      </c>
      <c r="S94" s="63">
        <f>SUM(0)</f>
        <v>0</v>
      </c>
      <c r="T94" s="61"/>
      <c r="U94" s="61"/>
      <c r="V94" s="31" t="s">
        <v>33</v>
      </c>
      <c r="W94" s="32">
        <v>4782</v>
      </c>
      <c r="X94" s="32"/>
      <c r="Z94" s="3">
        <f t="shared" si="26"/>
        <v>0</v>
      </c>
      <c r="AA94" s="3">
        <f t="shared" si="27"/>
        <v>0</v>
      </c>
    </row>
    <row r="95" s="3" customFormat="1" ht="26.1" customHeight="1" spans="1:27">
      <c r="A95" s="26">
        <v>5290</v>
      </c>
      <c r="B95" s="27" t="s">
        <v>152</v>
      </c>
      <c r="C95" s="28"/>
      <c r="D95" s="28"/>
      <c r="E95" s="28"/>
      <c r="F95" s="28" t="s">
        <v>36</v>
      </c>
      <c r="G95" s="26" t="s">
        <v>33</v>
      </c>
      <c r="H95" s="28" t="s">
        <v>87</v>
      </c>
      <c r="I95" s="47">
        <f t="shared" ref="I95:P95" si="34">SUM(0)</f>
        <v>0</v>
      </c>
      <c r="J95" s="28"/>
      <c r="K95" s="28"/>
      <c r="L95" s="48">
        <f t="shared" si="25"/>
        <v>0</v>
      </c>
      <c r="M95" s="48">
        <f t="shared" si="34"/>
        <v>0</v>
      </c>
      <c r="N95" s="48">
        <f t="shared" si="34"/>
        <v>0</v>
      </c>
      <c r="O95" s="48">
        <f t="shared" si="34"/>
        <v>0</v>
      </c>
      <c r="P95" s="28">
        <f t="shared" si="34"/>
        <v>0</v>
      </c>
      <c r="Q95" s="28" t="s">
        <v>45</v>
      </c>
      <c r="R95" s="26">
        <f>SUM(0)</f>
        <v>0</v>
      </c>
      <c r="S95" s="26">
        <f>SUM(0)</f>
        <v>0</v>
      </c>
      <c r="T95" s="60"/>
      <c r="U95" s="60"/>
      <c r="V95" s="28" t="s">
        <v>33</v>
      </c>
      <c r="W95" s="26">
        <v>4786</v>
      </c>
      <c r="X95" s="26"/>
      <c r="Z95" s="3">
        <f t="shared" si="26"/>
        <v>0</v>
      </c>
      <c r="AA95" s="3">
        <f t="shared" si="27"/>
        <v>0</v>
      </c>
    </row>
    <row r="96" s="3" customFormat="1" ht="26.1" customHeight="1" spans="1:27">
      <c r="A96" s="22">
        <v>5291</v>
      </c>
      <c r="B96" s="23" t="s">
        <v>153</v>
      </c>
      <c r="C96" s="24"/>
      <c r="D96" s="24"/>
      <c r="E96" s="24"/>
      <c r="F96" s="24" t="s">
        <v>33</v>
      </c>
      <c r="G96" s="25" t="s">
        <v>33</v>
      </c>
      <c r="H96" s="25" t="s">
        <v>33</v>
      </c>
      <c r="I96" s="25" t="s">
        <v>33</v>
      </c>
      <c r="J96" s="24"/>
      <c r="K96" s="24"/>
      <c r="L96" s="52">
        <f t="shared" si="25"/>
        <v>0</v>
      </c>
      <c r="M96" s="52">
        <f t="shared" ref="M96:O96" si="35">M97+M98+M99+M100+M101+M102+M106</f>
        <v>0</v>
      </c>
      <c r="N96" s="52">
        <f t="shared" si="35"/>
        <v>0</v>
      </c>
      <c r="O96" s="52">
        <f t="shared" si="35"/>
        <v>0</v>
      </c>
      <c r="P96" s="24"/>
      <c r="Q96" s="24" t="s">
        <v>33</v>
      </c>
      <c r="R96" s="58">
        <f>R97+R98+R99+R100+R101+R102+R106</f>
        <v>0</v>
      </c>
      <c r="S96" s="58">
        <f>S97+S98+S99+S100+S101+S102+S106</f>
        <v>0</v>
      </c>
      <c r="T96" s="59"/>
      <c r="U96" s="59"/>
      <c r="V96" s="24" t="s">
        <v>33</v>
      </c>
      <c r="W96" s="25">
        <v>4789</v>
      </c>
      <c r="X96" s="25"/>
      <c r="Z96" s="3">
        <f t="shared" si="26"/>
        <v>0</v>
      </c>
      <c r="AA96" s="3">
        <f t="shared" si="27"/>
        <v>0</v>
      </c>
    </row>
    <row r="97" s="3" customFormat="1" ht="26.1" customHeight="1" spans="1:27">
      <c r="A97" s="26">
        <v>5292</v>
      </c>
      <c r="B97" s="27" t="s">
        <v>154</v>
      </c>
      <c r="C97" s="28"/>
      <c r="D97" s="28"/>
      <c r="E97" s="28"/>
      <c r="F97" s="28" t="s">
        <v>36</v>
      </c>
      <c r="G97" s="26" t="s">
        <v>33</v>
      </c>
      <c r="H97" s="28" t="s">
        <v>87</v>
      </c>
      <c r="I97" s="47">
        <f>SUM(0)</f>
        <v>0</v>
      </c>
      <c r="J97" s="28"/>
      <c r="K97" s="28"/>
      <c r="L97" s="48">
        <f t="shared" si="25"/>
        <v>0</v>
      </c>
      <c r="M97" s="48">
        <f>SUM(0)</f>
        <v>0</v>
      </c>
      <c r="N97" s="48">
        <f>SUM(0)</f>
        <v>0</v>
      </c>
      <c r="O97" s="48">
        <f>SUM(0)</f>
        <v>0</v>
      </c>
      <c r="P97" s="28"/>
      <c r="Q97" s="28" t="s">
        <v>45</v>
      </c>
      <c r="R97" s="62">
        <f>SUM(0)</f>
        <v>0</v>
      </c>
      <c r="S97" s="62">
        <f>SUM(0)</f>
        <v>0</v>
      </c>
      <c r="T97" s="60"/>
      <c r="U97" s="60"/>
      <c r="V97" s="28" t="s">
        <v>33</v>
      </c>
      <c r="W97" s="26">
        <v>4790</v>
      </c>
      <c r="X97" s="26"/>
      <c r="Z97" s="3">
        <f t="shared" si="26"/>
        <v>0</v>
      </c>
      <c r="AA97" s="3">
        <f t="shared" si="27"/>
        <v>0</v>
      </c>
    </row>
    <row r="98" s="3" customFormat="1" ht="26.1" customHeight="1" spans="1:27">
      <c r="A98" s="26">
        <v>5303</v>
      </c>
      <c r="B98" s="27" t="s">
        <v>155</v>
      </c>
      <c r="C98" s="28"/>
      <c r="D98" s="28"/>
      <c r="E98" s="28"/>
      <c r="F98" s="28" t="s">
        <v>36</v>
      </c>
      <c r="G98" s="26" t="s">
        <v>33</v>
      </c>
      <c r="H98" s="28" t="s">
        <v>156</v>
      </c>
      <c r="I98" s="47"/>
      <c r="J98" s="28"/>
      <c r="K98" s="28"/>
      <c r="L98" s="48">
        <f t="shared" si="25"/>
        <v>0</v>
      </c>
      <c r="M98" s="48">
        <f t="shared" ref="M98:O98" si="36">0</f>
        <v>0</v>
      </c>
      <c r="N98" s="48">
        <f t="shared" si="36"/>
        <v>0</v>
      </c>
      <c r="O98" s="48">
        <f t="shared" si="36"/>
        <v>0</v>
      </c>
      <c r="P98" s="28"/>
      <c r="Q98" s="28"/>
      <c r="R98" s="62"/>
      <c r="S98" s="62"/>
      <c r="T98" s="60"/>
      <c r="U98" s="60"/>
      <c r="V98" s="28"/>
      <c r="W98" s="26">
        <v>4797</v>
      </c>
      <c r="X98" s="26"/>
      <c r="Z98" s="3">
        <f t="shared" si="26"/>
        <v>0</v>
      </c>
      <c r="AA98" s="3">
        <f t="shared" si="27"/>
        <v>0</v>
      </c>
    </row>
    <row r="99" s="3" customFormat="1" ht="26.1" customHeight="1" spans="1:27">
      <c r="A99" s="26">
        <v>5304</v>
      </c>
      <c r="B99" s="27" t="s">
        <v>157</v>
      </c>
      <c r="C99" s="28"/>
      <c r="D99" s="28"/>
      <c r="E99" s="28"/>
      <c r="F99" s="28" t="s">
        <v>36</v>
      </c>
      <c r="G99" s="26" t="s">
        <v>33</v>
      </c>
      <c r="H99" s="28" t="s">
        <v>87</v>
      </c>
      <c r="I99" s="47">
        <f>SUM(0)</f>
        <v>0</v>
      </c>
      <c r="J99" s="28"/>
      <c r="K99" s="28"/>
      <c r="L99" s="48">
        <f t="shared" si="25"/>
        <v>0</v>
      </c>
      <c r="M99" s="48">
        <f>SUM(0)</f>
        <v>0</v>
      </c>
      <c r="N99" s="48">
        <f>SUM(0)</f>
        <v>0</v>
      </c>
      <c r="O99" s="48">
        <f>SUM(0)</f>
        <v>0</v>
      </c>
      <c r="P99" s="28"/>
      <c r="Q99" s="28" t="s">
        <v>45</v>
      </c>
      <c r="R99" s="62">
        <f>SUM(0)</f>
        <v>0</v>
      </c>
      <c r="S99" s="62">
        <f>SUM(0)</f>
        <v>0</v>
      </c>
      <c r="T99" s="60"/>
      <c r="U99" s="60"/>
      <c r="V99" s="28" t="s">
        <v>33</v>
      </c>
      <c r="W99" s="26">
        <v>4799</v>
      </c>
      <c r="X99" s="26"/>
      <c r="Z99" s="3">
        <f t="shared" si="26"/>
        <v>0</v>
      </c>
      <c r="AA99" s="3">
        <f t="shared" si="27"/>
        <v>0</v>
      </c>
    </row>
    <row r="100" s="3" customFormat="1" ht="26.1" customHeight="1" spans="1:27">
      <c r="A100" s="26">
        <v>5306</v>
      </c>
      <c r="B100" s="27" t="s">
        <v>158</v>
      </c>
      <c r="C100" s="28"/>
      <c r="D100" s="28"/>
      <c r="E100" s="28"/>
      <c r="F100" s="28"/>
      <c r="G100" s="26"/>
      <c r="H100" s="26"/>
      <c r="I100" s="47"/>
      <c r="J100" s="28"/>
      <c r="K100" s="28"/>
      <c r="L100" s="48">
        <f t="shared" ref="L100:L120" si="37">M100+N100+O100</f>
        <v>0</v>
      </c>
      <c r="M100" s="48"/>
      <c r="N100" s="48"/>
      <c r="O100" s="48"/>
      <c r="P100" s="28"/>
      <c r="Q100" s="28"/>
      <c r="R100" s="62"/>
      <c r="S100" s="62"/>
      <c r="T100" s="60"/>
      <c r="U100" s="60"/>
      <c r="V100" s="28"/>
      <c r="W100" s="26">
        <v>4801</v>
      </c>
      <c r="X100" s="26"/>
      <c r="Z100" s="3">
        <f t="shared" si="26"/>
        <v>0</v>
      </c>
      <c r="AA100" s="3">
        <f t="shared" si="27"/>
        <v>0</v>
      </c>
    </row>
    <row r="101" s="3" customFormat="1" ht="26.1" customHeight="1" spans="1:27">
      <c r="A101" s="26">
        <v>5307</v>
      </c>
      <c r="B101" s="27" t="s">
        <v>159</v>
      </c>
      <c r="C101" s="28"/>
      <c r="D101" s="28"/>
      <c r="E101" s="28"/>
      <c r="F101" s="28" t="s">
        <v>36</v>
      </c>
      <c r="G101" s="26" t="s">
        <v>33</v>
      </c>
      <c r="H101" s="28" t="s">
        <v>144</v>
      </c>
      <c r="I101" s="47"/>
      <c r="J101" s="28"/>
      <c r="K101" s="28"/>
      <c r="L101" s="48">
        <f t="shared" si="37"/>
        <v>0</v>
      </c>
      <c r="M101" s="48"/>
      <c r="N101" s="48"/>
      <c r="O101" s="48"/>
      <c r="P101" s="28"/>
      <c r="Q101" s="28"/>
      <c r="R101" s="62"/>
      <c r="S101" s="62"/>
      <c r="T101" s="60"/>
      <c r="U101" s="60"/>
      <c r="V101" s="28" t="s">
        <v>33</v>
      </c>
      <c r="W101" s="26">
        <v>4802</v>
      </c>
      <c r="X101" s="26"/>
      <c r="Z101" s="3">
        <f t="shared" si="26"/>
        <v>0</v>
      </c>
      <c r="AA101" s="3">
        <f t="shared" si="27"/>
        <v>0</v>
      </c>
    </row>
    <row r="102" s="3" customFormat="1" ht="26.1" customHeight="1" spans="1:27">
      <c r="A102" s="26">
        <v>5308</v>
      </c>
      <c r="B102" s="27" t="s">
        <v>160</v>
      </c>
      <c r="C102" s="28"/>
      <c r="D102" s="28"/>
      <c r="E102" s="28"/>
      <c r="F102" s="28" t="s">
        <v>36</v>
      </c>
      <c r="G102" s="26" t="s">
        <v>33</v>
      </c>
      <c r="H102" s="28" t="s">
        <v>144</v>
      </c>
      <c r="I102" s="47"/>
      <c r="J102" s="28"/>
      <c r="K102" s="28"/>
      <c r="L102" s="48">
        <f t="shared" si="37"/>
        <v>0</v>
      </c>
      <c r="M102" s="48">
        <f t="shared" ref="M102:O102" si="38">M103+M104+M105</f>
        <v>0</v>
      </c>
      <c r="N102" s="48">
        <f t="shared" si="38"/>
        <v>0</v>
      </c>
      <c r="O102" s="48">
        <f t="shared" si="38"/>
        <v>0</v>
      </c>
      <c r="P102" s="28"/>
      <c r="Q102" s="28"/>
      <c r="R102" s="62"/>
      <c r="S102" s="62"/>
      <c r="T102" s="60"/>
      <c r="U102" s="60"/>
      <c r="V102" s="28"/>
      <c r="W102" s="26">
        <v>4803</v>
      </c>
      <c r="X102" s="26"/>
      <c r="Z102" s="3">
        <f t="shared" si="26"/>
        <v>0</v>
      </c>
      <c r="AA102" s="3">
        <f t="shared" si="27"/>
        <v>0</v>
      </c>
    </row>
    <row r="103" s="3" customFormat="1" ht="26.1" customHeight="1" spans="1:27">
      <c r="A103" s="29">
        <v>5309</v>
      </c>
      <c r="B103" s="30" t="s">
        <v>161</v>
      </c>
      <c r="C103" s="31"/>
      <c r="D103" s="31"/>
      <c r="E103" s="31"/>
      <c r="F103" s="31" t="s">
        <v>36</v>
      </c>
      <c r="G103" s="32" t="s">
        <v>33</v>
      </c>
      <c r="H103" s="31" t="s">
        <v>144</v>
      </c>
      <c r="I103" s="49"/>
      <c r="J103" s="31"/>
      <c r="K103" s="31"/>
      <c r="L103" s="50">
        <f t="shared" si="37"/>
        <v>0</v>
      </c>
      <c r="M103" s="50"/>
      <c r="N103" s="50"/>
      <c r="O103" s="50"/>
      <c r="P103" s="31"/>
      <c r="Q103" s="31"/>
      <c r="R103" s="32"/>
      <c r="S103" s="63"/>
      <c r="T103" s="61"/>
      <c r="U103" s="61"/>
      <c r="V103" s="31"/>
      <c r="W103" s="32">
        <v>4804</v>
      </c>
      <c r="X103" s="32"/>
      <c r="Z103" s="3">
        <f t="shared" si="26"/>
        <v>0</v>
      </c>
      <c r="AA103" s="3">
        <f t="shared" si="27"/>
        <v>0</v>
      </c>
    </row>
    <row r="104" s="3" customFormat="1" ht="26.1" customHeight="1" spans="1:27">
      <c r="A104" s="29">
        <v>5310</v>
      </c>
      <c r="B104" s="30" t="s">
        <v>162</v>
      </c>
      <c r="C104" s="31"/>
      <c r="D104" s="31"/>
      <c r="E104" s="31"/>
      <c r="F104" s="31" t="s">
        <v>36</v>
      </c>
      <c r="G104" s="32" t="s">
        <v>33</v>
      </c>
      <c r="H104" s="31" t="s">
        <v>144</v>
      </c>
      <c r="I104" s="49"/>
      <c r="J104" s="31"/>
      <c r="K104" s="31"/>
      <c r="L104" s="50">
        <f t="shared" si="37"/>
        <v>0</v>
      </c>
      <c r="M104" s="50"/>
      <c r="N104" s="50"/>
      <c r="O104" s="50"/>
      <c r="P104" s="31"/>
      <c r="Q104" s="31"/>
      <c r="R104" s="32"/>
      <c r="S104" s="63"/>
      <c r="T104" s="61"/>
      <c r="U104" s="61"/>
      <c r="V104" s="31"/>
      <c r="W104" s="32">
        <v>4805</v>
      </c>
      <c r="X104" s="32"/>
      <c r="Z104" s="3">
        <f t="shared" si="26"/>
        <v>0</v>
      </c>
      <c r="AA104" s="3">
        <f t="shared" si="27"/>
        <v>0</v>
      </c>
    </row>
    <row r="105" s="3" customFormat="1" ht="26.1" customHeight="1" spans="1:27">
      <c r="A105" s="29">
        <v>5311</v>
      </c>
      <c r="B105" s="30" t="s">
        <v>163</v>
      </c>
      <c r="C105" s="31"/>
      <c r="D105" s="31"/>
      <c r="E105" s="31"/>
      <c r="F105" s="31" t="s">
        <v>36</v>
      </c>
      <c r="G105" s="32" t="s">
        <v>33</v>
      </c>
      <c r="H105" s="31" t="s">
        <v>144</v>
      </c>
      <c r="I105" s="49">
        <f>SUM(0)</f>
        <v>0</v>
      </c>
      <c r="J105" s="31"/>
      <c r="K105" s="31"/>
      <c r="L105" s="50">
        <f t="shared" si="37"/>
        <v>0</v>
      </c>
      <c r="M105" s="50">
        <f>SUM(0)</f>
        <v>0</v>
      </c>
      <c r="N105" s="50">
        <f>SUM(0)</f>
        <v>0</v>
      </c>
      <c r="O105" s="50">
        <f>SUM(0)</f>
        <v>0</v>
      </c>
      <c r="P105" s="31"/>
      <c r="Q105" s="31"/>
      <c r="R105" s="63">
        <f>SUM(0)</f>
        <v>0</v>
      </c>
      <c r="S105" s="63">
        <f>SUM(0)</f>
        <v>0</v>
      </c>
      <c r="T105" s="61"/>
      <c r="U105" s="61"/>
      <c r="V105" s="31"/>
      <c r="W105" s="32">
        <v>4806</v>
      </c>
      <c r="X105" s="32"/>
      <c r="Z105" s="3">
        <f t="shared" si="26"/>
        <v>0</v>
      </c>
      <c r="AA105" s="3">
        <f t="shared" si="27"/>
        <v>0</v>
      </c>
    </row>
    <row r="106" s="3" customFormat="1" ht="26.1" customHeight="1" spans="1:27">
      <c r="A106" s="26">
        <v>5313</v>
      </c>
      <c r="B106" s="27" t="s">
        <v>121</v>
      </c>
      <c r="C106" s="28"/>
      <c r="D106" s="28"/>
      <c r="E106" s="28"/>
      <c r="F106" s="28"/>
      <c r="G106" s="26"/>
      <c r="H106" s="26"/>
      <c r="I106" s="47"/>
      <c r="J106" s="28"/>
      <c r="K106" s="28"/>
      <c r="L106" s="48">
        <f t="shared" si="37"/>
        <v>0</v>
      </c>
      <c r="M106" s="48"/>
      <c r="N106" s="48"/>
      <c r="O106" s="48"/>
      <c r="P106" s="28"/>
      <c r="Q106" s="28"/>
      <c r="R106" s="62"/>
      <c r="S106" s="62"/>
      <c r="T106" s="60"/>
      <c r="U106" s="60"/>
      <c r="V106" s="28"/>
      <c r="W106" s="26">
        <v>4807</v>
      </c>
      <c r="X106" s="26"/>
      <c r="Z106" s="3">
        <f t="shared" si="26"/>
        <v>0</v>
      </c>
      <c r="AA106" s="3">
        <f t="shared" si="27"/>
        <v>0</v>
      </c>
    </row>
    <row r="107" s="3" customFormat="1" ht="26.1" customHeight="1" spans="1:27">
      <c r="A107" s="22">
        <v>5314</v>
      </c>
      <c r="B107" s="23" t="s">
        <v>164</v>
      </c>
      <c r="C107" s="24"/>
      <c r="D107" s="24"/>
      <c r="E107" s="24"/>
      <c r="F107" s="24" t="s">
        <v>33</v>
      </c>
      <c r="G107" s="25" t="s">
        <v>33</v>
      </c>
      <c r="H107" s="25" t="s">
        <v>33</v>
      </c>
      <c r="I107" s="25" t="s">
        <v>33</v>
      </c>
      <c r="J107" s="24"/>
      <c r="K107" s="24"/>
      <c r="L107" s="52">
        <f t="shared" si="37"/>
        <v>0</v>
      </c>
      <c r="M107" s="52">
        <f t="shared" ref="M107:O107" si="39">SUBTOTAL(9,M108,M111,M119,M124)</f>
        <v>0</v>
      </c>
      <c r="N107" s="52">
        <f t="shared" si="39"/>
        <v>0</v>
      </c>
      <c r="O107" s="52">
        <f t="shared" si="39"/>
        <v>0</v>
      </c>
      <c r="P107" s="24"/>
      <c r="Q107" s="24" t="s">
        <v>33</v>
      </c>
      <c r="R107" s="58">
        <f>SUBTOTAL(9,R108,R111,R119,R124)</f>
        <v>0</v>
      </c>
      <c r="S107" s="58">
        <f>SUBTOTAL(9,S108,S111,S119,S124)</f>
        <v>0</v>
      </c>
      <c r="T107" s="59"/>
      <c r="U107" s="59"/>
      <c r="V107" s="24" t="s">
        <v>33</v>
      </c>
      <c r="W107" s="25">
        <v>4808</v>
      </c>
      <c r="X107" s="25"/>
      <c r="Z107" s="3">
        <f t="shared" si="26"/>
        <v>0</v>
      </c>
      <c r="AA107" s="3">
        <f t="shared" si="27"/>
        <v>0</v>
      </c>
    </row>
    <row r="108" s="3" customFormat="1" ht="26.1" customHeight="1" spans="1:27">
      <c r="A108" s="26">
        <v>5315</v>
      </c>
      <c r="B108" s="27" t="s">
        <v>165</v>
      </c>
      <c r="C108" s="28"/>
      <c r="D108" s="28"/>
      <c r="E108" s="28"/>
      <c r="F108" s="28" t="s">
        <v>99</v>
      </c>
      <c r="G108" s="26" t="s">
        <v>33</v>
      </c>
      <c r="H108" s="28" t="s">
        <v>87</v>
      </c>
      <c r="I108" s="47">
        <f t="shared" ref="I108:O108" si="40">I109+I110</f>
        <v>0</v>
      </c>
      <c r="J108" s="28"/>
      <c r="K108" s="28"/>
      <c r="L108" s="48">
        <f t="shared" si="37"/>
        <v>0</v>
      </c>
      <c r="M108" s="48">
        <f t="shared" si="40"/>
        <v>0</v>
      </c>
      <c r="N108" s="48">
        <f t="shared" si="40"/>
        <v>0</v>
      </c>
      <c r="O108" s="48">
        <f t="shared" si="40"/>
        <v>0</v>
      </c>
      <c r="P108" s="28"/>
      <c r="Q108" s="28" t="s">
        <v>38</v>
      </c>
      <c r="R108" s="62"/>
      <c r="S108" s="62"/>
      <c r="T108" s="60"/>
      <c r="U108" s="60"/>
      <c r="V108" s="28"/>
      <c r="W108" s="26">
        <v>4809</v>
      </c>
      <c r="X108" s="26"/>
      <c r="Z108" s="3">
        <f t="shared" si="26"/>
        <v>0</v>
      </c>
      <c r="AA108" s="3">
        <f t="shared" si="27"/>
        <v>0</v>
      </c>
    </row>
    <row r="109" s="3" customFormat="1" ht="26.1" customHeight="1" spans="1:27">
      <c r="A109" s="29">
        <v>5316</v>
      </c>
      <c r="B109" s="30" t="s">
        <v>166</v>
      </c>
      <c r="C109" s="31"/>
      <c r="D109" s="31"/>
      <c r="E109" s="31"/>
      <c r="F109" s="31"/>
      <c r="G109" s="32"/>
      <c r="H109" s="32"/>
      <c r="I109" s="53"/>
      <c r="J109" s="31"/>
      <c r="K109" s="31"/>
      <c r="L109" s="50">
        <f t="shared" si="37"/>
        <v>0</v>
      </c>
      <c r="M109" s="50"/>
      <c r="N109" s="50"/>
      <c r="O109" s="50"/>
      <c r="P109" s="31"/>
      <c r="Q109" s="31"/>
      <c r="R109" s="63"/>
      <c r="S109" s="63"/>
      <c r="T109" s="61"/>
      <c r="U109" s="61"/>
      <c r="V109" s="31"/>
      <c r="W109" s="32">
        <v>4810</v>
      </c>
      <c r="X109" s="32"/>
      <c r="Z109" s="3">
        <f t="shared" si="26"/>
        <v>0</v>
      </c>
      <c r="AA109" s="3">
        <f t="shared" si="27"/>
        <v>0</v>
      </c>
    </row>
    <row r="110" s="3" customFormat="1" ht="26.1" customHeight="1" spans="1:27">
      <c r="A110" s="29">
        <v>5317</v>
      </c>
      <c r="B110" s="30" t="s">
        <v>167</v>
      </c>
      <c r="C110" s="31"/>
      <c r="D110" s="31"/>
      <c r="E110" s="31"/>
      <c r="F110" s="31" t="s">
        <v>99</v>
      </c>
      <c r="G110" s="32" t="s">
        <v>33</v>
      </c>
      <c r="H110" s="31" t="s">
        <v>87</v>
      </c>
      <c r="I110" s="49">
        <f>SUM(0)</f>
        <v>0</v>
      </c>
      <c r="J110" s="31"/>
      <c r="K110" s="31"/>
      <c r="L110" s="50">
        <f t="shared" si="37"/>
        <v>0</v>
      </c>
      <c r="M110" s="50">
        <f>SUM(0)</f>
        <v>0</v>
      </c>
      <c r="N110" s="50">
        <f>SUM(0)</f>
        <v>0</v>
      </c>
      <c r="O110" s="50">
        <f>SUM(0)</f>
        <v>0</v>
      </c>
      <c r="P110" s="31"/>
      <c r="Q110" s="31" t="s">
        <v>45</v>
      </c>
      <c r="R110" s="63">
        <f>SUM(0)</f>
        <v>0</v>
      </c>
      <c r="S110" s="63">
        <f>SUM(0)</f>
        <v>0</v>
      </c>
      <c r="T110" s="61"/>
      <c r="U110" s="61"/>
      <c r="V110" s="31" t="s">
        <v>33</v>
      </c>
      <c r="W110" s="32">
        <v>4811</v>
      </c>
      <c r="X110" s="32"/>
      <c r="Z110" s="3">
        <f t="shared" si="26"/>
        <v>0</v>
      </c>
      <c r="AA110" s="3">
        <f t="shared" si="27"/>
        <v>0</v>
      </c>
    </row>
    <row r="111" s="3" customFormat="1" ht="26.1" customHeight="1" spans="1:27">
      <c r="A111" s="26">
        <v>5327</v>
      </c>
      <c r="B111" s="27" t="s">
        <v>168</v>
      </c>
      <c r="C111" s="28"/>
      <c r="D111" s="28"/>
      <c r="E111" s="28"/>
      <c r="F111" s="28" t="s">
        <v>33</v>
      </c>
      <c r="G111" s="26" t="s">
        <v>33</v>
      </c>
      <c r="H111" s="26" t="s">
        <v>33</v>
      </c>
      <c r="I111" s="26" t="s">
        <v>33</v>
      </c>
      <c r="J111" s="28"/>
      <c r="K111" s="28"/>
      <c r="L111" s="48">
        <f t="shared" si="37"/>
        <v>0</v>
      </c>
      <c r="M111" s="48">
        <f t="shared" ref="M111:O111" si="41">M112+M113+M118</f>
        <v>0</v>
      </c>
      <c r="N111" s="48">
        <f t="shared" si="41"/>
        <v>0</v>
      </c>
      <c r="O111" s="48">
        <f t="shared" si="41"/>
        <v>0</v>
      </c>
      <c r="P111" s="28"/>
      <c r="Q111" s="28" t="s">
        <v>33</v>
      </c>
      <c r="R111" s="62">
        <f>R112+R113+R118</f>
        <v>0</v>
      </c>
      <c r="S111" s="62">
        <f>S112+S113+S118</f>
        <v>0</v>
      </c>
      <c r="T111" s="60"/>
      <c r="U111" s="60"/>
      <c r="V111" s="28" t="s">
        <v>33</v>
      </c>
      <c r="W111" s="26">
        <v>4817</v>
      </c>
      <c r="X111" s="26"/>
      <c r="Z111" s="3">
        <f t="shared" si="26"/>
        <v>0</v>
      </c>
      <c r="AA111" s="3">
        <f t="shared" si="27"/>
        <v>0</v>
      </c>
    </row>
    <row r="112" s="3" customFormat="1" ht="26.1" customHeight="1" spans="1:27">
      <c r="A112" s="29">
        <v>5328</v>
      </c>
      <c r="B112" s="30" t="s">
        <v>169</v>
      </c>
      <c r="C112" s="31"/>
      <c r="D112" s="31"/>
      <c r="E112" s="31"/>
      <c r="F112" s="31" t="s">
        <v>36</v>
      </c>
      <c r="G112" s="32" t="s">
        <v>33</v>
      </c>
      <c r="H112" s="31" t="s">
        <v>49</v>
      </c>
      <c r="I112" s="53"/>
      <c r="J112" s="31"/>
      <c r="K112" s="31"/>
      <c r="L112" s="50">
        <f t="shared" si="37"/>
        <v>0</v>
      </c>
      <c r="M112" s="50"/>
      <c r="N112" s="50"/>
      <c r="O112" s="50"/>
      <c r="P112" s="31"/>
      <c r="Q112" s="31"/>
      <c r="R112" s="63"/>
      <c r="S112" s="63"/>
      <c r="T112" s="61"/>
      <c r="U112" s="61"/>
      <c r="V112" s="31" t="s">
        <v>33</v>
      </c>
      <c r="W112" s="32">
        <v>4818</v>
      </c>
      <c r="X112" s="32"/>
      <c r="Z112" s="3">
        <f t="shared" ref="Z112:Z135" si="42">L112-M112-N112-O112</f>
        <v>0</v>
      </c>
      <c r="AA112" s="3">
        <f t="shared" ref="AA112:AA135" si="43">L112-M112-N112-O112</f>
        <v>0</v>
      </c>
    </row>
    <row r="113" s="3" customFormat="1" ht="26.1" customHeight="1" spans="1:27">
      <c r="A113" s="29">
        <v>5329</v>
      </c>
      <c r="B113" s="30" t="s">
        <v>170</v>
      </c>
      <c r="C113" s="31"/>
      <c r="D113" s="31"/>
      <c r="E113" s="31"/>
      <c r="F113" s="31" t="s">
        <v>36</v>
      </c>
      <c r="G113" s="32" t="s">
        <v>33</v>
      </c>
      <c r="H113" s="31" t="s">
        <v>171</v>
      </c>
      <c r="I113" s="32">
        <f t="shared" ref="I113:O113" si="44">I114+I115+I116+I117</f>
        <v>0</v>
      </c>
      <c r="J113" s="31"/>
      <c r="K113" s="31"/>
      <c r="L113" s="50">
        <f t="shared" si="37"/>
        <v>0</v>
      </c>
      <c r="M113" s="50">
        <f t="shared" si="44"/>
        <v>0</v>
      </c>
      <c r="N113" s="50">
        <f t="shared" si="44"/>
        <v>0</v>
      </c>
      <c r="O113" s="50">
        <f t="shared" si="44"/>
        <v>0</v>
      </c>
      <c r="P113" s="31"/>
      <c r="Q113" s="31" t="s">
        <v>38</v>
      </c>
      <c r="R113" s="63">
        <f>R114+R115+R116+R117</f>
        <v>0</v>
      </c>
      <c r="S113" s="63">
        <f>S114+S115+S116+S117</f>
        <v>0</v>
      </c>
      <c r="T113" s="61"/>
      <c r="U113" s="61"/>
      <c r="V113" s="31" t="s">
        <v>33</v>
      </c>
      <c r="W113" s="32">
        <v>4819</v>
      </c>
      <c r="X113" s="32"/>
      <c r="Z113" s="3">
        <f t="shared" si="42"/>
        <v>0</v>
      </c>
      <c r="AA113" s="3">
        <f t="shared" si="43"/>
        <v>0</v>
      </c>
    </row>
    <row r="114" s="4" customFormat="1" ht="26.1" customHeight="1" spans="1:27">
      <c r="A114" s="33">
        <v>5330</v>
      </c>
      <c r="B114" s="34" t="s">
        <v>172</v>
      </c>
      <c r="C114" s="35"/>
      <c r="D114" s="35"/>
      <c r="E114" s="35"/>
      <c r="F114" s="35" t="s">
        <v>36</v>
      </c>
      <c r="G114" s="36" t="s">
        <v>33</v>
      </c>
      <c r="H114" s="35" t="s">
        <v>173</v>
      </c>
      <c r="I114" s="56"/>
      <c r="J114" s="35"/>
      <c r="K114" s="35"/>
      <c r="L114" s="55">
        <f t="shared" si="37"/>
        <v>0</v>
      </c>
      <c r="M114" s="55"/>
      <c r="N114" s="55"/>
      <c r="O114" s="55"/>
      <c r="P114" s="35"/>
      <c r="Q114" s="35"/>
      <c r="R114" s="36">
        <f>SUM(0)</f>
        <v>0</v>
      </c>
      <c r="S114" s="36">
        <f>SUM(0)</f>
        <v>0</v>
      </c>
      <c r="T114" s="35"/>
      <c r="U114" s="35"/>
      <c r="V114" s="35" t="s">
        <v>33</v>
      </c>
      <c r="W114" s="36">
        <v>4820</v>
      </c>
      <c r="X114" s="36"/>
      <c r="Z114" s="4">
        <f t="shared" si="42"/>
        <v>0</v>
      </c>
      <c r="AA114" s="4">
        <f t="shared" si="43"/>
        <v>0</v>
      </c>
    </row>
    <row r="115" s="4" customFormat="1" ht="26.1" customHeight="1" spans="1:27">
      <c r="A115" s="33">
        <v>5331</v>
      </c>
      <c r="B115" s="34" t="s">
        <v>174</v>
      </c>
      <c r="C115" s="35"/>
      <c r="D115" s="35"/>
      <c r="E115" s="35"/>
      <c r="F115" s="35" t="s">
        <v>36</v>
      </c>
      <c r="G115" s="36" t="s">
        <v>33</v>
      </c>
      <c r="H115" s="35" t="s">
        <v>42</v>
      </c>
      <c r="I115" s="56">
        <f>SUM(0)</f>
        <v>0</v>
      </c>
      <c r="J115" s="35"/>
      <c r="K115" s="35"/>
      <c r="L115" s="55">
        <f t="shared" si="37"/>
        <v>0</v>
      </c>
      <c r="M115" s="55">
        <f>SUM(0)</f>
        <v>0</v>
      </c>
      <c r="N115" s="55">
        <f>SUM(0)</f>
        <v>0</v>
      </c>
      <c r="O115" s="55">
        <f>SUM(0)</f>
        <v>0</v>
      </c>
      <c r="P115" s="35"/>
      <c r="Q115" s="35" t="s">
        <v>38</v>
      </c>
      <c r="R115" s="36">
        <f>SUM(0)</f>
        <v>0</v>
      </c>
      <c r="S115" s="36">
        <f>SUM(0)</f>
        <v>0</v>
      </c>
      <c r="T115" s="35"/>
      <c r="U115" s="35"/>
      <c r="V115" s="35" t="s">
        <v>33</v>
      </c>
      <c r="W115" s="36">
        <v>4821</v>
      </c>
      <c r="X115" s="36"/>
      <c r="Z115" s="4">
        <f t="shared" si="42"/>
        <v>0</v>
      </c>
      <c r="AA115" s="4">
        <f t="shared" si="43"/>
        <v>0</v>
      </c>
    </row>
    <row r="116" s="4" customFormat="1" ht="26.1" customHeight="1" spans="1:27">
      <c r="A116" s="33">
        <v>5528</v>
      </c>
      <c r="B116" s="34" t="s">
        <v>175</v>
      </c>
      <c r="C116" s="35"/>
      <c r="D116" s="35"/>
      <c r="E116" s="35"/>
      <c r="F116" s="35" t="s">
        <v>36</v>
      </c>
      <c r="G116" s="36" t="s">
        <v>33</v>
      </c>
      <c r="H116" s="35" t="s">
        <v>42</v>
      </c>
      <c r="I116" s="56">
        <f>SUM(0)</f>
        <v>0</v>
      </c>
      <c r="J116" s="35"/>
      <c r="K116" s="35"/>
      <c r="L116" s="55">
        <f t="shared" si="37"/>
        <v>0</v>
      </c>
      <c r="M116" s="55">
        <f>SUM(0)</f>
        <v>0</v>
      </c>
      <c r="N116" s="55">
        <f>SUM(0)</f>
        <v>0</v>
      </c>
      <c r="O116" s="55">
        <f>SUM(0)</f>
        <v>0</v>
      </c>
      <c r="P116" s="35"/>
      <c r="Q116" s="35" t="s">
        <v>38</v>
      </c>
      <c r="R116" s="36">
        <f>SUM(0)</f>
        <v>0</v>
      </c>
      <c r="S116" s="36">
        <f>SUM(0)</f>
        <v>0</v>
      </c>
      <c r="T116" s="35"/>
      <c r="U116" s="35"/>
      <c r="V116" s="35" t="s">
        <v>33</v>
      </c>
      <c r="W116" s="36">
        <v>4873</v>
      </c>
      <c r="X116" s="36"/>
      <c r="Z116" s="4">
        <f t="shared" si="42"/>
        <v>0</v>
      </c>
      <c r="AA116" s="4">
        <f t="shared" si="43"/>
        <v>0</v>
      </c>
    </row>
    <row r="117" s="4" customFormat="1" ht="26.1" customHeight="1" spans="1:27">
      <c r="A117" s="33">
        <v>5530</v>
      </c>
      <c r="B117" s="34" t="s">
        <v>176</v>
      </c>
      <c r="C117" s="35"/>
      <c r="D117" s="35"/>
      <c r="E117" s="35"/>
      <c r="F117" s="35" t="s">
        <v>36</v>
      </c>
      <c r="G117" s="36" t="s">
        <v>33</v>
      </c>
      <c r="H117" s="35" t="s">
        <v>173</v>
      </c>
      <c r="I117" s="56">
        <f>SUM(0)</f>
        <v>0</v>
      </c>
      <c r="J117" s="35"/>
      <c r="K117" s="35"/>
      <c r="L117" s="55">
        <f t="shared" si="37"/>
        <v>0</v>
      </c>
      <c r="M117" s="55">
        <f>SUM(0)</f>
        <v>0</v>
      </c>
      <c r="N117" s="55">
        <f>SUM(0)</f>
        <v>0</v>
      </c>
      <c r="O117" s="55">
        <f>SUM(0)</f>
        <v>0</v>
      </c>
      <c r="P117" s="35"/>
      <c r="Q117" s="35" t="s">
        <v>38</v>
      </c>
      <c r="R117" s="36">
        <f>SUM(0)</f>
        <v>0</v>
      </c>
      <c r="S117" s="36">
        <f>SUM(0)</f>
        <v>0</v>
      </c>
      <c r="T117" s="35"/>
      <c r="U117" s="35"/>
      <c r="V117" s="35" t="s">
        <v>33</v>
      </c>
      <c r="W117" s="36">
        <v>4875</v>
      </c>
      <c r="X117" s="36"/>
      <c r="Z117" s="4">
        <f t="shared" si="42"/>
        <v>0</v>
      </c>
      <c r="AA117" s="4">
        <f t="shared" si="43"/>
        <v>0</v>
      </c>
    </row>
    <row r="118" s="3" customFormat="1" ht="26.1" customHeight="1" spans="1:27">
      <c r="A118" s="29">
        <v>5997</v>
      </c>
      <c r="B118" s="30" t="s">
        <v>177</v>
      </c>
      <c r="C118" s="31"/>
      <c r="D118" s="31"/>
      <c r="E118" s="31"/>
      <c r="F118" s="31"/>
      <c r="G118" s="32"/>
      <c r="H118" s="32"/>
      <c r="I118" s="53"/>
      <c r="J118" s="31"/>
      <c r="K118" s="31"/>
      <c r="L118" s="50">
        <f t="shared" si="37"/>
        <v>0</v>
      </c>
      <c r="M118" s="50"/>
      <c r="N118" s="50"/>
      <c r="O118" s="50"/>
      <c r="P118" s="31"/>
      <c r="Q118" s="31"/>
      <c r="R118" s="63"/>
      <c r="S118" s="63"/>
      <c r="T118" s="61"/>
      <c r="U118" s="61"/>
      <c r="V118" s="31"/>
      <c r="W118" s="32">
        <v>5053</v>
      </c>
      <c r="X118" s="32"/>
      <c r="Z118" s="3">
        <f t="shared" si="42"/>
        <v>0</v>
      </c>
      <c r="AA118" s="3">
        <f t="shared" si="43"/>
        <v>0</v>
      </c>
    </row>
    <row r="119" s="3" customFormat="1" ht="26.1" customHeight="1" spans="1:27">
      <c r="A119" s="26">
        <v>5998</v>
      </c>
      <c r="B119" s="27" t="s">
        <v>178</v>
      </c>
      <c r="C119" s="28"/>
      <c r="D119" s="28"/>
      <c r="E119" s="28"/>
      <c r="F119" s="28" t="s">
        <v>33</v>
      </c>
      <c r="G119" s="26" t="s">
        <v>33</v>
      </c>
      <c r="H119" s="26" t="s">
        <v>33</v>
      </c>
      <c r="I119" s="47">
        <f t="shared" ref="I119:O119" si="45">I120+I121+I122+I123</f>
        <v>0</v>
      </c>
      <c r="J119" s="28"/>
      <c r="K119" s="28"/>
      <c r="L119" s="48">
        <f t="shared" si="37"/>
        <v>0</v>
      </c>
      <c r="M119" s="48">
        <f t="shared" si="45"/>
        <v>0</v>
      </c>
      <c r="N119" s="48">
        <f t="shared" si="45"/>
        <v>0</v>
      </c>
      <c r="O119" s="48">
        <f t="shared" si="45"/>
        <v>0</v>
      </c>
      <c r="P119" s="28"/>
      <c r="Q119" s="28" t="s">
        <v>33</v>
      </c>
      <c r="R119" s="62">
        <f>R120+R121+R122+R123</f>
        <v>0</v>
      </c>
      <c r="S119" s="62">
        <f>S120+S121+S122+S123</f>
        <v>0</v>
      </c>
      <c r="T119" s="60"/>
      <c r="U119" s="60"/>
      <c r="V119" s="28" t="s">
        <v>33</v>
      </c>
      <c r="W119" s="26">
        <v>5054</v>
      </c>
      <c r="X119" s="26"/>
      <c r="Z119" s="3">
        <f t="shared" si="42"/>
        <v>0</v>
      </c>
      <c r="AA119" s="3">
        <f t="shared" si="43"/>
        <v>0</v>
      </c>
    </row>
    <row r="120" s="3" customFormat="1" ht="26.1" customHeight="1" spans="1:27">
      <c r="A120" s="29">
        <v>5999</v>
      </c>
      <c r="B120" s="30" t="s">
        <v>179</v>
      </c>
      <c r="C120" s="31"/>
      <c r="D120" s="31"/>
      <c r="E120" s="31"/>
      <c r="F120" s="31" t="s">
        <v>36</v>
      </c>
      <c r="G120" s="32" t="s">
        <v>33</v>
      </c>
      <c r="H120" s="31" t="s">
        <v>37</v>
      </c>
      <c r="I120" s="49">
        <f>SUM(0)</f>
        <v>0</v>
      </c>
      <c r="J120" s="31"/>
      <c r="K120" s="31"/>
      <c r="L120" s="50">
        <f t="shared" si="37"/>
        <v>0</v>
      </c>
      <c r="M120" s="50">
        <f>SUM(0)</f>
        <v>0</v>
      </c>
      <c r="N120" s="50">
        <f>SUM(0)</f>
        <v>0</v>
      </c>
      <c r="O120" s="50">
        <f>SUM(0)</f>
        <v>0</v>
      </c>
      <c r="P120" s="31"/>
      <c r="Q120" s="31" t="s">
        <v>38</v>
      </c>
      <c r="R120" s="63">
        <f>SUM(0)</f>
        <v>0</v>
      </c>
      <c r="S120" s="63">
        <f>SUM(0)</f>
        <v>0</v>
      </c>
      <c r="T120" s="61"/>
      <c r="U120" s="61"/>
      <c r="V120" s="31" t="s">
        <v>33</v>
      </c>
      <c r="W120" s="32">
        <v>5055</v>
      </c>
      <c r="X120" s="32"/>
      <c r="Z120" s="3">
        <f t="shared" si="42"/>
        <v>0</v>
      </c>
      <c r="AA120" s="3">
        <f t="shared" si="43"/>
        <v>0</v>
      </c>
    </row>
    <row r="121" s="3" customFormat="1" ht="26.1" customHeight="1" spans="1:27">
      <c r="A121" s="29">
        <v>6272</v>
      </c>
      <c r="B121" s="30" t="s">
        <v>180</v>
      </c>
      <c r="C121" s="31"/>
      <c r="D121" s="31"/>
      <c r="E121" s="31"/>
      <c r="F121" s="31"/>
      <c r="G121" s="32"/>
      <c r="H121" s="32"/>
      <c r="I121" s="49">
        <f t="shared" ref="I121:O121" si="46">SUM(0)</f>
        <v>0</v>
      </c>
      <c r="J121" s="31"/>
      <c r="K121" s="31"/>
      <c r="L121" s="50">
        <f t="shared" ref="L121:L135" si="47">M121+N121+O121</f>
        <v>0</v>
      </c>
      <c r="M121" s="50">
        <f t="shared" si="46"/>
        <v>0</v>
      </c>
      <c r="N121" s="50">
        <f t="shared" si="46"/>
        <v>0</v>
      </c>
      <c r="O121" s="50">
        <f t="shared" si="46"/>
        <v>0</v>
      </c>
      <c r="P121" s="31"/>
      <c r="Q121" s="31"/>
      <c r="R121" s="63">
        <f>SUM(0)</f>
        <v>0</v>
      </c>
      <c r="S121" s="63">
        <f>SUM(0)</f>
        <v>0</v>
      </c>
      <c r="T121" s="61"/>
      <c r="U121" s="61"/>
      <c r="V121" s="31"/>
      <c r="W121" s="32">
        <v>5464</v>
      </c>
      <c r="X121" s="32"/>
      <c r="Z121" s="3">
        <f t="shared" si="42"/>
        <v>0</v>
      </c>
      <c r="AA121" s="3">
        <f t="shared" si="43"/>
        <v>0</v>
      </c>
    </row>
    <row r="122" s="3" customFormat="1" ht="26.1" customHeight="1" spans="1:27">
      <c r="A122" s="29">
        <v>6273</v>
      </c>
      <c r="B122" s="30" t="s">
        <v>181</v>
      </c>
      <c r="C122" s="31"/>
      <c r="D122" s="31"/>
      <c r="E122" s="31"/>
      <c r="F122" s="31" t="s">
        <v>36</v>
      </c>
      <c r="G122" s="32" t="s">
        <v>33</v>
      </c>
      <c r="H122" s="31" t="s">
        <v>37</v>
      </c>
      <c r="I122" s="49">
        <f t="shared" ref="I122:O122" si="48">SUM(0)</f>
        <v>0</v>
      </c>
      <c r="J122" s="31"/>
      <c r="K122" s="31"/>
      <c r="L122" s="50">
        <f t="shared" si="47"/>
        <v>0</v>
      </c>
      <c r="M122" s="50">
        <f t="shared" si="48"/>
        <v>0</v>
      </c>
      <c r="N122" s="50">
        <f t="shared" si="48"/>
        <v>0</v>
      </c>
      <c r="O122" s="50">
        <f t="shared" si="48"/>
        <v>0</v>
      </c>
      <c r="P122" s="31"/>
      <c r="Q122" s="31" t="s">
        <v>38</v>
      </c>
      <c r="R122" s="63">
        <f>SUM(0)</f>
        <v>0</v>
      </c>
      <c r="S122" s="63">
        <f>SUM(0)</f>
        <v>0</v>
      </c>
      <c r="T122" s="61"/>
      <c r="U122" s="61"/>
      <c r="V122" s="31" t="s">
        <v>33</v>
      </c>
      <c r="W122" s="32">
        <v>5465</v>
      </c>
      <c r="X122" s="32"/>
      <c r="Z122" s="3">
        <f t="shared" si="42"/>
        <v>0</v>
      </c>
      <c r="AA122" s="3">
        <f t="shared" si="43"/>
        <v>0</v>
      </c>
    </row>
    <row r="123" s="3" customFormat="1" ht="26.1" customHeight="1" spans="1:27">
      <c r="A123" s="29">
        <v>6274</v>
      </c>
      <c r="B123" s="30" t="s">
        <v>182</v>
      </c>
      <c r="C123" s="31"/>
      <c r="D123" s="31"/>
      <c r="E123" s="31"/>
      <c r="F123" s="31"/>
      <c r="G123" s="32"/>
      <c r="H123" s="32"/>
      <c r="I123" s="49"/>
      <c r="J123" s="31"/>
      <c r="K123" s="31"/>
      <c r="L123" s="50">
        <f t="shared" si="47"/>
        <v>0</v>
      </c>
      <c r="M123" s="50"/>
      <c r="N123" s="50"/>
      <c r="O123" s="50"/>
      <c r="P123" s="31"/>
      <c r="Q123" s="31"/>
      <c r="R123" s="63"/>
      <c r="S123" s="63"/>
      <c r="T123" s="61"/>
      <c r="U123" s="61"/>
      <c r="V123" s="31"/>
      <c r="W123" s="32">
        <v>5724</v>
      </c>
      <c r="X123" s="32"/>
      <c r="Z123" s="3">
        <f t="shared" si="42"/>
        <v>0</v>
      </c>
      <c r="AA123" s="3">
        <f t="shared" si="43"/>
        <v>0</v>
      </c>
    </row>
    <row r="124" s="3" customFormat="1" ht="26.1" customHeight="1" spans="1:27">
      <c r="A124" s="26">
        <v>6275</v>
      </c>
      <c r="B124" s="27" t="s">
        <v>183</v>
      </c>
      <c r="C124" s="28"/>
      <c r="D124" s="28"/>
      <c r="E124" s="28"/>
      <c r="F124" s="28"/>
      <c r="G124" s="26"/>
      <c r="H124" s="26"/>
      <c r="I124" s="47"/>
      <c r="J124" s="28"/>
      <c r="K124" s="28"/>
      <c r="L124" s="48">
        <f t="shared" si="47"/>
        <v>0</v>
      </c>
      <c r="M124" s="48"/>
      <c r="N124" s="48"/>
      <c r="O124" s="48"/>
      <c r="P124" s="28"/>
      <c r="Q124" s="28"/>
      <c r="R124" s="62"/>
      <c r="S124" s="62"/>
      <c r="T124" s="60"/>
      <c r="U124" s="60"/>
      <c r="V124" s="28"/>
      <c r="W124" s="26">
        <v>5725</v>
      </c>
      <c r="X124" s="26"/>
      <c r="Z124" s="3">
        <f t="shared" si="42"/>
        <v>0</v>
      </c>
      <c r="AA124" s="3">
        <f t="shared" si="43"/>
        <v>0</v>
      </c>
    </row>
    <row r="125" s="3" customFormat="1" ht="26.1" customHeight="1" spans="1:27">
      <c r="A125" s="22">
        <v>6276</v>
      </c>
      <c r="B125" s="23" t="s">
        <v>184</v>
      </c>
      <c r="C125" s="24"/>
      <c r="D125" s="24"/>
      <c r="E125" s="24"/>
      <c r="F125" s="24" t="s">
        <v>33</v>
      </c>
      <c r="G125" s="25" t="s">
        <v>33</v>
      </c>
      <c r="H125" s="24" t="s">
        <v>144</v>
      </c>
      <c r="I125" s="25">
        <f t="shared" ref="I125:O125" si="49">I126+I127+I128+I129+I130+I131</f>
        <v>0</v>
      </c>
      <c r="J125" s="24"/>
      <c r="K125" s="24"/>
      <c r="L125" s="52">
        <f t="shared" si="47"/>
        <v>0</v>
      </c>
      <c r="M125" s="52">
        <f t="shared" si="49"/>
        <v>0</v>
      </c>
      <c r="N125" s="52">
        <f t="shared" si="49"/>
        <v>0</v>
      </c>
      <c r="O125" s="52">
        <f t="shared" si="49"/>
        <v>0</v>
      </c>
      <c r="P125" s="24"/>
      <c r="Q125" s="24" t="s">
        <v>38</v>
      </c>
      <c r="R125" s="58">
        <f>R126+R127+R128+R129+R130+R131</f>
        <v>0</v>
      </c>
      <c r="S125" s="58">
        <f>S126+S127+S128+S129+S130+S131</f>
        <v>0</v>
      </c>
      <c r="T125" s="59"/>
      <c r="U125" s="59"/>
      <c r="V125" s="24" t="s">
        <v>33</v>
      </c>
      <c r="W125" s="25">
        <v>5726</v>
      </c>
      <c r="X125" s="25"/>
      <c r="Z125" s="3">
        <f t="shared" si="42"/>
        <v>0</v>
      </c>
      <c r="AA125" s="3">
        <f t="shared" si="43"/>
        <v>0</v>
      </c>
    </row>
    <row r="126" s="3" customFormat="1" ht="26.1" customHeight="1" spans="1:27">
      <c r="A126" s="26">
        <v>6277</v>
      </c>
      <c r="B126" s="27" t="s">
        <v>185</v>
      </c>
      <c r="C126" s="28"/>
      <c r="D126" s="28"/>
      <c r="E126" s="28"/>
      <c r="F126" s="28" t="s">
        <v>36</v>
      </c>
      <c r="G126" s="26" t="s">
        <v>33</v>
      </c>
      <c r="H126" s="28" t="s">
        <v>144</v>
      </c>
      <c r="I126" s="47">
        <f>SUM(0)</f>
        <v>0</v>
      </c>
      <c r="J126" s="28"/>
      <c r="K126" s="28"/>
      <c r="L126" s="48">
        <f t="shared" si="47"/>
        <v>0</v>
      </c>
      <c r="M126" s="48">
        <f>SUM(0)</f>
        <v>0</v>
      </c>
      <c r="N126" s="48">
        <f>SUM(0)</f>
        <v>0</v>
      </c>
      <c r="O126" s="48">
        <f>SUM(0)</f>
        <v>0</v>
      </c>
      <c r="P126" s="28"/>
      <c r="Q126" s="28" t="s">
        <v>38</v>
      </c>
      <c r="R126" s="62">
        <f>SUM(0)</f>
        <v>0</v>
      </c>
      <c r="S126" s="62">
        <f>SUM(0)</f>
        <v>0</v>
      </c>
      <c r="T126" s="60"/>
      <c r="U126" s="60"/>
      <c r="V126" s="28" t="s">
        <v>33</v>
      </c>
      <c r="W126" s="26">
        <v>5727</v>
      </c>
      <c r="X126" s="26"/>
      <c r="Z126" s="3">
        <f t="shared" si="42"/>
        <v>0</v>
      </c>
      <c r="AA126" s="3">
        <f t="shared" si="43"/>
        <v>0</v>
      </c>
    </row>
    <row r="127" s="3" customFormat="1" ht="26.1" customHeight="1" spans="1:27">
      <c r="A127" s="26">
        <v>6279</v>
      </c>
      <c r="B127" s="27" t="s">
        <v>186</v>
      </c>
      <c r="C127" s="28"/>
      <c r="D127" s="28"/>
      <c r="E127" s="28"/>
      <c r="F127" s="28" t="s">
        <v>36</v>
      </c>
      <c r="G127" s="26" t="s">
        <v>33</v>
      </c>
      <c r="H127" s="28" t="s">
        <v>144</v>
      </c>
      <c r="I127" s="47">
        <f t="shared" ref="I127:O127" si="50">SUM(0)</f>
        <v>0</v>
      </c>
      <c r="J127" s="28"/>
      <c r="K127" s="28"/>
      <c r="L127" s="48">
        <f t="shared" si="47"/>
        <v>0</v>
      </c>
      <c r="M127" s="48">
        <f t="shared" si="50"/>
        <v>0</v>
      </c>
      <c r="N127" s="48">
        <f t="shared" si="50"/>
        <v>0</v>
      </c>
      <c r="O127" s="48">
        <f t="shared" si="50"/>
        <v>0</v>
      </c>
      <c r="P127" s="28"/>
      <c r="Q127" s="28" t="s">
        <v>38</v>
      </c>
      <c r="R127" s="62">
        <f>SUM(0)</f>
        <v>0</v>
      </c>
      <c r="S127" s="62">
        <f>SUM(0)</f>
        <v>0</v>
      </c>
      <c r="T127" s="60"/>
      <c r="U127" s="60"/>
      <c r="V127" s="28" t="s">
        <v>33</v>
      </c>
      <c r="W127" s="26">
        <v>5731</v>
      </c>
      <c r="X127" s="26"/>
      <c r="Z127" s="3">
        <f t="shared" si="42"/>
        <v>0</v>
      </c>
      <c r="AA127" s="3">
        <f t="shared" si="43"/>
        <v>0</v>
      </c>
    </row>
    <row r="128" s="3" customFormat="1" ht="26.1" customHeight="1" spans="1:27">
      <c r="A128" s="26">
        <v>6280</v>
      </c>
      <c r="B128" s="27" t="s">
        <v>187</v>
      </c>
      <c r="C128" s="28"/>
      <c r="D128" s="28"/>
      <c r="E128" s="28"/>
      <c r="F128" s="28" t="s">
        <v>36</v>
      </c>
      <c r="G128" s="26" t="s">
        <v>33</v>
      </c>
      <c r="H128" s="28" t="s">
        <v>144</v>
      </c>
      <c r="I128" s="47">
        <f>SUM(0)</f>
        <v>0</v>
      </c>
      <c r="J128" s="28"/>
      <c r="K128" s="28"/>
      <c r="L128" s="48">
        <f t="shared" si="47"/>
        <v>0</v>
      </c>
      <c r="M128" s="48">
        <f>SUM(0)</f>
        <v>0</v>
      </c>
      <c r="N128" s="48">
        <f>SUM(0)</f>
        <v>0</v>
      </c>
      <c r="O128" s="48">
        <f>SUM(0)</f>
        <v>0</v>
      </c>
      <c r="P128" s="28"/>
      <c r="Q128" s="28" t="s">
        <v>38</v>
      </c>
      <c r="R128" s="62">
        <f>SUM(0)</f>
        <v>0</v>
      </c>
      <c r="S128" s="62">
        <f>SUM(0)</f>
        <v>0</v>
      </c>
      <c r="T128" s="60"/>
      <c r="U128" s="60"/>
      <c r="V128" s="28" t="s">
        <v>33</v>
      </c>
      <c r="W128" s="26">
        <v>5736</v>
      </c>
      <c r="X128" s="26"/>
      <c r="Z128" s="3">
        <f t="shared" si="42"/>
        <v>0</v>
      </c>
      <c r="AA128" s="3">
        <f t="shared" si="43"/>
        <v>0</v>
      </c>
    </row>
    <row r="129" s="3" customFormat="1" ht="26.1" customHeight="1" spans="1:27">
      <c r="A129" s="26">
        <v>6284</v>
      </c>
      <c r="B129" s="27" t="s">
        <v>188</v>
      </c>
      <c r="C129" s="28"/>
      <c r="D129" s="28"/>
      <c r="E129" s="28"/>
      <c r="F129" s="28" t="s">
        <v>36</v>
      </c>
      <c r="G129" s="26" t="s">
        <v>33</v>
      </c>
      <c r="H129" s="28" t="s">
        <v>144</v>
      </c>
      <c r="I129" s="47">
        <f>SUM(0)</f>
        <v>0</v>
      </c>
      <c r="J129" s="28"/>
      <c r="K129" s="28"/>
      <c r="L129" s="48">
        <f t="shared" si="47"/>
        <v>0</v>
      </c>
      <c r="M129" s="48">
        <f>SUM(0)</f>
        <v>0</v>
      </c>
      <c r="N129" s="48">
        <f>SUM(0)</f>
        <v>0</v>
      </c>
      <c r="O129" s="48">
        <f>SUM(0)</f>
        <v>0</v>
      </c>
      <c r="P129" s="28"/>
      <c r="Q129" s="28" t="s">
        <v>38</v>
      </c>
      <c r="R129" s="47">
        <f>SUM(0)</f>
        <v>0</v>
      </c>
      <c r="S129" s="47">
        <f>SUM(0)</f>
        <v>0</v>
      </c>
      <c r="T129" s="60"/>
      <c r="U129" s="60"/>
      <c r="V129" s="28"/>
      <c r="W129" s="26">
        <v>5739</v>
      </c>
      <c r="X129" s="26"/>
      <c r="Z129" s="3">
        <f t="shared" si="42"/>
        <v>0</v>
      </c>
      <c r="AA129" s="3">
        <f t="shared" si="43"/>
        <v>0</v>
      </c>
    </row>
    <row r="130" s="3" customFormat="1" ht="26.1" customHeight="1" spans="1:27">
      <c r="A130" s="26">
        <v>6286</v>
      </c>
      <c r="B130" s="27" t="s">
        <v>189</v>
      </c>
      <c r="C130" s="28"/>
      <c r="D130" s="28"/>
      <c r="E130" s="28"/>
      <c r="F130" s="28"/>
      <c r="G130" s="26"/>
      <c r="H130" s="26"/>
      <c r="I130" s="51"/>
      <c r="J130" s="28"/>
      <c r="K130" s="28"/>
      <c r="L130" s="48">
        <f t="shared" si="47"/>
        <v>0</v>
      </c>
      <c r="M130" s="48"/>
      <c r="N130" s="48"/>
      <c r="O130" s="48"/>
      <c r="P130" s="28"/>
      <c r="Q130" s="28"/>
      <c r="R130" s="62"/>
      <c r="S130" s="62"/>
      <c r="T130" s="60"/>
      <c r="U130" s="60"/>
      <c r="V130" s="28"/>
      <c r="W130" s="26">
        <v>5741</v>
      </c>
      <c r="X130" s="26"/>
      <c r="Z130" s="3">
        <f t="shared" si="42"/>
        <v>0</v>
      </c>
      <c r="AA130" s="3">
        <f t="shared" si="43"/>
        <v>0</v>
      </c>
    </row>
    <row r="131" s="3" customFormat="1" ht="26.1" customHeight="1" spans="1:27">
      <c r="A131" s="26">
        <v>6287</v>
      </c>
      <c r="B131" s="27" t="s">
        <v>190</v>
      </c>
      <c r="C131" s="28"/>
      <c r="D131" s="28"/>
      <c r="E131" s="28"/>
      <c r="F131" s="28"/>
      <c r="G131" s="26"/>
      <c r="H131" s="26"/>
      <c r="I131" s="47">
        <f>SUM(0)</f>
        <v>0</v>
      </c>
      <c r="J131" s="28"/>
      <c r="K131" s="28"/>
      <c r="L131" s="48">
        <f t="shared" si="47"/>
        <v>0</v>
      </c>
      <c r="M131" s="48">
        <f>SUM(0)</f>
        <v>0</v>
      </c>
      <c r="N131" s="48">
        <f>SUM(0)</f>
        <v>0</v>
      </c>
      <c r="O131" s="48">
        <f>0</f>
        <v>0</v>
      </c>
      <c r="P131" s="28"/>
      <c r="Q131" s="28"/>
      <c r="R131" s="62"/>
      <c r="S131" s="62"/>
      <c r="T131" s="60"/>
      <c r="U131" s="60"/>
      <c r="V131" s="28"/>
      <c r="W131" s="26">
        <v>5742</v>
      </c>
      <c r="X131" s="26"/>
      <c r="Z131" s="3">
        <f t="shared" si="42"/>
        <v>0</v>
      </c>
      <c r="AA131" s="3">
        <f t="shared" si="43"/>
        <v>0</v>
      </c>
    </row>
    <row r="132" s="3" customFormat="1" ht="26.1" customHeight="1" spans="1:27">
      <c r="A132" s="22">
        <v>6289</v>
      </c>
      <c r="B132" s="23" t="s">
        <v>191</v>
      </c>
      <c r="C132" s="24"/>
      <c r="D132" s="24"/>
      <c r="E132" s="24"/>
      <c r="F132" s="24" t="s">
        <v>33</v>
      </c>
      <c r="G132" s="25" t="s">
        <v>33</v>
      </c>
      <c r="H132" s="25" t="s">
        <v>33</v>
      </c>
      <c r="I132" s="46" t="s">
        <v>33</v>
      </c>
      <c r="J132" s="24"/>
      <c r="K132" s="24"/>
      <c r="L132" s="52">
        <f t="shared" si="47"/>
        <v>29</v>
      </c>
      <c r="M132" s="52">
        <f t="shared" ref="M132:O132" si="51">M133+M134+M135+M138+M146+M147+M154+M155+M156</f>
        <v>0</v>
      </c>
      <c r="N132" s="52">
        <f t="shared" si="51"/>
        <v>0</v>
      </c>
      <c r="O132" s="52">
        <f t="shared" si="51"/>
        <v>29</v>
      </c>
      <c r="P132" s="24"/>
      <c r="Q132" s="24" t="s">
        <v>33</v>
      </c>
      <c r="R132" s="58">
        <f>R133+R134+R135+R138+R146+R147+R154+R155+R156</f>
        <v>16</v>
      </c>
      <c r="S132" s="58">
        <f>S133+S134+S135+S138+S146+S147+S154+S155+S156</f>
        <v>65</v>
      </c>
      <c r="T132" s="59" t="s">
        <v>192</v>
      </c>
      <c r="U132" s="59" t="s">
        <v>193</v>
      </c>
      <c r="V132" s="24" t="s">
        <v>33</v>
      </c>
      <c r="W132" s="25">
        <v>5744</v>
      </c>
      <c r="X132" s="25"/>
      <c r="Z132" s="3">
        <f t="shared" si="42"/>
        <v>0</v>
      </c>
      <c r="AA132" s="3">
        <f t="shared" si="43"/>
        <v>0</v>
      </c>
    </row>
    <row r="133" s="3" customFormat="1" ht="26.1" customHeight="1" spans="1:27">
      <c r="A133" s="26">
        <v>6290</v>
      </c>
      <c r="B133" s="27" t="s">
        <v>194</v>
      </c>
      <c r="C133" s="28"/>
      <c r="D133" s="28"/>
      <c r="E133" s="28"/>
      <c r="F133" s="28" t="s">
        <v>48</v>
      </c>
      <c r="G133" s="26" t="s">
        <v>33</v>
      </c>
      <c r="H133" s="28" t="s">
        <v>195</v>
      </c>
      <c r="I133" s="51">
        <f>SUM(0)</f>
        <v>0</v>
      </c>
      <c r="J133" s="28"/>
      <c r="K133" s="28"/>
      <c r="L133" s="48">
        <f t="shared" si="47"/>
        <v>0</v>
      </c>
      <c r="M133" s="48">
        <f>SUM(0)</f>
        <v>0</v>
      </c>
      <c r="N133" s="48">
        <f>SUM(0)</f>
        <v>0</v>
      </c>
      <c r="O133" s="48">
        <f>SUM(0)</f>
        <v>0</v>
      </c>
      <c r="P133" s="28"/>
      <c r="Q133" s="28" t="s">
        <v>45</v>
      </c>
      <c r="R133" s="62">
        <f>SUM(0)</f>
        <v>0</v>
      </c>
      <c r="S133" s="62">
        <f>SUM(0)</f>
        <v>0</v>
      </c>
      <c r="T133" s="60"/>
      <c r="U133" s="60"/>
      <c r="V133" s="28" t="s">
        <v>33</v>
      </c>
      <c r="W133" s="26">
        <v>5745</v>
      </c>
      <c r="X133" s="26"/>
      <c r="Z133" s="3">
        <f t="shared" si="42"/>
        <v>0</v>
      </c>
      <c r="AA133" s="3">
        <f t="shared" si="43"/>
        <v>0</v>
      </c>
    </row>
    <row r="134" s="3" customFormat="1" ht="26.1" customHeight="1" spans="1:27">
      <c r="A134" s="26">
        <v>6488</v>
      </c>
      <c r="B134" s="27" t="s">
        <v>196</v>
      </c>
      <c r="C134" s="28"/>
      <c r="D134" s="28"/>
      <c r="E134" s="28"/>
      <c r="F134" s="28"/>
      <c r="G134" s="26"/>
      <c r="H134" s="26"/>
      <c r="I134" s="51">
        <f t="shared" ref="I134:O134" si="52">SUM(0)</f>
        <v>0</v>
      </c>
      <c r="J134" s="28"/>
      <c r="K134" s="28"/>
      <c r="L134" s="48">
        <f t="shared" si="47"/>
        <v>0</v>
      </c>
      <c r="M134" s="48">
        <f t="shared" si="52"/>
        <v>0</v>
      </c>
      <c r="N134" s="48">
        <f t="shared" si="52"/>
        <v>0</v>
      </c>
      <c r="O134" s="48">
        <f t="shared" si="52"/>
        <v>0</v>
      </c>
      <c r="P134" s="28"/>
      <c r="Q134" s="28"/>
      <c r="R134" s="62">
        <f>SUM(0)</f>
        <v>0</v>
      </c>
      <c r="S134" s="62">
        <f>SUM(0)</f>
        <v>0</v>
      </c>
      <c r="T134" s="60"/>
      <c r="U134" s="60"/>
      <c r="V134" s="28"/>
      <c r="W134" s="26">
        <v>5958</v>
      </c>
      <c r="X134" s="26"/>
      <c r="Z134" s="3">
        <f t="shared" si="42"/>
        <v>0</v>
      </c>
      <c r="AA134" s="3">
        <f t="shared" si="43"/>
        <v>0</v>
      </c>
    </row>
    <row r="135" s="3" customFormat="1" ht="26.1" customHeight="1" spans="1:27">
      <c r="A135" s="26">
        <v>6489</v>
      </c>
      <c r="B135" s="27" t="s">
        <v>197</v>
      </c>
      <c r="C135" s="28"/>
      <c r="D135" s="28"/>
      <c r="E135" s="28"/>
      <c r="F135" s="28" t="s">
        <v>48</v>
      </c>
      <c r="G135" s="26" t="s">
        <v>33</v>
      </c>
      <c r="H135" s="28" t="s">
        <v>37</v>
      </c>
      <c r="I135" s="47">
        <f>SUM(I136:I137)</f>
        <v>600</v>
      </c>
      <c r="J135" s="28" t="s">
        <v>198</v>
      </c>
      <c r="K135" s="28"/>
      <c r="L135" s="48">
        <f t="shared" si="47"/>
        <v>29</v>
      </c>
      <c r="M135" s="48">
        <f>SUM(M136:M137)</f>
        <v>0</v>
      </c>
      <c r="N135" s="48">
        <f>SUM(N136:N137)</f>
        <v>0</v>
      </c>
      <c r="O135" s="48">
        <f>SUM(O136:O137)</f>
        <v>29</v>
      </c>
      <c r="P135" s="28"/>
      <c r="Q135" s="28" t="s">
        <v>45</v>
      </c>
      <c r="R135" s="62">
        <f>SUM(R136:R137)</f>
        <v>16</v>
      </c>
      <c r="S135" s="62">
        <f>SUM(S136:S137)</f>
        <v>65</v>
      </c>
      <c r="T135" s="60"/>
      <c r="U135" s="60"/>
      <c r="V135" s="28" t="s">
        <v>33</v>
      </c>
      <c r="W135" s="26">
        <v>5959</v>
      </c>
      <c r="X135" s="26"/>
      <c r="Z135" s="3">
        <f t="shared" si="42"/>
        <v>0</v>
      </c>
      <c r="AA135" s="3">
        <f t="shared" si="43"/>
        <v>0</v>
      </c>
    </row>
    <row r="136" s="2" customFormat="1" ht="25" customHeight="1" spans="1:25">
      <c r="A136" s="73"/>
      <c r="B136" s="34" t="s">
        <v>199</v>
      </c>
      <c r="C136" s="67" t="s">
        <v>113</v>
      </c>
      <c r="D136" s="67" t="s">
        <v>200</v>
      </c>
      <c r="E136" s="67" t="s">
        <v>201</v>
      </c>
      <c r="F136" s="67" t="s">
        <v>99</v>
      </c>
      <c r="G136" s="73">
        <v>2020</v>
      </c>
      <c r="H136" s="67" t="s">
        <v>37</v>
      </c>
      <c r="I136" s="75">
        <v>366</v>
      </c>
      <c r="J136" s="67" t="s">
        <v>202</v>
      </c>
      <c r="K136" s="76">
        <v>15</v>
      </c>
      <c r="L136" s="77">
        <v>15</v>
      </c>
      <c r="M136" s="77"/>
      <c r="N136" s="77"/>
      <c r="O136" s="77">
        <v>15</v>
      </c>
      <c r="P136" s="67" t="s">
        <v>203</v>
      </c>
      <c r="Q136" s="67" t="s">
        <v>45</v>
      </c>
      <c r="R136" s="73">
        <v>10</v>
      </c>
      <c r="S136" s="73">
        <v>36</v>
      </c>
      <c r="T136" s="33"/>
      <c r="U136" s="33"/>
      <c r="V136" s="67" t="s">
        <v>204</v>
      </c>
      <c r="W136" s="73"/>
      <c r="X136" s="73"/>
      <c r="Y136" s="3" t="s">
        <v>118</v>
      </c>
    </row>
    <row r="137" s="2" customFormat="1" ht="25" customHeight="1" spans="1:25">
      <c r="A137" s="73"/>
      <c r="B137" s="34" t="s">
        <v>205</v>
      </c>
      <c r="C137" s="67" t="s">
        <v>113</v>
      </c>
      <c r="D137" s="67" t="s">
        <v>206</v>
      </c>
      <c r="E137" s="74" t="s">
        <v>207</v>
      </c>
      <c r="F137" s="67" t="s">
        <v>99</v>
      </c>
      <c r="G137" s="73">
        <v>2020</v>
      </c>
      <c r="H137" s="67" t="s">
        <v>37</v>
      </c>
      <c r="I137" s="75">
        <v>234</v>
      </c>
      <c r="J137" s="67" t="s">
        <v>202</v>
      </c>
      <c r="K137" s="76">
        <v>14</v>
      </c>
      <c r="L137" s="77">
        <v>14</v>
      </c>
      <c r="M137" s="77"/>
      <c r="N137" s="77"/>
      <c r="O137" s="77">
        <v>14</v>
      </c>
      <c r="P137" s="67" t="s">
        <v>203</v>
      </c>
      <c r="Q137" s="67" t="s">
        <v>45</v>
      </c>
      <c r="R137" s="73">
        <v>6</v>
      </c>
      <c r="S137" s="73">
        <v>29</v>
      </c>
      <c r="T137" s="33"/>
      <c r="U137" s="33"/>
      <c r="V137" s="67" t="s">
        <v>204</v>
      </c>
      <c r="W137" s="73"/>
      <c r="X137" s="73"/>
      <c r="Y137" s="3" t="s">
        <v>118</v>
      </c>
    </row>
    <row r="138" s="3" customFormat="1" ht="26.1" customHeight="1" spans="1:27">
      <c r="A138" s="26">
        <v>6788</v>
      </c>
      <c r="B138" s="27" t="s">
        <v>208</v>
      </c>
      <c r="C138" s="28"/>
      <c r="D138" s="28"/>
      <c r="E138" s="28"/>
      <c r="F138" s="28" t="s">
        <v>33</v>
      </c>
      <c r="G138" s="26" t="s">
        <v>33</v>
      </c>
      <c r="H138" s="26" t="s">
        <v>33</v>
      </c>
      <c r="I138" s="26" t="s">
        <v>33</v>
      </c>
      <c r="J138" s="28"/>
      <c r="K138" s="78"/>
      <c r="L138" s="48">
        <f t="shared" ref="L138:L151" si="53">M138+N138+O138</f>
        <v>0</v>
      </c>
      <c r="M138" s="48">
        <f t="shared" ref="M138:O138" si="54">SUM(M139,M140,M144,M145)</f>
        <v>0</v>
      </c>
      <c r="N138" s="48">
        <f t="shared" si="54"/>
        <v>0</v>
      </c>
      <c r="O138" s="48">
        <f t="shared" si="54"/>
        <v>0</v>
      </c>
      <c r="P138" s="28"/>
      <c r="Q138" s="28" t="s">
        <v>45</v>
      </c>
      <c r="R138" s="62">
        <f>SUM(R139,R140,R144,R145)</f>
        <v>0</v>
      </c>
      <c r="S138" s="62">
        <f>SUM(S139,S140,S144,S145)</f>
        <v>0</v>
      </c>
      <c r="T138" s="60"/>
      <c r="U138" s="60"/>
      <c r="V138" s="28" t="s">
        <v>33</v>
      </c>
      <c r="W138" s="26">
        <v>6256</v>
      </c>
      <c r="X138" s="26"/>
      <c r="Z138" s="3">
        <f t="shared" ref="Z138:Z151" si="55">L138-M138-N138-O138</f>
        <v>0</v>
      </c>
      <c r="AA138" s="3">
        <f t="shared" ref="AA138:AA151" si="56">L138-M138-N138-O138</f>
        <v>0</v>
      </c>
    </row>
    <row r="139" s="3" customFormat="1" ht="26.1" customHeight="1" spans="1:27">
      <c r="A139" s="29">
        <v>6789</v>
      </c>
      <c r="B139" s="30" t="s">
        <v>209</v>
      </c>
      <c r="C139" s="31"/>
      <c r="D139" s="31"/>
      <c r="E139" s="31"/>
      <c r="F139" s="31" t="s">
        <v>99</v>
      </c>
      <c r="G139" s="32" t="s">
        <v>33</v>
      </c>
      <c r="H139" s="31" t="s">
        <v>44</v>
      </c>
      <c r="I139" s="49">
        <f>SUM(0)</f>
        <v>0</v>
      </c>
      <c r="J139" s="31"/>
      <c r="K139" s="79"/>
      <c r="L139" s="50">
        <f t="shared" si="53"/>
        <v>0</v>
      </c>
      <c r="M139" s="50">
        <f>SUM(0)</f>
        <v>0</v>
      </c>
      <c r="N139" s="50">
        <f>SUM(0)</f>
        <v>0</v>
      </c>
      <c r="O139" s="50">
        <f>SUM(0)</f>
        <v>0</v>
      </c>
      <c r="P139" s="31"/>
      <c r="Q139" s="31" t="s">
        <v>45</v>
      </c>
      <c r="R139" s="63">
        <f>SUM(0)</f>
        <v>0</v>
      </c>
      <c r="S139" s="63">
        <f>SUM(0)</f>
        <v>0</v>
      </c>
      <c r="T139" s="61"/>
      <c r="U139" s="61"/>
      <c r="V139" s="31" t="s">
        <v>33</v>
      </c>
      <c r="W139" s="32">
        <v>6257</v>
      </c>
      <c r="X139" s="32"/>
      <c r="Z139" s="3">
        <f t="shared" si="55"/>
        <v>0</v>
      </c>
      <c r="AA139" s="3">
        <f t="shared" si="56"/>
        <v>0</v>
      </c>
    </row>
    <row r="140" s="3" customFormat="1" ht="26.1" customHeight="1" spans="1:27">
      <c r="A140" s="29">
        <v>6795</v>
      </c>
      <c r="B140" s="30" t="s">
        <v>210</v>
      </c>
      <c r="C140" s="31"/>
      <c r="D140" s="31"/>
      <c r="E140" s="31"/>
      <c r="F140" s="31" t="s">
        <v>48</v>
      </c>
      <c r="G140" s="32" t="s">
        <v>33</v>
      </c>
      <c r="H140" s="31" t="s">
        <v>115</v>
      </c>
      <c r="I140" s="49">
        <f t="shared" ref="I140:O140" si="57">SUM(I141,I142,I143)</f>
        <v>0</v>
      </c>
      <c r="J140" s="31"/>
      <c r="K140" s="79"/>
      <c r="L140" s="50">
        <f t="shared" si="53"/>
        <v>0</v>
      </c>
      <c r="M140" s="50">
        <f t="shared" si="57"/>
        <v>0</v>
      </c>
      <c r="N140" s="50">
        <f t="shared" si="57"/>
        <v>0</v>
      </c>
      <c r="O140" s="50">
        <f t="shared" si="57"/>
        <v>0</v>
      </c>
      <c r="P140" s="31"/>
      <c r="Q140" s="31" t="s">
        <v>45</v>
      </c>
      <c r="R140" s="63">
        <f>SUM(R141,R142,R143)</f>
        <v>0</v>
      </c>
      <c r="S140" s="63">
        <f>SUM(S141,S142,S143)</f>
        <v>0</v>
      </c>
      <c r="T140" s="61"/>
      <c r="U140" s="61"/>
      <c r="V140" s="31" t="s">
        <v>33</v>
      </c>
      <c r="W140" s="32">
        <v>6261</v>
      </c>
      <c r="X140" s="32"/>
      <c r="Z140" s="3">
        <f t="shared" si="55"/>
        <v>0</v>
      </c>
      <c r="AA140" s="3">
        <f t="shared" si="56"/>
        <v>0</v>
      </c>
    </row>
    <row r="141" s="3" customFormat="1" ht="26.1" customHeight="1" spans="1:27">
      <c r="A141" s="33">
        <v>6796</v>
      </c>
      <c r="B141" s="34" t="s">
        <v>211</v>
      </c>
      <c r="C141" s="35"/>
      <c r="D141" s="35"/>
      <c r="E141" s="35"/>
      <c r="F141" s="35" t="s">
        <v>48</v>
      </c>
      <c r="G141" s="36" t="s">
        <v>33</v>
      </c>
      <c r="H141" s="35" t="s">
        <v>115</v>
      </c>
      <c r="I141" s="56">
        <f>SUM(0)</f>
        <v>0</v>
      </c>
      <c r="J141" s="35"/>
      <c r="K141" s="35"/>
      <c r="L141" s="55">
        <f t="shared" si="53"/>
        <v>0</v>
      </c>
      <c r="M141" s="55">
        <f>SUM(0)</f>
        <v>0</v>
      </c>
      <c r="N141" s="55">
        <f>SUM(0)</f>
        <v>0</v>
      </c>
      <c r="O141" s="55">
        <f>SUM(0)</f>
        <v>0</v>
      </c>
      <c r="P141" s="35"/>
      <c r="Q141" s="35" t="s">
        <v>45</v>
      </c>
      <c r="R141" s="64">
        <f>SUM(0)</f>
        <v>0</v>
      </c>
      <c r="S141" s="64">
        <f>SUM(0)</f>
        <v>0</v>
      </c>
      <c r="T141" s="65"/>
      <c r="U141" s="65"/>
      <c r="V141" s="35" t="s">
        <v>33</v>
      </c>
      <c r="W141" s="36">
        <v>6262</v>
      </c>
      <c r="X141" s="36"/>
      <c r="Z141" s="3">
        <f t="shared" si="55"/>
        <v>0</v>
      </c>
      <c r="AA141" s="3">
        <f t="shared" si="56"/>
        <v>0</v>
      </c>
    </row>
    <row r="142" s="3" customFormat="1" ht="26.1" customHeight="1" spans="1:27">
      <c r="A142" s="33">
        <v>6836</v>
      </c>
      <c r="B142" s="34" t="s">
        <v>212</v>
      </c>
      <c r="C142" s="35"/>
      <c r="D142" s="35"/>
      <c r="E142" s="35"/>
      <c r="F142" s="35" t="s">
        <v>48</v>
      </c>
      <c r="G142" s="36" t="s">
        <v>33</v>
      </c>
      <c r="H142" s="35" t="s">
        <v>115</v>
      </c>
      <c r="I142" s="56">
        <f>SUM(0)</f>
        <v>0</v>
      </c>
      <c r="J142" s="35"/>
      <c r="K142" s="35"/>
      <c r="L142" s="55">
        <f t="shared" si="53"/>
        <v>0</v>
      </c>
      <c r="M142" s="55">
        <f>SUM(0)</f>
        <v>0</v>
      </c>
      <c r="N142" s="55">
        <f>SUM(0)</f>
        <v>0</v>
      </c>
      <c r="O142" s="55">
        <f>SUM(0)</f>
        <v>0</v>
      </c>
      <c r="P142" s="35"/>
      <c r="Q142" s="35" t="s">
        <v>45</v>
      </c>
      <c r="R142" s="64">
        <f>SUM(0)</f>
        <v>0</v>
      </c>
      <c r="S142" s="64">
        <f>SUM(0)</f>
        <v>0</v>
      </c>
      <c r="T142" s="65"/>
      <c r="U142" s="65"/>
      <c r="V142" s="35" t="s">
        <v>33</v>
      </c>
      <c r="W142" s="36">
        <v>6288</v>
      </c>
      <c r="X142" s="36"/>
      <c r="Z142" s="3">
        <f t="shared" si="55"/>
        <v>0</v>
      </c>
      <c r="AA142" s="3">
        <f t="shared" si="56"/>
        <v>0</v>
      </c>
    </row>
    <row r="143" s="3" customFormat="1" ht="26.1" customHeight="1" spans="1:27">
      <c r="A143" s="33">
        <v>6841</v>
      </c>
      <c r="B143" s="34" t="s">
        <v>213</v>
      </c>
      <c r="C143" s="35"/>
      <c r="D143" s="35"/>
      <c r="E143" s="35"/>
      <c r="F143" s="35" t="s">
        <v>36</v>
      </c>
      <c r="G143" s="36" t="s">
        <v>33</v>
      </c>
      <c r="H143" s="35" t="s">
        <v>115</v>
      </c>
      <c r="I143" s="56">
        <f>SUM(0)</f>
        <v>0</v>
      </c>
      <c r="J143" s="35"/>
      <c r="K143" s="35"/>
      <c r="L143" s="55">
        <f t="shared" si="53"/>
        <v>0</v>
      </c>
      <c r="M143" s="55">
        <f>SUM(0)</f>
        <v>0</v>
      </c>
      <c r="N143" s="55">
        <f>SUM(0)</f>
        <v>0</v>
      </c>
      <c r="O143" s="55">
        <f>SUM(0)</f>
        <v>0</v>
      </c>
      <c r="P143" s="35"/>
      <c r="Q143" s="35" t="s">
        <v>45</v>
      </c>
      <c r="R143" s="64">
        <f>SUM(0)</f>
        <v>0</v>
      </c>
      <c r="S143" s="64">
        <f>SUM(0)</f>
        <v>0</v>
      </c>
      <c r="T143" s="65"/>
      <c r="U143" s="65"/>
      <c r="V143" s="35" t="s">
        <v>33</v>
      </c>
      <c r="W143" s="36">
        <v>6294</v>
      </c>
      <c r="X143" s="36"/>
      <c r="Z143" s="3">
        <f t="shared" si="55"/>
        <v>0</v>
      </c>
      <c r="AA143" s="3">
        <f t="shared" si="56"/>
        <v>0</v>
      </c>
    </row>
    <row r="144" s="3" customFormat="1" ht="26.1" customHeight="1" spans="1:27">
      <c r="A144" s="29">
        <v>6843</v>
      </c>
      <c r="B144" s="30" t="s">
        <v>214</v>
      </c>
      <c r="C144" s="31"/>
      <c r="D144" s="31"/>
      <c r="E144" s="31"/>
      <c r="F144" s="31"/>
      <c r="G144" s="32"/>
      <c r="H144" s="32"/>
      <c r="I144" s="49">
        <f>SUM(0)</f>
        <v>0</v>
      </c>
      <c r="J144" s="31"/>
      <c r="K144" s="79"/>
      <c r="L144" s="50">
        <f t="shared" si="53"/>
        <v>0</v>
      </c>
      <c r="M144" s="50">
        <f>SUM(0)</f>
        <v>0</v>
      </c>
      <c r="N144" s="50">
        <f>SUM(0)</f>
        <v>0</v>
      </c>
      <c r="O144" s="50">
        <f>SUM(0)</f>
        <v>0</v>
      </c>
      <c r="P144" s="31"/>
      <c r="Q144" s="31"/>
      <c r="R144" s="63">
        <f>SUM(0)</f>
        <v>0</v>
      </c>
      <c r="S144" s="63">
        <f>SUM(0)</f>
        <v>0</v>
      </c>
      <c r="T144" s="61"/>
      <c r="U144" s="61"/>
      <c r="V144" s="31"/>
      <c r="W144" s="32">
        <v>6297</v>
      </c>
      <c r="X144" s="32"/>
      <c r="Z144" s="3">
        <f t="shared" si="55"/>
        <v>0</v>
      </c>
      <c r="AA144" s="3">
        <f t="shared" si="56"/>
        <v>0</v>
      </c>
    </row>
    <row r="145" s="3" customFormat="1" ht="26.1" customHeight="1" spans="1:27">
      <c r="A145" s="29">
        <v>6850</v>
      </c>
      <c r="B145" s="30" t="s">
        <v>215</v>
      </c>
      <c r="C145" s="31"/>
      <c r="D145" s="31"/>
      <c r="E145" s="31"/>
      <c r="F145" s="31"/>
      <c r="G145" s="32"/>
      <c r="H145" s="32"/>
      <c r="I145" s="49">
        <f>SUM(0)</f>
        <v>0</v>
      </c>
      <c r="J145" s="31"/>
      <c r="K145" s="79"/>
      <c r="L145" s="50">
        <f t="shared" si="53"/>
        <v>0</v>
      </c>
      <c r="M145" s="50">
        <f>SUM(0)</f>
        <v>0</v>
      </c>
      <c r="N145" s="50">
        <f>SUM(0)</f>
        <v>0</v>
      </c>
      <c r="O145" s="50">
        <f>SUM(0)</f>
        <v>0</v>
      </c>
      <c r="P145" s="31"/>
      <c r="Q145" s="31"/>
      <c r="R145" s="63">
        <f>SUM(0)</f>
        <v>0</v>
      </c>
      <c r="S145" s="63">
        <f>SUM(0)</f>
        <v>0</v>
      </c>
      <c r="T145" s="61"/>
      <c r="U145" s="61"/>
      <c r="V145" s="31"/>
      <c r="W145" s="32">
        <v>6302</v>
      </c>
      <c r="X145" s="32"/>
      <c r="Z145" s="3">
        <f t="shared" si="55"/>
        <v>0</v>
      </c>
      <c r="AA145" s="3">
        <f t="shared" si="56"/>
        <v>0</v>
      </c>
    </row>
    <row r="146" s="3" customFormat="1" ht="26.1" customHeight="1" spans="1:27">
      <c r="A146" s="26">
        <v>6855</v>
      </c>
      <c r="B146" s="27" t="s">
        <v>216</v>
      </c>
      <c r="C146" s="28"/>
      <c r="D146" s="28"/>
      <c r="E146" s="28"/>
      <c r="F146" s="28"/>
      <c r="G146" s="26"/>
      <c r="H146" s="26"/>
      <c r="I146" s="51"/>
      <c r="J146" s="28"/>
      <c r="K146" s="28">
        <f>O146</f>
        <v>0</v>
      </c>
      <c r="L146" s="48">
        <f t="shared" si="53"/>
        <v>0</v>
      </c>
      <c r="M146" s="48"/>
      <c r="N146" s="48"/>
      <c r="O146" s="48"/>
      <c r="P146" s="28"/>
      <c r="Q146" s="28"/>
      <c r="R146" s="62"/>
      <c r="S146" s="62"/>
      <c r="T146" s="60"/>
      <c r="U146" s="60"/>
      <c r="V146" s="28"/>
      <c r="W146" s="26">
        <v>6309</v>
      </c>
      <c r="X146" s="26"/>
      <c r="Z146" s="3">
        <f t="shared" si="55"/>
        <v>0</v>
      </c>
      <c r="AA146" s="3">
        <f t="shared" si="56"/>
        <v>0</v>
      </c>
    </row>
    <row r="147" s="3" customFormat="1" ht="26.1" customHeight="1" spans="1:27">
      <c r="A147" s="26">
        <v>6856</v>
      </c>
      <c r="B147" s="27" t="s">
        <v>217</v>
      </c>
      <c r="C147" s="28"/>
      <c r="D147" s="28"/>
      <c r="E147" s="28"/>
      <c r="F147" s="28" t="s">
        <v>33</v>
      </c>
      <c r="G147" s="26" t="s">
        <v>33</v>
      </c>
      <c r="H147" s="26" t="s">
        <v>33</v>
      </c>
      <c r="I147" s="51" t="s">
        <v>33</v>
      </c>
      <c r="J147" s="28"/>
      <c r="K147" s="28"/>
      <c r="L147" s="48">
        <f t="shared" si="53"/>
        <v>0</v>
      </c>
      <c r="M147" s="48">
        <f t="shared" ref="M147:O147" si="58">M148+M149+M150+M151+M152+M153</f>
        <v>0</v>
      </c>
      <c r="N147" s="48">
        <f t="shared" si="58"/>
        <v>0</v>
      </c>
      <c r="O147" s="48">
        <f t="shared" si="58"/>
        <v>0</v>
      </c>
      <c r="P147" s="28"/>
      <c r="Q147" s="28" t="s">
        <v>45</v>
      </c>
      <c r="R147" s="62">
        <f>R148+R149+R150+R151+R152+R153</f>
        <v>0</v>
      </c>
      <c r="S147" s="62">
        <f>S148+S149+S150+S151+S152+S153</f>
        <v>0</v>
      </c>
      <c r="T147" s="60"/>
      <c r="U147" s="60"/>
      <c r="V147" s="28" t="s">
        <v>33</v>
      </c>
      <c r="W147" s="26">
        <v>6310</v>
      </c>
      <c r="X147" s="26"/>
      <c r="Z147" s="3">
        <f t="shared" si="55"/>
        <v>0</v>
      </c>
      <c r="AA147" s="3">
        <f t="shared" si="56"/>
        <v>0</v>
      </c>
    </row>
    <row r="148" s="3" customFormat="1" ht="26.1" customHeight="1" spans="1:27">
      <c r="A148" s="29">
        <v>6857</v>
      </c>
      <c r="B148" s="30" t="s">
        <v>218</v>
      </c>
      <c r="C148" s="31"/>
      <c r="D148" s="31"/>
      <c r="E148" s="31"/>
      <c r="F148" s="31" t="s">
        <v>36</v>
      </c>
      <c r="G148" s="32" t="s">
        <v>33</v>
      </c>
      <c r="H148" s="31" t="s">
        <v>115</v>
      </c>
      <c r="I148" s="49">
        <f t="shared" ref="I148:I155" si="59">SUM(0)</f>
        <v>0</v>
      </c>
      <c r="J148" s="31"/>
      <c r="K148" s="31"/>
      <c r="L148" s="50">
        <f t="shared" si="53"/>
        <v>0</v>
      </c>
      <c r="M148" s="50">
        <f t="shared" ref="M148:M153" si="60">SUM(0)</f>
        <v>0</v>
      </c>
      <c r="N148" s="50">
        <f t="shared" ref="N148:N153" si="61">SUM(0)</f>
        <v>0</v>
      </c>
      <c r="O148" s="50">
        <f t="shared" ref="O148:O153" si="62">SUM(0)</f>
        <v>0</v>
      </c>
      <c r="P148" s="31"/>
      <c r="Q148" s="31" t="s">
        <v>45</v>
      </c>
      <c r="R148" s="63">
        <f t="shared" ref="R148:R155" si="63">SUM(0)</f>
        <v>0</v>
      </c>
      <c r="S148" s="63">
        <f t="shared" ref="S148:S155" si="64">SUM(0)</f>
        <v>0</v>
      </c>
      <c r="T148" s="61"/>
      <c r="U148" s="61"/>
      <c r="V148" s="31" t="s">
        <v>33</v>
      </c>
      <c r="W148" s="32">
        <v>6311</v>
      </c>
      <c r="X148" s="32"/>
      <c r="Z148" s="3">
        <f t="shared" si="55"/>
        <v>0</v>
      </c>
      <c r="AA148" s="3">
        <f t="shared" si="56"/>
        <v>0</v>
      </c>
    </row>
    <row r="149" s="3" customFormat="1" ht="26.1" customHeight="1" spans="1:27">
      <c r="A149" s="29">
        <v>7595</v>
      </c>
      <c r="B149" s="30" t="s">
        <v>219</v>
      </c>
      <c r="C149" s="31"/>
      <c r="D149" s="31"/>
      <c r="E149" s="31"/>
      <c r="F149" s="31" t="s">
        <v>36</v>
      </c>
      <c r="G149" s="32" t="s">
        <v>33</v>
      </c>
      <c r="H149" s="31" t="s">
        <v>115</v>
      </c>
      <c r="I149" s="49">
        <f t="shared" si="59"/>
        <v>0</v>
      </c>
      <c r="J149" s="31"/>
      <c r="K149" s="31"/>
      <c r="L149" s="50">
        <f t="shared" si="53"/>
        <v>0</v>
      </c>
      <c r="M149" s="50">
        <f t="shared" si="60"/>
        <v>0</v>
      </c>
      <c r="N149" s="50">
        <f t="shared" si="61"/>
        <v>0</v>
      </c>
      <c r="O149" s="50">
        <f t="shared" si="62"/>
        <v>0</v>
      </c>
      <c r="P149" s="31"/>
      <c r="Q149" s="31" t="s">
        <v>45</v>
      </c>
      <c r="R149" s="63">
        <f t="shared" si="63"/>
        <v>0</v>
      </c>
      <c r="S149" s="63">
        <f t="shared" si="64"/>
        <v>0</v>
      </c>
      <c r="T149" s="61"/>
      <c r="U149" s="61"/>
      <c r="V149" s="31" t="s">
        <v>33</v>
      </c>
      <c r="W149" s="32">
        <v>6946</v>
      </c>
      <c r="X149" s="32"/>
      <c r="Z149" s="3">
        <f t="shared" si="55"/>
        <v>0</v>
      </c>
      <c r="AA149" s="3">
        <f t="shared" si="56"/>
        <v>0</v>
      </c>
    </row>
    <row r="150" s="3" customFormat="1" ht="26.1" customHeight="1" spans="1:27">
      <c r="A150" s="29">
        <v>7597</v>
      </c>
      <c r="B150" s="30" t="s">
        <v>220</v>
      </c>
      <c r="C150" s="31"/>
      <c r="D150" s="31"/>
      <c r="E150" s="31"/>
      <c r="F150" s="31" t="s">
        <v>36</v>
      </c>
      <c r="G150" s="32" t="s">
        <v>33</v>
      </c>
      <c r="H150" s="31" t="s">
        <v>115</v>
      </c>
      <c r="I150" s="63">
        <f t="shared" si="59"/>
        <v>0</v>
      </c>
      <c r="J150" s="31"/>
      <c r="K150" s="31"/>
      <c r="L150" s="50">
        <f t="shared" si="53"/>
        <v>0</v>
      </c>
      <c r="M150" s="50">
        <f t="shared" si="60"/>
        <v>0</v>
      </c>
      <c r="N150" s="50">
        <f t="shared" si="61"/>
        <v>0</v>
      </c>
      <c r="O150" s="50">
        <f t="shared" si="62"/>
        <v>0</v>
      </c>
      <c r="P150" s="31"/>
      <c r="Q150" s="31" t="s">
        <v>45</v>
      </c>
      <c r="R150" s="63">
        <f t="shared" si="63"/>
        <v>0</v>
      </c>
      <c r="S150" s="63">
        <f t="shared" si="64"/>
        <v>0</v>
      </c>
      <c r="T150" s="61"/>
      <c r="U150" s="61"/>
      <c r="V150" s="31" t="s">
        <v>33</v>
      </c>
      <c r="W150" s="32">
        <v>6962</v>
      </c>
      <c r="X150" s="32"/>
      <c r="Z150" s="3">
        <f t="shared" si="55"/>
        <v>0</v>
      </c>
      <c r="AA150" s="3">
        <f t="shared" si="56"/>
        <v>0</v>
      </c>
    </row>
    <row r="151" s="3" customFormat="1" ht="26.1" customHeight="1" spans="1:27">
      <c r="A151" s="29">
        <v>7599</v>
      </c>
      <c r="B151" s="30" t="s">
        <v>221</v>
      </c>
      <c r="C151" s="31"/>
      <c r="D151" s="31"/>
      <c r="E151" s="31"/>
      <c r="F151" s="31" t="s">
        <v>36</v>
      </c>
      <c r="G151" s="32" t="s">
        <v>33</v>
      </c>
      <c r="H151" s="31" t="s">
        <v>87</v>
      </c>
      <c r="I151" s="49">
        <f t="shared" si="59"/>
        <v>0</v>
      </c>
      <c r="J151" s="31"/>
      <c r="K151" s="31"/>
      <c r="L151" s="50">
        <f t="shared" si="53"/>
        <v>0</v>
      </c>
      <c r="M151" s="50">
        <f t="shared" si="60"/>
        <v>0</v>
      </c>
      <c r="N151" s="50">
        <f t="shared" si="61"/>
        <v>0</v>
      </c>
      <c r="O151" s="50">
        <f t="shared" si="62"/>
        <v>0</v>
      </c>
      <c r="P151" s="31"/>
      <c r="Q151" s="31" t="s">
        <v>45</v>
      </c>
      <c r="R151" s="63">
        <f t="shared" si="63"/>
        <v>0</v>
      </c>
      <c r="S151" s="63">
        <f t="shared" si="64"/>
        <v>0</v>
      </c>
      <c r="T151" s="61"/>
      <c r="U151" s="61"/>
      <c r="V151" s="31" t="s">
        <v>33</v>
      </c>
      <c r="W151" s="32">
        <v>6989</v>
      </c>
      <c r="X151" s="32"/>
      <c r="Z151" s="3">
        <f t="shared" si="55"/>
        <v>0</v>
      </c>
      <c r="AA151" s="3">
        <f t="shared" si="56"/>
        <v>0</v>
      </c>
    </row>
    <row r="152" s="3" customFormat="1" ht="26.1" customHeight="1" spans="1:27">
      <c r="A152" s="29">
        <v>7612</v>
      </c>
      <c r="B152" s="30" t="s">
        <v>222</v>
      </c>
      <c r="C152" s="31"/>
      <c r="D152" s="31"/>
      <c r="E152" s="31"/>
      <c r="F152" s="31" t="s">
        <v>36</v>
      </c>
      <c r="G152" s="32" t="s">
        <v>33</v>
      </c>
      <c r="H152" s="31" t="s">
        <v>223</v>
      </c>
      <c r="I152" s="49">
        <f t="shared" si="59"/>
        <v>0</v>
      </c>
      <c r="J152" s="31"/>
      <c r="K152" s="57"/>
      <c r="L152" s="50">
        <f t="shared" ref="L152:L168" si="65">M152+N152+O152</f>
        <v>0</v>
      </c>
      <c r="M152" s="50">
        <f t="shared" si="60"/>
        <v>0</v>
      </c>
      <c r="N152" s="50">
        <f t="shared" si="61"/>
        <v>0</v>
      </c>
      <c r="O152" s="50">
        <f t="shared" si="62"/>
        <v>0</v>
      </c>
      <c r="P152" s="31"/>
      <c r="Q152" s="31" t="s">
        <v>45</v>
      </c>
      <c r="R152" s="63">
        <f t="shared" si="63"/>
        <v>0</v>
      </c>
      <c r="S152" s="63">
        <f t="shared" si="64"/>
        <v>0</v>
      </c>
      <c r="T152" s="61"/>
      <c r="U152" s="61"/>
      <c r="V152" s="31" t="s">
        <v>33</v>
      </c>
      <c r="W152" s="32">
        <v>7013</v>
      </c>
      <c r="X152" s="32"/>
      <c r="Z152" s="3">
        <f t="shared" ref="Z152:Z168" si="66">L152-M152-N152-O152</f>
        <v>0</v>
      </c>
      <c r="AA152" s="3">
        <f t="shared" ref="AA152:AA168" si="67">L152-M152-N152-O152</f>
        <v>0</v>
      </c>
    </row>
    <row r="153" s="3" customFormat="1" ht="26.1" customHeight="1" spans="1:27">
      <c r="A153" s="29">
        <v>7615</v>
      </c>
      <c r="B153" s="30" t="s">
        <v>224</v>
      </c>
      <c r="C153" s="31"/>
      <c r="D153" s="31"/>
      <c r="E153" s="31"/>
      <c r="F153" s="31" t="s">
        <v>48</v>
      </c>
      <c r="G153" s="32" t="s">
        <v>33</v>
      </c>
      <c r="H153" s="31" t="s">
        <v>42</v>
      </c>
      <c r="I153" s="49">
        <f t="shared" si="59"/>
        <v>0</v>
      </c>
      <c r="J153" s="31"/>
      <c r="K153" s="31"/>
      <c r="L153" s="50">
        <f t="shared" si="65"/>
        <v>0</v>
      </c>
      <c r="M153" s="50">
        <f t="shared" si="60"/>
        <v>0</v>
      </c>
      <c r="N153" s="50">
        <f t="shared" si="61"/>
        <v>0</v>
      </c>
      <c r="O153" s="50">
        <f t="shared" si="62"/>
        <v>0</v>
      </c>
      <c r="P153" s="31"/>
      <c r="Q153" s="31"/>
      <c r="R153" s="63">
        <f t="shared" si="63"/>
        <v>0</v>
      </c>
      <c r="S153" s="63">
        <f t="shared" si="64"/>
        <v>0</v>
      </c>
      <c r="T153" s="61"/>
      <c r="U153" s="61"/>
      <c r="V153" s="31" t="s">
        <v>33</v>
      </c>
      <c r="W153" s="32">
        <v>7017</v>
      </c>
      <c r="X153" s="32"/>
      <c r="Z153" s="3">
        <f t="shared" si="66"/>
        <v>0</v>
      </c>
      <c r="AA153" s="3">
        <f t="shared" si="67"/>
        <v>0</v>
      </c>
    </row>
    <row r="154" s="3" customFormat="1" ht="26.1" customHeight="1" spans="1:27">
      <c r="A154" s="26">
        <v>8394</v>
      </c>
      <c r="B154" s="27" t="s">
        <v>225</v>
      </c>
      <c r="C154" s="28"/>
      <c r="D154" s="28"/>
      <c r="E154" s="28"/>
      <c r="F154" s="28" t="s">
        <v>36</v>
      </c>
      <c r="G154" s="26" t="s">
        <v>33</v>
      </c>
      <c r="H154" s="28" t="s">
        <v>44</v>
      </c>
      <c r="I154" s="47">
        <f t="shared" si="59"/>
        <v>0</v>
      </c>
      <c r="J154" s="28"/>
      <c r="K154" s="28"/>
      <c r="L154" s="48">
        <f t="shared" si="65"/>
        <v>0</v>
      </c>
      <c r="M154" s="48"/>
      <c r="N154" s="48"/>
      <c r="O154" s="48"/>
      <c r="P154" s="28"/>
      <c r="Q154" s="28"/>
      <c r="R154" s="62">
        <f t="shared" si="63"/>
        <v>0</v>
      </c>
      <c r="S154" s="62">
        <f t="shared" si="64"/>
        <v>0</v>
      </c>
      <c r="T154" s="60"/>
      <c r="U154" s="60"/>
      <c r="V154" s="28"/>
      <c r="W154" s="26">
        <v>7714</v>
      </c>
      <c r="X154" s="26"/>
      <c r="Z154" s="3">
        <f t="shared" si="66"/>
        <v>0</v>
      </c>
      <c r="AA154" s="3">
        <f t="shared" si="67"/>
        <v>0</v>
      </c>
    </row>
    <row r="155" s="3" customFormat="1" ht="26.1" customHeight="1" spans="1:27">
      <c r="A155" s="26">
        <v>8395</v>
      </c>
      <c r="B155" s="27" t="s">
        <v>226</v>
      </c>
      <c r="C155" s="28"/>
      <c r="D155" s="28"/>
      <c r="E155" s="28"/>
      <c r="F155" s="28" t="s">
        <v>36</v>
      </c>
      <c r="G155" s="26" t="s">
        <v>33</v>
      </c>
      <c r="H155" s="28" t="s">
        <v>87</v>
      </c>
      <c r="I155" s="62">
        <f t="shared" si="59"/>
        <v>0</v>
      </c>
      <c r="J155" s="28"/>
      <c r="K155" s="28"/>
      <c r="L155" s="48">
        <f t="shared" si="65"/>
        <v>0</v>
      </c>
      <c r="M155" s="48">
        <f>SUM(0)</f>
        <v>0</v>
      </c>
      <c r="N155" s="48">
        <f>SUM(0)</f>
        <v>0</v>
      </c>
      <c r="O155" s="48">
        <f>SUM(0)</f>
        <v>0</v>
      </c>
      <c r="P155" s="28"/>
      <c r="Q155" s="28" t="s">
        <v>45</v>
      </c>
      <c r="R155" s="62">
        <f t="shared" si="63"/>
        <v>0</v>
      </c>
      <c r="S155" s="62">
        <f t="shared" si="64"/>
        <v>0</v>
      </c>
      <c r="T155" s="60"/>
      <c r="U155" s="60"/>
      <c r="V155" s="28" t="s">
        <v>33</v>
      </c>
      <c r="W155" s="26">
        <v>7715</v>
      </c>
      <c r="X155" s="26"/>
      <c r="Z155" s="3">
        <f t="shared" si="66"/>
        <v>0</v>
      </c>
      <c r="AA155" s="3">
        <f t="shared" si="67"/>
        <v>0</v>
      </c>
    </row>
    <row r="156" s="3" customFormat="1" ht="26.1" customHeight="1" spans="1:27">
      <c r="A156" s="26">
        <v>8430</v>
      </c>
      <c r="B156" s="27" t="s">
        <v>227</v>
      </c>
      <c r="C156" s="28"/>
      <c r="D156" s="28"/>
      <c r="E156" s="28"/>
      <c r="F156" s="28" t="s">
        <v>36</v>
      </c>
      <c r="G156" s="26" t="s">
        <v>33</v>
      </c>
      <c r="H156" s="26" t="s">
        <v>33</v>
      </c>
      <c r="I156" s="51" t="s">
        <v>33</v>
      </c>
      <c r="J156" s="28"/>
      <c r="K156" s="28"/>
      <c r="L156" s="48">
        <f t="shared" si="65"/>
        <v>0</v>
      </c>
      <c r="M156" s="48">
        <f t="shared" ref="M156:O156" si="68">M157+M158+M159+M160+M161</f>
        <v>0</v>
      </c>
      <c r="N156" s="48">
        <f t="shared" si="68"/>
        <v>0</v>
      </c>
      <c r="O156" s="48">
        <f t="shared" si="68"/>
        <v>0</v>
      </c>
      <c r="P156" s="28"/>
      <c r="Q156" s="28" t="s">
        <v>45</v>
      </c>
      <c r="R156" s="62">
        <f>R157+R158+R159+R160+R161</f>
        <v>0</v>
      </c>
      <c r="S156" s="62">
        <f>S157+S158+S159+S160+S161</f>
        <v>0</v>
      </c>
      <c r="T156" s="60"/>
      <c r="U156" s="60"/>
      <c r="V156" s="28" t="s">
        <v>33</v>
      </c>
      <c r="W156" s="26">
        <v>7757</v>
      </c>
      <c r="X156" s="26"/>
      <c r="Z156" s="3">
        <f t="shared" si="66"/>
        <v>0</v>
      </c>
      <c r="AA156" s="3">
        <f t="shared" si="67"/>
        <v>0</v>
      </c>
    </row>
    <row r="157" s="3" customFormat="1" ht="26.1" customHeight="1" spans="1:27">
      <c r="A157" s="29">
        <v>8431</v>
      </c>
      <c r="B157" s="30" t="s">
        <v>228</v>
      </c>
      <c r="C157" s="31"/>
      <c r="D157" s="31"/>
      <c r="E157" s="31"/>
      <c r="F157" s="31" t="s">
        <v>36</v>
      </c>
      <c r="G157" s="32" t="s">
        <v>33</v>
      </c>
      <c r="H157" s="31" t="s">
        <v>115</v>
      </c>
      <c r="I157" s="49">
        <f t="shared" ref="I157:O157" si="69">SUM(0)</f>
        <v>0</v>
      </c>
      <c r="J157" s="31"/>
      <c r="K157" s="31"/>
      <c r="L157" s="50">
        <f t="shared" si="65"/>
        <v>0</v>
      </c>
      <c r="M157" s="50">
        <f t="shared" si="69"/>
        <v>0</v>
      </c>
      <c r="N157" s="50">
        <f t="shared" si="69"/>
        <v>0</v>
      </c>
      <c r="O157" s="50">
        <f t="shared" si="69"/>
        <v>0</v>
      </c>
      <c r="P157" s="31"/>
      <c r="Q157" s="31"/>
      <c r="R157" s="63">
        <f t="shared" ref="R157:R161" si="70">SUM(0)</f>
        <v>0</v>
      </c>
      <c r="S157" s="63">
        <f t="shared" ref="S157:S161" si="71">SUM(0)</f>
        <v>0</v>
      </c>
      <c r="T157" s="61"/>
      <c r="U157" s="61"/>
      <c r="V157" s="31" t="s">
        <v>33</v>
      </c>
      <c r="W157" s="32">
        <v>7758</v>
      </c>
      <c r="X157" s="32"/>
      <c r="Z157" s="3">
        <f t="shared" si="66"/>
        <v>0</v>
      </c>
      <c r="AA157" s="3">
        <f t="shared" si="67"/>
        <v>0</v>
      </c>
    </row>
    <row r="158" s="3" customFormat="1" ht="26.1" customHeight="1" spans="1:27">
      <c r="A158" s="29">
        <v>8432</v>
      </c>
      <c r="B158" s="30" t="s">
        <v>229</v>
      </c>
      <c r="C158" s="31"/>
      <c r="D158" s="31"/>
      <c r="E158" s="31"/>
      <c r="F158" s="31" t="s">
        <v>230</v>
      </c>
      <c r="G158" s="32" t="s">
        <v>33</v>
      </c>
      <c r="H158" s="31" t="s">
        <v>87</v>
      </c>
      <c r="I158" s="49">
        <f t="shared" ref="I158:O158" si="72">SUM(0)</f>
        <v>0</v>
      </c>
      <c r="J158" s="31"/>
      <c r="K158" s="31"/>
      <c r="L158" s="50">
        <f t="shared" si="65"/>
        <v>0</v>
      </c>
      <c r="M158" s="50">
        <f t="shared" si="72"/>
        <v>0</v>
      </c>
      <c r="N158" s="50">
        <f t="shared" si="72"/>
        <v>0</v>
      </c>
      <c r="O158" s="50">
        <f t="shared" si="72"/>
        <v>0</v>
      </c>
      <c r="P158" s="31"/>
      <c r="Q158" s="31"/>
      <c r="R158" s="63">
        <f t="shared" si="70"/>
        <v>0</v>
      </c>
      <c r="S158" s="63">
        <f t="shared" si="71"/>
        <v>0</v>
      </c>
      <c r="T158" s="61"/>
      <c r="U158" s="61"/>
      <c r="V158" s="31" t="s">
        <v>33</v>
      </c>
      <c r="W158" s="32">
        <v>7759</v>
      </c>
      <c r="X158" s="32"/>
      <c r="Z158" s="3">
        <f t="shared" si="66"/>
        <v>0</v>
      </c>
      <c r="AA158" s="3">
        <f t="shared" si="67"/>
        <v>0</v>
      </c>
    </row>
    <row r="159" s="3" customFormat="1" ht="26.1" customHeight="1" spans="1:27">
      <c r="A159" s="29">
        <v>8433</v>
      </c>
      <c r="B159" s="30" t="s">
        <v>231</v>
      </c>
      <c r="C159" s="31"/>
      <c r="D159" s="31"/>
      <c r="E159" s="31"/>
      <c r="F159" s="31" t="s">
        <v>36</v>
      </c>
      <c r="G159" s="32" t="s">
        <v>33</v>
      </c>
      <c r="H159" s="31" t="s">
        <v>44</v>
      </c>
      <c r="I159" s="49">
        <f t="shared" ref="I159:O159" si="73">SUM(0)</f>
        <v>0</v>
      </c>
      <c r="J159" s="31"/>
      <c r="K159" s="31"/>
      <c r="L159" s="50">
        <f t="shared" si="65"/>
        <v>0</v>
      </c>
      <c r="M159" s="50">
        <f t="shared" si="73"/>
        <v>0</v>
      </c>
      <c r="N159" s="50">
        <f t="shared" si="73"/>
        <v>0</v>
      </c>
      <c r="O159" s="50">
        <f t="shared" si="73"/>
        <v>0</v>
      </c>
      <c r="P159" s="31"/>
      <c r="Q159" s="31" t="s">
        <v>45</v>
      </c>
      <c r="R159" s="63">
        <f t="shared" si="70"/>
        <v>0</v>
      </c>
      <c r="S159" s="63">
        <f t="shared" si="71"/>
        <v>0</v>
      </c>
      <c r="T159" s="61"/>
      <c r="U159" s="61"/>
      <c r="V159" s="31" t="s">
        <v>33</v>
      </c>
      <c r="W159" s="32">
        <v>7760</v>
      </c>
      <c r="X159" s="32"/>
      <c r="Z159" s="3">
        <f t="shared" si="66"/>
        <v>0</v>
      </c>
      <c r="AA159" s="3">
        <f t="shared" si="67"/>
        <v>0</v>
      </c>
    </row>
    <row r="160" s="3" customFormat="1" ht="26.1" customHeight="1" spans="1:27">
      <c r="A160" s="29">
        <v>8434</v>
      </c>
      <c r="B160" s="30" t="s">
        <v>232</v>
      </c>
      <c r="C160" s="31"/>
      <c r="D160" s="31"/>
      <c r="E160" s="31"/>
      <c r="F160" s="31" t="s">
        <v>36</v>
      </c>
      <c r="G160" s="32" t="s">
        <v>33</v>
      </c>
      <c r="H160" s="32" t="s">
        <v>33</v>
      </c>
      <c r="I160" s="63">
        <f>SUM(0)</f>
        <v>0</v>
      </c>
      <c r="J160" s="31"/>
      <c r="K160" s="31"/>
      <c r="L160" s="50">
        <f t="shared" si="65"/>
        <v>0</v>
      </c>
      <c r="M160" s="50">
        <f>SUM(0)</f>
        <v>0</v>
      </c>
      <c r="N160" s="50">
        <f>SUM(0)</f>
        <v>0</v>
      </c>
      <c r="O160" s="50">
        <f>SUM(0)</f>
        <v>0</v>
      </c>
      <c r="P160" s="31"/>
      <c r="Q160" s="31" t="s">
        <v>45</v>
      </c>
      <c r="R160" s="63">
        <f t="shared" si="70"/>
        <v>0</v>
      </c>
      <c r="S160" s="63">
        <f t="shared" si="71"/>
        <v>0</v>
      </c>
      <c r="T160" s="61"/>
      <c r="U160" s="61"/>
      <c r="V160" s="31" t="s">
        <v>33</v>
      </c>
      <c r="W160" s="32">
        <v>7765</v>
      </c>
      <c r="X160" s="32"/>
      <c r="Z160" s="3">
        <f t="shared" si="66"/>
        <v>0</v>
      </c>
      <c r="AA160" s="3">
        <f t="shared" si="67"/>
        <v>0</v>
      </c>
    </row>
    <row r="161" s="3" customFormat="1" ht="26.1" customHeight="1" spans="1:27">
      <c r="A161" s="29">
        <v>8437</v>
      </c>
      <c r="B161" s="30" t="s">
        <v>233</v>
      </c>
      <c r="C161" s="31"/>
      <c r="D161" s="31"/>
      <c r="E161" s="31"/>
      <c r="F161" s="31"/>
      <c r="G161" s="32"/>
      <c r="H161" s="32"/>
      <c r="I161" s="63"/>
      <c r="J161" s="31"/>
      <c r="K161" s="31"/>
      <c r="L161" s="50">
        <f t="shared" si="65"/>
        <v>0</v>
      </c>
      <c r="M161" s="50"/>
      <c r="N161" s="50"/>
      <c r="O161" s="50">
        <f>SUM(0)</f>
        <v>0</v>
      </c>
      <c r="P161" s="31"/>
      <c r="Q161" s="31"/>
      <c r="R161" s="63">
        <f t="shared" si="70"/>
        <v>0</v>
      </c>
      <c r="S161" s="63">
        <f t="shared" si="71"/>
        <v>0</v>
      </c>
      <c r="T161" s="61"/>
      <c r="U161" s="61"/>
      <c r="V161" s="31"/>
      <c r="W161" s="32">
        <v>8437</v>
      </c>
      <c r="X161" s="32"/>
      <c r="Z161" s="3">
        <f t="shared" si="66"/>
        <v>0</v>
      </c>
      <c r="AA161" s="3">
        <f t="shared" si="67"/>
        <v>0</v>
      </c>
    </row>
    <row r="162" s="3" customFormat="1" ht="26.1" customHeight="1" spans="1:27">
      <c r="A162" s="22">
        <v>8439</v>
      </c>
      <c r="B162" s="23" t="s">
        <v>234</v>
      </c>
      <c r="C162" s="24"/>
      <c r="D162" s="24"/>
      <c r="E162" s="24"/>
      <c r="F162" s="24" t="s">
        <v>33</v>
      </c>
      <c r="G162" s="25" t="s">
        <v>33</v>
      </c>
      <c r="H162" s="25" t="s">
        <v>33</v>
      </c>
      <c r="I162" s="46"/>
      <c r="J162" s="24"/>
      <c r="K162" s="24"/>
      <c r="L162" s="52">
        <f t="shared" si="65"/>
        <v>0</v>
      </c>
      <c r="M162" s="52"/>
      <c r="N162" s="52"/>
      <c r="O162" s="52"/>
      <c r="P162" s="24"/>
      <c r="Q162" s="24"/>
      <c r="R162" s="58"/>
      <c r="S162" s="58"/>
      <c r="T162" s="59"/>
      <c r="U162" s="59"/>
      <c r="V162" s="24"/>
      <c r="W162" s="25">
        <v>7769</v>
      </c>
      <c r="X162" s="25"/>
      <c r="Z162" s="3">
        <f t="shared" si="66"/>
        <v>0</v>
      </c>
      <c r="AA162" s="3">
        <f t="shared" si="67"/>
        <v>0</v>
      </c>
    </row>
    <row r="163" s="3" customFormat="1" ht="26.1" customHeight="1" spans="1:27">
      <c r="A163" s="26">
        <v>8440</v>
      </c>
      <c r="B163" s="27" t="s">
        <v>235</v>
      </c>
      <c r="C163" s="28"/>
      <c r="D163" s="28"/>
      <c r="E163" s="28"/>
      <c r="F163" s="28"/>
      <c r="G163" s="26"/>
      <c r="H163" s="26"/>
      <c r="I163" s="47"/>
      <c r="J163" s="28"/>
      <c r="K163" s="28"/>
      <c r="L163" s="48">
        <f t="shared" si="65"/>
        <v>0</v>
      </c>
      <c r="M163" s="48"/>
      <c r="N163" s="48"/>
      <c r="O163" s="48"/>
      <c r="P163" s="28"/>
      <c r="Q163" s="28"/>
      <c r="R163" s="62"/>
      <c r="S163" s="62"/>
      <c r="T163" s="60"/>
      <c r="U163" s="60"/>
      <c r="V163" s="28"/>
      <c r="W163" s="26">
        <v>7770</v>
      </c>
      <c r="X163" s="26"/>
      <c r="Z163" s="3">
        <f t="shared" si="66"/>
        <v>0</v>
      </c>
      <c r="AA163" s="3">
        <f t="shared" si="67"/>
        <v>0</v>
      </c>
    </row>
    <row r="164" s="3" customFormat="1" ht="26.1" customHeight="1" spans="1:27">
      <c r="A164" s="26">
        <v>8441</v>
      </c>
      <c r="B164" s="27" t="s">
        <v>236</v>
      </c>
      <c r="C164" s="28"/>
      <c r="D164" s="28"/>
      <c r="E164" s="28"/>
      <c r="F164" s="28"/>
      <c r="G164" s="26"/>
      <c r="H164" s="26"/>
      <c r="I164" s="47"/>
      <c r="J164" s="28"/>
      <c r="K164" s="28"/>
      <c r="L164" s="48">
        <f t="shared" si="65"/>
        <v>0</v>
      </c>
      <c r="M164" s="48"/>
      <c r="N164" s="48"/>
      <c r="O164" s="48"/>
      <c r="P164" s="28"/>
      <c r="Q164" s="28"/>
      <c r="R164" s="62"/>
      <c r="S164" s="62"/>
      <c r="T164" s="60"/>
      <c r="U164" s="60"/>
      <c r="V164" s="28"/>
      <c r="W164" s="26">
        <v>7771</v>
      </c>
      <c r="X164" s="26"/>
      <c r="Z164" s="3">
        <f t="shared" si="66"/>
        <v>0</v>
      </c>
      <c r="AA164" s="3">
        <f t="shared" si="67"/>
        <v>0</v>
      </c>
    </row>
    <row r="165" s="3" customFormat="1" ht="26.1" customHeight="1" spans="1:27">
      <c r="A165" s="26">
        <v>8442</v>
      </c>
      <c r="B165" s="27" t="s">
        <v>237</v>
      </c>
      <c r="C165" s="28"/>
      <c r="D165" s="28"/>
      <c r="E165" s="28"/>
      <c r="F165" s="28"/>
      <c r="G165" s="26"/>
      <c r="H165" s="26"/>
      <c r="I165" s="47"/>
      <c r="J165" s="28"/>
      <c r="K165" s="28"/>
      <c r="L165" s="48">
        <f t="shared" si="65"/>
        <v>0</v>
      </c>
      <c r="M165" s="48"/>
      <c r="N165" s="48"/>
      <c r="O165" s="48"/>
      <c r="P165" s="28"/>
      <c r="Q165" s="28"/>
      <c r="R165" s="62"/>
      <c r="S165" s="62"/>
      <c r="T165" s="60"/>
      <c r="U165" s="60"/>
      <c r="V165" s="28"/>
      <c r="W165" s="26">
        <v>7772</v>
      </c>
      <c r="X165" s="26"/>
      <c r="Z165" s="3">
        <f t="shared" si="66"/>
        <v>0</v>
      </c>
      <c r="AA165" s="3">
        <f t="shared" si="67"/>
        <v>0</v>
      </c>
    </row>
    <row r="166" s="3" customFormat="1" ht="26.1" customHeight="1" spans="1:27">
      <c r="A166" s="26">
        <v>8443</v>
      </c>
      <c r="B166" s="27" t="s">
        <v>238</v>
      </c>
      <c r="C166" s="28"/>
      <c r="D166" s="28"/>
      <c r="E166" s="28"/>
      <c r="F166" s="28"/>
      <c r="G166" s="26"/>
      <c r="H166" s="26"/>
      <c r="I166" s="47"/>
      <c r="J166" s="28"/>
      <c r="K166" s="28"/>
      <c r="L166" s="48">
        <f t="shared" si="65"/>
        <v>0</v>
      </c>
      <c r="M166" s="48"/>
      <c r="N166" s="48"/>
      <c r="O166" s="48"/>
      <c r="P166" s="28"/>
      <c r="Q166" s="28"/>
      <c r="R166" s="62"/>
      <c r="S166" s="62"/>
      <c r="T166" s="60"/>
      <c r="U166" s="60"/>
      <c r="V166" s="28"/>
      <c r="W166" s="26">
        <v>7773</v>
      </c>
      <c r="X166" s="26"/>
      <c r="Z166" s="3">
        <f t="shared" si="66"/>
        <v>0</v>
      </c>
      <c r="AA166" s="3">
        <f t="shared" si="67"/>
        <v>0</v>
      </c>
    </row>
    <row r="167" s="3" customFormat="1" ht="26.1" customHeight="1" spans="1:27">
      <c r="A167" s="22">
        <v>8444</v>
      </c>
      <c r="B167" s="23" t="s">
        <v>239</v>
      </c>
      <c r="C167" s="24"/>
      <c r="D167" s="24"/>
      <c r="E167" s="24"/>
      <c r="F167" s="24" t="s">
        <v>33</v>
      </c>
      <c r="G167" s="25" t="s">
        <v>33</v>
      </c>
      <c r="H167" s="25" t="s">
        <v>33</v>
      </c>
      <c r="I167" s="46" t="s">
        <v>33</v>
      </c>
      <c r="J167" s="24"/>
      <c r="K167" s="24"/>
      <c r="L167" s="52">
        <f t="shared" si="65"/>
        <v>0</v>
      </c>
      <c r="M167" s="52">
        <f t="shared" ref="M167:O167" si="74">M168+M169+M170</f>
        <v>0</v>
      </c>
      <c r="N167" s="52">
        <f t="shared" si="74"/>
        <v>0</v>
      </c>
      <c r="O167" s="52">
        <f t="shared" si="74"/>
        <v>0</v>
      </c>
      <c r="P167" s="24"/>
      <c r="Q167" s="24" t="s">
        <v>33</v>
      </c>
      <c r="R167" s="58">
        <f>R168+R169+R170</f>
        <v>0</v>
      </c>
      <c r="S167" s="58">
        <f>S168+S169+S170</f>
        <v>0</v>
      </c>
      <c r="T167" s="59"/>
      <c r="U167" s="59"/>
      <c r="V167" s="24" t="s">
        <v>33</v>
      </c>
      <c r="W167" s="25">
        <v>7774</v>
      </c>
      <c r="X167" s="25"/>
      <c r="Z167" s="3">
        <f t="shared" si="66"/>
        <v>0</v>
      </c>
      <c r="AA167" s="3">
        <f t="shared" si="67"/>
        <v>0</v>
      </c>
    </row>
    <row r="168" s="3" customFormat="1" ht="26.1" customHeight="1" spans="1:27">
      <c r="A168" s="26">
        <v>8445</v>
      </c>
      <c r="B168" s="27" t="s">
        <v>240</v>
      </c>
      <c r="C168" s="28"/>
      <c r="D168" s="28"/>
      <c r="E168" s="28"/>
      <c r="F168" s="28" t="s">
        <v>36</v>
      </c>
      <c r="G168" s="26" t="s">
        <v>33</v>
      </c>
      <c r="H168" s="28" t="s">
        <v>44</v>
      </c>
      <c r="I168" s="47">
        <f>SUM(0)</f>
        <v>0</v>
      </c>
      <c r="J168" s="28"/>
      <c r="K168" s="28"/>
      <c r="L168" s="48">
        <f t="shared" si="65"/>
        <v>0</v>
      </c>
      <c r="M168" s="48">
        <f>SUM(0)</f>
        <v>0</v>
      </c>
      <c r="N168" s="48">
        <f>SUM(0)</f>
        <v>0</v>
      </c>
      <c r="O168" s="48">
        <f>SUM(0)</f>
        <v>0</v>
      </c>
      <c r="P168" s="28"/>
      <c r="Q168" s="28" t="s">
        <v>45</v>
      </c>
      <c r="R168" s="62">
        <f>SUM(0)</f>
        <v>0</v>
      </c>
      <c r="S168" s="62">
        <f>SUM(0)</f>
        <v>0</v>
      </c>
      <c r="T168" s="60"/>
      <c r="U168" s="60"/>
      <c r="V168" s="28" t="s">
        <v>33</v>
      </c>
      <c r="W168" s="26">
        <v>7775</v>
      </c>
      <c r="X168" s="26"/>
      <c r="Z168" s="3">
        <f t="shared" si="66"/>
        <v>0</v>
      </c>
      <c r="AA168" s="3">
        <f t="shared" si="67"/>
        <v>0</v>
      </c>
    </row>
    <row r="169" s="3" customFormat="1" ht="26.1" customHeight="1" spans="1:27">
      <c r="A169" s="26">
        <v>8447</v>
      </c>
      <c r="B169" s="27" t="s">
        <v>241</v>
      </c>
      <c r="C169" s="28"/>
      <c r="D169" s="28"/>
      <c r="E169" s="28"/>
      <c r="F169" s="28"/>
      <c r="G169" s="26"/>
      <c r="H169" s="26"/>
      <c r="I169" s="51"/>
      <c r="J169" s="28"/>
      <c r="K169" s="28"/>
      <c r="L169" s="48">
        <f t="shared" ref="L169:L179" si="75">M169+N169+O169</f>
        <v>0</v>
      </c>
      <c r="M169" s="48"/>
      <c r="N169" s="48"/>
      <c r="O169" s="48"/>
      <c r="P169" s="28"/>
      <c r="Q169" s="28"/>
      <c r="R169" s="62"/>
      <c r="S169" s="62"/>
      <c r="T169" s="60"/>
      <c r="U169" s="60"/>
      <c r="V169" s="28"/>
      <c r="W169" s="26">
        <v>7777</v>
      </c>
      <c r="X169" s="26"/>
      <c r="Z169" s="3">
        <f t="shared" ref="Z169:Z179" si="76">L169-M169-N169-O169</f>
        <v>0</v>
      </c>
      <c r="AA169" s="3">
        <f t="shared" ref="AA169:AA179" si="77">L169-M169-N169-O169</f>
        <v>0</v>
      </c>
    </row>
    <row r="170" s="3" customFormat="1" ht="26.1" customHeight="1" spans="1:27">
      <c r="A170" s="26">
        <v>8448</v>
      </c>
      <c r="B170" s="27" t="s">
        <v>242</v>
      </c>
      <c r="C170" s="28"/>
      <c r="D170" s="28"/>
      <c r="E170" s="28"/>
      <c r="F170" s="28" t="s">
        <v>36</v>
      </c>
      <c r="G170" s="26" t="s">
        <v>33</v>
      </c>
      <c r="H170" s="28" t="s">
        <v>37</v>
      </c>
      <c r="I170" s="47"/>
      <c r="J170" s="28"/>
      <c r="K170" s="28"/>
      <c r="L170" s="48">
        <f t="shared" si="75"/>
        <v>0</v>
      </c>
      <c r="M170" s="48"/>
      <c r="N170" s="48"/>
      <c r="O170" s="48"/>
      <c r="P170" s="28"/>
      <c r="Q170" s="28"/>
      <c r="R170" s="62"/>
      <c r="S170" s="62"/>
      <c r="T170" s="60"/>
      <c r="U170" s="60"/>
      <c r="V170" s="28"/>
      <c r="W170" s="26">
        <v>7778</v>
      </c>
      <c r="X170" s="26"/>
      <c r="Z170" s="3">
        <f t="shared" si="76"/>
        <v>0</v>
      </c>
      <c r="AA170" s="3">
        <f t="shared" si="77"/>
        <v>0</v>
      </c>
    </row>
    <row r="171" s="3" customFormat="1" ht="26.1" customHeight="1" spans="1:27">
      <c r="A171" s="29">
        <v>8449</v>
      </c>
      <c r="B171" s="30" t="s">
        <v>243</v>
      </c>
      <c r="C171" s="31"/>
      <c r="D171" s="31"/>
      <c r="E171" s="31"/>
      <c r="F171" s="31" t="s">
        <v>36</v>
      </c>
      <c r="G171" s="32" t="s">
        <v>33</v>
      </c>
      <c r="H171" s="31" t="s">
        <v>37</v>
      </c>
      <c r="I171" s="49"/>
      <c r="J171" s="31"/>
      <c r="K171" s="31"/>
      <c r="L171" s="50">
        <f t="shared" si="75"/>
        <v>0</v>
      </c>
      <c r="M171" s="50"/>
      <c r="N171" s="50"/>
      <c r="O171" s="50"/>
      <c r="P171" s="31"/>
      <c r="Q171" s="31"/>
      <c r="R171" s="63"/>
      <c r="S171" s="63"/>
      <c r="T171" s="61"/>
      <c r="U171" s="61"/>
      <c r="V171" s="31"/>
      <c r="W171" s="32">
        <v>7779</v>
      </c>
      <c r="X171" s="32"/>
      <c r="Z171" s="3">
        <f t="shared" si="76"/>
        <v>0</v>
      </c>
      <c r="AA171" s="3">
        <f t="shared" si="77"/>
        <v>0</v>
      </c>
    </row>
    <row r="172" s="3" customFormat="1" ht="26.1" customHeight="1" spans="1:27">
      <c r="A172" s="29">
        <v>8450</v>
      </c>
      <c r="B172" s="30" t="s">
        <v>244</v>
      </c>
      <c r="C172" s="31"/>
      <c r="D172" s="31"/>
      <c r="E172" s="31"/>
      <c r="F172" s="31" t="s">
        <v>36</v>
      </c>
      <c r="G172" s="32" t="s">
        <v>33</v>
      </c>
      <c r="H172" s="31" t="s">
        <v>37</v>
      </c>
      <c r="I172" s="49"/>
      <c r="J172" s="31"/>
      <c r="K172" s="31"/>
      <c r="L172" s="50">
        <f t="shared" si="75"/>
        <v>0</v>
      </c>
      <c r="M172" s="50"/>
      <c r="N172" s="50"/>
      <c r="O172" s="50"/>
      <c r="P172" s="31"/>
      <c r="Q172" s="31"/>
      <c r="R172" s="63"/>
      <c r="S172" s="63"/>
      <c r="T172" s="61"/>
      <c r="U172" s="61"/>
      <c r="V172" s="31"/>
      <c r="W172" s="32">
        <v>7780</v>
      </c>
      <c r="X172" s="32"/>
      <c r="Z172" s="3">
        <f t="shared" si="76"/>
        <v>0</v>
      </c>
      <c r="AA172" s="3">
        <f t="shared" si="77"/>
        <v>0</v>
      </c>
    </row>
    <row r="173" s="3" customFormat="1" ht="26.1" customHeight="1" spans="1:27">
      <c r="A173" s="29">
        <v>8451</v>
      </c>
      <c r="B173" s="30" t="s">
        <v>245</v>
      </c>
      <c r="C173" s="31"/>
      <c r="D173" s="31"/>
      <c r="E173" s="31"/>
      <c r="F173" s="31" t="s">
        <v>36</v>
      </c>
      <c r="G173" s="32" t="s">
        <v>33</v>
      </c>
      <c r="H173" s="31" t="s">
        <v>37</v>
      </c>
      <c r="I173" s="49"/>
      <c r="J173" s="31"/>
      <c r="K173" s="31"/>
      <c r="L173" s="50">
        <f t="shared" si="75"/>
        <v>0</v>
      </c>
      <c r="M173" s="50"/>
      <c r="N173" s="50"/>
      <c r="O173" s="50"/>
      <c r="P173" s="31"/>
      <c r="Q173" s="31"/>
      <c r="R173" s="63"/>
      <c r="S173" s="63"/>
      <c r="T173" s="61"/>
      <c r="U173" s="61"/>
      <c r="V173" s="31"/>
      <c r="W173" s="32">
        <v>7781</v>
      </c>
      <c r="X173" s="32"/>
      <c r="Z173" s="3">
        <f t="shared" si="76"/>
        <v>0</v>
      </c>
      <c r="AA173" s="3">
        <f t="shared" si="77"/>
        <v>0</v>
      </c>
    </row>
    <row r="174" s="3" customFormat="1" ht="26.1" customHeight="1" spans="1:27">
      <c r="A174" s="22">
        <v>8452</v>
      </c>
      <c r="B174" s="23" t="s">
        <v>246</v>
      </c>
      <c r="C174" s="24"/>
      <c r="D174" s="24"/>
      <c r="E174" s="24"/>
      <c r="F174" s="24" t="s">
        <v>36</v>
      </c>
      <c r="G174" s="25" t="s">
        <v>33</v>
      </c>
      <c r="H174" s="24" t="s">
        <v>44</v>
      </c>
      <c r="I174" s="70">
        <f t="shared" ref="I174:O174" si="78">I175+I176+I177+I178+I179</f>
        <v>0</v>
      </c>
      <c r="J174" s="24"/>
      <c r="K174" s="24"/>
      <c r="L174" s="52">
        <f t="shared" si="75"/>
        <v>0</v>
      </c>
      <c r="M174" s="52">
        <f t="shared" si="78"/>
        <v>0</v>
      </c>
      <c r="N174" s="52">
        <f t="shared" si="78"/>
        <v>0</v>
      </c>
      <c r="O174" s="52">
        <f t="shared" si="78"/>
        <v>0</v>
      </c>
      <c r="P174" s="24"/>
      <c r="Q174" s="24" t="s">
        <v>38</v>
      </c>
      <c r="R174" s="58">
        <f>R175+R176+R177+R178+R179</f>
        <v>0</v>
      </c>
      <c r="S174" s="58">
        <f>S175+S176+S177+S178+S179</f>
        <v>0</v>
      </c>
      <c r="T174" s="59"/>
      <c r="U174" s="59"/>
      <c r="V174" s="24" t="s">
        <v>33</v>
      </c>
      <c r="W174" s="25">
        <v>7782</v>
      </c>
      <c r="X174" s="25"/>
      <c r="Z174" s="3">
        <f t="shared" si="76"/>
        <v>0</v>
      </c>
      <c r="AA174" s="3">
        <f t="shared" si="77"/>
        <v>0</v>
      </c>
    </row>
    <row r="175" s="3" customFormat="1" ht="26.1" customHeight="1" spans="1:27">
      <c r="A175" s="26">
        <v>8453</v>
      </c>
      <c r="B175" s="27" t="s">
        <v>247</v>
      </c>
      <c r="C175" s="28"/>
      <c r="D175" s="28"/>
      <c r="E175" s="28"/>
      <c r="F175" s="28" t="s">
        <v>36</v>
      </c>
      <c r="G175" s="26" t="s">
        <v>33</v>
      </c>
      <c r="H175" s="28" t="s">
        <v>44</v>
      </c>
      <c r="I175" s="47">
        <f>SUM(0)</f>
        <v>0</v>
      </c>
      <c r="J175" s="28"/>
      <c r="K175" s="28"/>
      <c r="L175" s="48">
        <f t="shared" si="75"/>
        <v>0</v>
      </c>
      <c r="M175" s="48">
        <f>SUM(0)</f>
        <v>0</v>
      </c>
      <c r="N175" s="48">
        <f>SUM(0)</f>
        <v>0</v>
      </c>
      <c r="O175" s="48">
        <f>SUM(0)</f>
        <v>0</v>
      </c>
      <c r="P175" s="28"/>
      <c r="Q175" s="28" t="s">
        <v>38</v>
      </c>
      <c r="R175" s="62">
        <f>SUM(0)</f>
        <v>0</v>
      </c>
      <c r="S175" s="62">
        <f>SUM(0)</f>
        <v>0</v>
      </c>
      <c r="T175" s="60"/>
      <c r="U175" s="60"/>
      <c r="V175" s="28" t="s">
        <v>33</v>
      </c>
      <c r="W175" s="26">
        <v>7783</v>
      </c>
      <c r="X175" s="26"/>
      <c r="Z175" s="3">
        <f t="shared" si="76"/>
        <v>0</v>
      </c>
      <c r="AA175" s="3">
        <f t="shared" si="77"/>
        <v>0</v>
      </c>
    </row>
    <row r="176" s="3" customFormat="1" ht="26.1" customHeight="1" spans="1:27">
      <c r="A176" s="26">
        <v>8457</v>
      </c>
      <c r="B176" s="27" t="s">
        <v>248</v>
      </c>
      <c r="C176" s="28"/>
      <c r="D176" s="28"/>
      <c r="E176" s="28"/>
      <c r="F176" s="28" t="s">
        <v>36</v>
      </c>
      <c r="G176" s="26"/>
      <c r="H176" s="28" t="s">
        <v>44</v>
      </c>
      <c r="I176" s="26">
        <f>SUM(0)</f>
        <v>0</v>
      </c>
      <c r="J176" s="28"/>
      <c r="K176" s="28"/>
      <c r="L176" s="48">
        <f t="shared" si="75"/>
        <v>0</v>
      </c>
      <c r="M176" s="48">
        <f>SUM(0)</f>
        <v>0</v>
      </c>
      <c r="N176" s="48">
        <f>SUM(0)</f>
        <v>0</v>
      </c>
      <c r="O176" s="48">
        <f>SUM(0)</f>
        <v>0</v>
      </c>
      <c r="P176" s="28"/>
      <c r="Q176" s="28"/>
      <c r="R176" s="26">
        <f>SUM(0)</f>
        <v>0</v>
      </c>
      <c r="S176" s="26">
        <f>SUM(0)</f>
        <v>0</v>
      </c>
      <c r="T176" s="28"/>
      <c r="U176" s="28"/>
      <c r="V176" s="28"/>
      <c r="W176" s="26">
        <v>7787</v>
      </c>
      <c r="X176" s="26"/>
      <c r="Z176" s="3">
        <f t="shared" si="76"/>
        <v>0</v>
      </c>
      <c r="AA176" s="3">
        <f t="shared" si="77"/>
        <v>0</v>
      </c>
    </row>
    <row r="177" s="3" customFormat="1" ht="26.1" customHeight="1" spans="1:27">
      <c r="A177" s="26">
        <v>8459</v>
      </c>
      <c r="B177" s="27" t="s">
        <v>249</v>
      </c>
      <c r="C177" s="28"/>
      <c r="D177" s="28"/>
      <c r="E177" s="28"/>
      <c r="F177" s="28"/>
      <c r="G177" s="26"/>
      <c r="H177" s="26"/>
      <c r="I177" s="51"/>
      <c r="J177" s="28"/>
      <c r="K177" s="28"/>
      <c r="L177" s="48">
        <f t="shared" si="75"/>
        <v>0</v>
      </c>
      <c r="M177" s="48"/>
      <c r="N177" s="48"/>
      <c r="O177" s="48"/>
      <c r="P177" s="28"/>
      <c r="Q177" s="28"/>
      <c r="R177" s="62"/>
      <c r="S177" s="62"/>
      <c r="T177" s="60"/>
      <c r="U177" s="60"/>
      <c r="V177" s="28"/>
      <c r="W177" s="26">
        <v>7789</v>
      </c>
      <c r="X177" s="26"/>
      <c r="Z177" s="3">
        <f t="shared" si="76"/>
        <v>0</v>
      </c>
      <c r="AA177" s="3">
        <f t="shared" si="77"/>
        <v>0</v>
      </c>
    </row>
    <row r="178" s="3" customFormat="1" ht="26.1" customHeight="1" spans="1:27">
      <c r="A178" s="26">
        <v>8460</v>
      </c>
      <c r="B178" s="27" t="s">
        <v>250</v>
      </c>
      <c r="C178" s="28"/>
      <c r="D178" s="28"/>
      <c r="E178" s="28"/>
      <c r="F178" s="28"/>
      <c r="G178" s="26"/>
      <c r="H178" s="26"/>
      <c r="I178" s="51"/>
      <c r="J178" s="28"/>
      <c r="K178" s="28"/>
      <c r="L178" s="48">
        <f t="shared" si="75"/>
        <v>0</v>
      </c>
      <c r="M178" s="48"/>
      <c r="N178" s="48"/>
      <c r="O178" s="48"/>
      <c r="P178" s="28"/>
      <c r="Q178" s="28"/>
      <c r="R178" s="62"/>
      <c r="S178" s="62"/>
      <c r="T178" s="60"/>
      <c r="U178" s="60"/>
      <c r="V178" s="28"/>
      <c r="W178" s="26">
        <v>7790</v>
      </c>
      <c r="X178" s="26"/>
      <c r="Z178" s="3">
        <f t="shared" si="76"/>
        <v>0</v>
      </c>
      <c r="AA178" s="3">
        <f t="shared" si="77"/>
        <v>0</v>
      </c>
    </row>
    <row r="179" s="3" customFormat="1" ht="26.1" customHeight="1" spans="1:27">
      <c r="A179" s="26">
        <v>8461</v>
      </c>
      <c r="B179" s="27" t="s">
        <v>251</v>
      </c>
      <c r="C179" s="28"/>
      <c r="D179" s="28"/>
      <c r="E179" s="28"/>
      <c r="F179" s="28"/>
      <c r="G179" s="26"/>
      <c r="H179" s="26"/>
      <c r="I179" s="51">
        <f>SUM(0)</f>
        <v>0</v>
      </c>
      <c r="J179" s="28"/>
      <c r="K179" s="28"/>
      <c r="L179" s="48">
        <f t="shared" si="75"/>
        <v>0</v>
      </c>
      <c r="M179" s="48">
        <f>SUM(0)</f>
        <v>0</v>
      </c>
      <c r="N179" s="48">
        <f>SUM(0)</f>
        <v>0</v>
      </c>
      <c r="O179" s="48">
        <f>SUM(0)</f>
        <v>0</v>
      </c>
      <c r="P179" s="28"/>
      <c r="Q179" s="28"/>
      <c r="R179" s="62">
        <f>SUM(0)</f>
        <v>0</v>
      </c>
      <c r="S179" s="62">
        <f>SUM(0)</f>
        <v>0</v>
      </c>
      <c r="T179" s="60"/>
      <c r="U179" s="60"/>
      <c r="V179" s="28"/>
      <c r="W179" s="26">
        <v>7791</v>
      </c>
      <c r="X179" s="26"/>
      <c r="Z179" s="3">
        <f t="shared" si="76"/>
        <v>0</v>
      </c>
      <c r="AA179" s="3">
        <f t="shared" si="77"/>
        <v>0</v>
      </c>
    </row>
  </sheetData>
  <autoFilter ref="A5:AB179">
    <extLst/>
  </autoFilter>
  <mergeCells count="29">
    <mergeCell ref="A1:X1"/>
    <mergeCell ref="A2:X2"/>
    <mergeCell ref="C3:E3"/>
    <mergeCell ref="H3:J3"/>
    <mergeCell ref="L3:O3"/>
    <mergeCell ref="R3:S3"/>
    <mergeCell ref="W3:X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3:K5"/>
    <mergeCell ref="L4:L5"/>
    <mergeCell ref="P3:P5"/>
    <mergeCell ref="Q3:Q5"/>
    <mergeCell ref="R4:R5"/>
    <mergeCell ref="S4:S5"/>
    <mergeCell ref="T3:T5"/>
    <mergeCell ref="U3:U5"/>
    <mergeCell ref="V3:V5"/>
    <mergeCell ref="W4:W5"/>
    <mergeCell ref="X4:X5"/>
  </mergeCells>
  <printOptions horizontalCentered="1"/>
  <pageMargins left="0" right="0" top="0.432638888888889" bottom="0.354166666666667" header="0.313888888888889" footer="0.196527777777778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梁河项目库-总明细 (新增)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2006-09-16T00:00:00Z</dcterms:created>
  <cp:lastPrinted>2018-11-14T07:07:00Z</cp:lastPrinted>
  <dcterms:modified xsi:type="dcterms:W3CDTF">2020-05-29T08:26:30Z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