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32" firstSheet="2" activeTab="6"/>
  </bookViews>
  <sheets>
    <sheet name="封面" sheetId="29" r:id="rId1"/>
    <sheet name="目录" sheetId="30" r:id="rId2"/>
    <sheet name="表一公共预算收支表" sheetId="116" r:id="rId3"/>
    <sheet name="表二公共预算支出经济分类调整表" sheetId="127" r:id="rId4"/>
    <sheet name="表三政府性基金收支调整表" sheetId="118" r:id="rId5"/>
    <sheet name="表四国有资本经营预算收支调整表（本表乡镇为空）" sheetId="128" r:id="rId6"/>
    <sheet name="表五社会保险基金收支调整表（本表乡镇为空） " sheetId="129" r:id="rId7"/>
    <sheet name="表六一般公共预算支出县级项目变动表" sheetId="130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2">表一公共预算收支表!$A$1:$L$84</definedName>
    <definedName name="_xlnm.Print_Area" hidden="1">#REF!</definedName>
    <definedName name="Print_Area_MI">#REF!</definedName>
    <definedName name="_xlnm.Print_Titles" localSheetId="4">表三政府性基金收支调整表!$1:$3</definedName>
    <definedName name="_xlnm.Print_Titles" localSheetId="2">表一公共预算收支表!$1:$4</definedName>
    <definedName name="_xlnm.Print_Titles" hidden="1">#REF!</definedName>
    <definedName name="zhe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전">#REF!</definedName>
    <definedName name="주택사업본부">#REF!</definedName>
    <definedName name="철구사업본부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_ESF8902" localSheetId="3">表二公共预算支出经济分类调整表!$B$2:$AB$2</definedName>
    <definedName name="_ESF8903" localSheetId="3">表二公共预算支出经济分类调整表!$B$4:$AB$4</definedName>
    <definedName name="_ESF8904" localSheetId="3">表二公共预算支出经济分类调整表!#REF!</definedName>
    <definedName name="_ESF8905" localSheetId="3">表二公共预算支出经济分类调整表!#REF!</definedName>
    <definedName name="_ESF8906" localSheetId="3">表二公共预算支出经济分类调整表!$B$5:$AB$27</definedName>
    <definedName name="_EST1541" localSheetId="3">表二公共预算支出经济分类调整表!$B$2:$AB$27</definedName>
    <definedName name="Database" localSheetId="3" hidden="1">#REF!</definedName>
    <definedName name="_xlnm.Print_Area" localSheetId="3">表二公共预算支出经济分类调整表!$A$1:$AE$27</definedName>
    <definedName name="_xlnm.Print_Titles" localSheetId="3">表二公共预算支出经济分类调整表!$A:$A,表二公共预算支出经济分类调整表!$1:$4</definedName>
    <definedName name="表4" localSheetId="3">#REF!</definedName>
    <definedName name="_xlnm.Print_Titles" localSheetId="5">'表四国有资本经营预算收支调整表（本表乡镇为空）'!#REF!</definedName>
    <definedName name="_xlnm.Print_Titles" localSheetId="6">'表五社会保险基金收支调整表（本表乡镇为空） '!#REF!</definedName>
    <definedName name="_xlnm.Print_Titles" localSheetId="7">表六一般公共预算支出县级项目变动表!$1:$3</definedName>
    <definedName name="_xlnm._FilterDatabase" localSheetId="2" hidden="1">表一公共预算收支表!$A$4:$IQ$84</definedName>
    <definedName name="_xlnm._FilterDatabase" localSheetId="7" hidden="1">表六一般公共预算支出县级项目变动表!$A$3:$D$3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<sst xmlns="http://schemas.openxmlformats.org/spreadsheetml/2006/main" count="409" uniqueCount="335">
  <si>
    <t>九保阿昌族乡十二届五次人代会</t>
  </si>
  <si>
    <t>内部文件
注意保存</t>
  </si>
  <si>
    <t>梁河县九保阿昌族乡</t>
  </si>
  <si>
    <t xml:space="preserve">2023年1-10月财政预算执行情况及2023年预算调整方案（草案）            </t>
  </si>
  <si>
    <t>梁河县九保阿昌族乡人民政府</t>
  </si>
  <si>
    <t>目      录</t>
  </si>
  <si>
    <t>表一</t>
  </si>
  <si>
    <t xml:space="preserve">2023年度梁河县      九保阿昌族乡一般公共预算收支安排调整表　　　　　　　　　　　　　　　　     　　　   </t>
  </si>
  <si>
    <t>表二</t>
  </si>
  <si>
    <t>2023年年度梁河县    九保阿昌族乡一般公共预算支出经济分类调整表</t>
  </si>
  <si>
    <t>表三</t>
  </si>
  <si>
    <t>2023年年度梁河县    九保阿昌族乡政府性基金预算收支安排调整表　　　　　　　　　　　　　　　</t>
  </si>
  <si>
    <t>表四</t>
  </si>
  <si>
    <t>2023年年度梁河县    九保阿昌族乡国有资本经营预算收支安排调整表　　　　　　　　　　　　　　　</t>
  </si>
  <si>
    <t>表五</t>
  </si>
  <si>
    <t>2023年年度梁河县    九保阿昌族乡社会保险基金预算收支安排调整表　　　　　　　　　　　　　　　</t>
  </si>
  <si>
    <t>表六</t>
  </si>
  <si>
    <t>2023年梁河县        九保阿昌族乡一般公共预算支出县级项目变动表</t>
  </si>
  <si>
    <t>2023年度梁河县    九保阿昌族乡一般公共预算收支安排调整表</t>
  </si>
  <si>
    <t>单位：万元</t>
  </si>
  <si>
    <t>收      入</t>
  </si>
  <si>
    <t>年初预算数</t>
  </si>
  <si>
    <t>1-10月完成数</t>
  </si>
  <si>
    <t>调整预算数</t>
  </si>
  <si>
    <t>调整预算数较预算数±</t>
  </si>
  <si>
    <t>调整预算数为年初预算数的%</t>
  </si>
  <si>
    <t>支出</t>
  </si>
  <si>
    <t>调整预算数较年初预算数增（减）%</t>
  </si>
  <si>
    <t>101 税收收入</t>
  </si>
  <si>
    <t>201 一般公共服务支出</t>
  </si>
  <si>
    <t xml:space="preserve">  10101 增值税</t>
  </si>
  <si>
    <t>203 国防支出</t>
  </si>
  <si>
    <t xml:space="preserve">  10104 企业所得税</t>
  </si>
  <si>
    <t>204 公共安全支出</t>
  </si>
  <si>
    <t xml:space="preserve">  10105 企业所得税退税</t>
  </si>
  <si>
    <t>205 教育支出</t>
  </si>
  <si>
    <t xml:space="preserve">  10106 个人所得税</t>
  </si>
  <si>
    <t>206 科学技术支出</t>
  </si>
  <si>
    <t xml:space="preserve">  10107 资源税</t>
  </si>
  <si>
    <t>207 文化旅游体育与传媒支出</t>
  </si>
  <si>
    <t xml:space="preserve">  10109 城市维护建设税</t>
  </si>
  <si>
    <t>208 社会保障和就业支出</t>
  </si>
  <si>
    <t xml:space="preserve">  10110 房产税</t>
  </si>
  <si>
    <t>210 卫生健康支出</t>
  </si>
  <si>
    <t xml:space="preserve">  10111 印花税</t>
  </si>
  <si>
    <t>211 节能环保支出</t>
  </si>
  <si>
    <t xml:space="preserve">  10112 城镇土地使用税</t>
  </si>
  <si>
    <t>212 城乡社区支出</t>
  </si>
  <si>
    <t xml:space="preserve">  10113 土地增值税</t>
  </si>
  <si>
    <t>213 农林水支出</t>
  </si>
  <si>
    <t xml:space="preserve">  10114 车船税</t>
  </si>
  <si>
    <t>214 交通运输支出</t>
  </si>
  <si>
    <t xml:space="preserve">  10118 耕地占用税</t>
  </si>
  <si>
    <t>215 资源勘探信息等支出</t>
  </si>
  <si>
    <t xml:space="preserve">  10119 契税</t>
  </si>
  <si>
    <t>216 商业服务业等支出</t>
  </si>
  <si>
    <t xml:space="preserve">  10120 烟叶税</t>
  </si>
  <si>
    <t>217 金融支出</t>
  </si>
  <si>
    <t xml:space="preserve">  10121 环境保护税</t>
  </si>
  <si>
    <t>220 自然资源海洋气象等支出</t>
  </si>
  <si>
    <t xml:space="preserve">  10199 其他税收收入</t>
  </si>
  <si>
    <t>221 住房保障支出</t>
  </si>
  <si>
    <t>103 非税收入</t>
  </si>
  <si>
    <t>222 粮油物资储备支出</t>
  </si>
  <si>
    <t xml:space="preserve">  10302 专项收入</t>
  </si>
  <si>
    <t>224 灾害防治及应急管理支出</t>
  </si>
  <si>
    <t xml:space="preserve">  10304 行政事业性收费收入</t>
  </si>
  <si>
    <t>227 预备费</t>
  </si>
  <si>
    <t xml:space="preserve">  10305 罚没收入</t>
  </si>
  <si>
    <t>229 其他支出</t>
  </si>
  <si>
    <t xml:space="preserve">  10306 国有资本经营收入</t>
  </si>
  <si>
    <t>232 债务付息支出</t>
  </si>
  <si>
    <t xml:space="preserve">  10307 国有资源（资产）有偿使用收入</t>
  </si>
  <si>
    <t>233 债务发行费支出</t>
  </si>
  <si>
    <t xml:space="preserve">  10308 捐赠收入</t>
  </si>
  <si>
    <t xml:space="preserve">  10309 政府住房基金收入</t>
  </si>
  <si>
    <t xml:space="preserve">  10399 其他收入</t>
  </si>
  <si>
    <t xml:space="preserve"> </t>
  </si>
  <si>
    <t>本年收入小计</t>
  </si>
  <si>
    <t>本年支出小计</t>
  </si>
  <si>
    <t>110 转移性收入</t>
  </si>
  <si>
    <t>230 转移性支出</t>
  </si>
  <si>
    <t xml:space="preserve">  11001 返还性收入</t>
  </si>
  <si>
    <t xml:space="preserve">  23002 一般性转移支付</t>
  </si>
  <si>
    <t xml:space="preserve">    1100102  所得税基数返还收入</t>
  </si>
  <si>
    <t xml:space="preserve">  23003 专项转移支付</t>
  </si>
  <si>
    <t xml:space="preserve">    1100104  增值税税收返还收入</t>
  </si>
  <si>
    <t xml:space="preserve">  23006 上解支出</t>
  </si>
  <si>
    <t xml:space="preserve">    1100106  增值税“五五分享”税返还收入</t>
  </si>
  <si>
    <t xml:space="preserve">    230601 体制上解支出</t>
  </si>
  <si>
    <t xml:space="preserve">    1100199　其他税收返还收入</t>
  </si>
  <si>
    <t xml:space="preserve">    230602 专项上解支出</t>
  </si>
  <si>
    <t xml:space="preserve">  11002 一般性转移支付收入</t>
  </si>
  <si>
    <t xml:space="preserve">  23008 调出资金</t>
  </si>
  <si>
    <t xml:space="preserve">    1100201　体制补助收入　</t>
  </si>
  <si>
    <t xml:space="preserve">  23009 年终结余</t>
  </si>
  <si>
    <t xml:space="preserve">    1100202　均衡性转移支付收入</t>
  </si>
  <si>
    <t xml:space="preserve">    2300901  一般公共预算年终结余</t>
  </si>
  <si>
    <t xml:space="preserve">    1100207　县级基本财力保障机制奖补资金收入</t>
  </si>
  <si>
    <t xml:space="preserve">  23015　安排预算稳定调节基金</t>
  </si>
  <si>
    <t xml:space="preserve">    1100208　结算补助收入</t>
  </si>
  <si>
    <t>231 债务还本支出</t>
  </si>
  <si>
    <t xml:space="preserve">    1100214　企业事业单位划转补助收入</t>
  </si>
  <si>
    <t xml:space="preserve">    23103　地方政府一般债务还本支出</t>
  </si>
  <si>
    <t xml:space="preserve">    1100215　成品油税费改革转移支付补助收入</t>
  </si>
  <si>
    <t xml:space="preserve">    　2310301　地方政府一般债券还本支出</t>
  </si>
  <si>
    <t xml:space="preserve">    1100220　基层公检法司转移支付收入</t>
  </si>
  <si>
    <t xml:space="preserve">    　2310302　地方政府向外国政府借款还本支出</t>
  </si>
  <si>
    <t xml:space="preserve">    1100221　城乡义务教育转移支付收入</t>
  </si>
  <si>
    <t xml:space="preserve">    　2310303　地方政府向国际组织借款还本支出</t>
  </si>
  <si>
    <t xml:space="preserve">    1100222　基本养老金转移支付收入</t>
  </si>
  <si>
    <t xml:space="preserve">    1100223　城乡居民基本医疗保险转移支付收入</t>
  </si>
  <si>
    <t xml:space="preserve">    1100224　农村综合改革转移支付收入</t>
  </si>
  <si>
    <t xml:space="preserve">    1100225　产粮（油）大县奖励资金收入</t>
  </si>
  <si>
    <t xml:space="preserve">    1100226　重点生态功能区转移支付收入</t>
  </si>
  <si>
    <t xml:space="preserve">    1100227　固定数额补助收入</t>
  </si>
  <si>
    <t xml:space="preserve">    1100229　民族地区转移支付收入</t>
  </si>
  <si>
    <t xml:space="preserve">    1100230　边境地区转移支付收入</t>
  </si>
  <si>
    <t xml:space="preserve">    1100231　贫困地区转移支付收入</t>
  </si>
  <si>
    <t xml:space="preserve">    1100244  公共安全共同财政事权转移支付收入</t>
  </si>
  <si>
    <t xml:space="preserve">    1100245  教育共同财政事权转移支付收入</t>
  </si>
  <si>
    <t xml:space="preserve">    1100246  科学技术共同财政事权转移支付收入</t>
  </si>
  <si>
    <t xml:space="preserve">    1100247  文化旅游体育与传媒共同财政事权转移支付收入</t>
  </si>
  <si>
    <t xml:space="preserve">    1100248  社会保障和就业共同财政事权转移支付收入</t>
  </si>
  <si>
    <t xml:space="preserve">    1100249  卫生健康共同财政事权转移支付收入</t>
  </si>
  <si>
    <t xml:space="preserve">    1100250  节能环保共同财政事权转移支付收入</t>
  </si>
  <si>
    <t xml:space="preserve">    1100252  农林水共同财政事权转移支付收入</t>
  </si>
  <si>
    <t xml:space="preserve">    1100253  交通运输共同财政事权转移支付收入</t>
  </si>
  <si>
    <t xml:space="preserve">    1100254  资源勘探信息等共同财政事权转移支付收入</t>
  </si>
  <si>
    <t xml:space="preserve">    1100258  住房保障共同财政事权转移支付收入</t>
  </si>
  <si>
    <t>1100259 粮油物资储备共同财政事权转移支付收入</t>
  </si>
  <si>
    <t xml:space="preserve">    1100260 灾害防治及应急管理共同财政事权转移支付收入</t>
  </si>
  <si>
    <t xml:space="preserve">    1100269  其他共同财政事权转移支付收入</t>
  </si>
  <si>
    <t xml:space="preserve">    1100299　其他一般性转移支付收入</t>
  </si>
  <si>
    <t xml:space="preserve">  11003 专项转移支付收入</t>
  </si>
  <si>
    <t xml:space="preserve">  11006 上解收入</t>
  </si>
  <si>
    <t xml:space="preserve">  11008 上年结余收入</t>
  </si>
  <si>
    <t xml:space="preserve">  11009 调入资金</t>
  </si>
  <si>
    <t xml:space="preserve">    1100901　调入一般公共预算资金</t>
  </si>
  <si>
    <t xml:space="preserve">    110090102 从政府性基金调入一般公共预算</t>
  </si>
  <si>
    <t xml:space="preserve">    110090103 从国有资本经营预算调入一般公共预算</t>
  </si>
  <si>
    <t xml:space="preserve">    110090199 从其他资金调入一般公共预算</t>
  </si>
  <si>
    <t xml:space="preserve">  11011 债务转贷收入</t>
  </si>
  <si>
    <t xml:space="preserve">  　1101101　地方政府一般债务转贷收入</t>
  </si>
  <si>
    <t>　　110110101　地方政府一般债券转贷收入</t>
  </si>
  <si>
    <t xml:space="preserve">  11015 动用预算稳定调节基金</t>
  </si>
  <si>
    <t>收 入 合 计</t>
  </si>
  <si>
    <t>支 出 合 计</t>
  </si>
  <si>
    <t>2023年度梁河县    九保阿昌族乡一般公共预算支出经济分类调整表</t>
  </si>
  <si>
    <t>项目</t>
  </si>
  <si>
    <t>总计</t>
  </si>
  <si>
    <t>501 机关工资福利支出</t>
  </si>
  <si>
    <t>502 机关商品和服务支出</t>
  </si>
  <si>
    <t>503 机关资本性支出（一）</t>
  </si>
  <si>
    <t>504 机关资本性支出（二）</t>
  </si>
  <si>
    <t>505 对事业单位经常性补助</t>
  </si>
  <si>
    <t>506 对事业单位资本性补助 资本性支出（一）</t>
  </si>
  <si>
    <t>507对企业补助</t>
  </si>
  <si>
    <t>509 对个人和家庭的补助</t>
  </si>
  <si>
    <t>510 对社会保障基金补助</t>
  </si>
  <si>
    <t>年初数</t>
  </si>
  <si>
    <t>较年初数增减</t>
  </si>
  <si>
    <r>
      <rPr>
        <sz val="11"/>
        <rFont val="Times New Roman"/>
        <charset val="134"/>
      </rPr>
      <t xml:space="preserve">201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</si>
  <si>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203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</si>
  <si>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204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</si>
  <si>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205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</si>
  <si>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206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</si>
  <si>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207 </t>
    </r>
    <r>
      <rPr>
        <sz val="11"/>
        <rFont val="宋体"/>
        <charset val="134"/>
      </rPr>
      <t>文化旅游体育与传媒支出</t>
    </r>
  </si>
  <si>
    <r>
      <rPr>
        <sz val="11"/>
        <rFont val="Times New Roman"/>
        <charset val="134"/>
      </rPr>
      <t xml:space="preserve">208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</si>
  <si>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210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</si>
  <si>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211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</si>
  <si>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212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</si>
  <si>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213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</si>
  <si>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214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</si>
  <si>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215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</si>
  <si>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216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</si>
  <si>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 xml:space="preserve">220 </t>
    </r>
    <r>
      <rPr>
        <sz val="11"/>
        <rFont val="宋体"/>
        <charset val="134"/>
      </rPr>
      <t>自然资源海洋气象等支出</t>
    </r>
  </si>
  <si>
    <r>
      <rPr>
        <sz val="11"/>
        <rFont val="Times New Roman"/>
        <charset val="134"/>
      </rPr>
      <t xml:space="preserve">221 </t>
    </r>
    <r>
      <rPr>
        <sz val="11"/>
        <rFont val="宋体"/>
        <charset val="134"/>
      </rPr>
      <t>住房保障支出</t>
    </r>
  </si>
  <si>
    <r>
      <rPr>
        <sz val="11"/>
        <rFont val="Times New Roman"/>
        <charset val="134"/>
      </rPr>
      <t xml:space="preserve">222 </t>
    </r>
    <r>
      <rPr>
        <sz val="11"/>
        <rFont val="宋体"/>
        <charset val="134"/>
      </rPr>
      <t>粮油物资储备支出</t>
    </r>
  </si>
  <si>
    <r>
      <rPr>
        <sz val="11"/>
        <rFont val="Times New Roman"/>
        <charset val="134"/>
      </rPr>
      <t xml:space="preserve">224 </t>
    </r>
    <r>
      <rPr>
        <sz val="11"/>
        <rFont val="宋体"/>
        <charset val="134"/>
      </rPr>
      <t>灾害防治及应急管理支出</t>
    </r>
  </si>
  <si>
    <r>
      <rPr>
        <sz val="11"/>
        <rFont val="Times New Roman"/>
        <charset val="134"/>
      </rPr>
      <t xml:space="preserve">227 </t>
    </r>
    <r>
      <rPr>
        <sz val="11"/>
        <rFont val="宋体"/>
        <charset val="134"/>
      </rPr>
      <t>预备费</t>
    </r>
  </si>
  <si>
    <r>
      <rPr>
        <sz val="11"/>
        <rFont val="Times New Roman"/>
        <charset val="134"/>
      </rPr>
      <t xml:space="preserve">229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</si>
  <si>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232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</si>
  <si>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</t>
    </r>
    <r>
      <rPr>
        <sz val="11"/>
        <rFont val="宋体"/>
        <charset val="134"/>
      </rPr>
      <t>债务发行费支出</t>
    </r>
  </si>
  <si>
    <r>
      <rPr>
        <b/>
        <sz val="11"/>
        <rFont val="黑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总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计</t>
    </r>
  </si>
  <si>
    <t>2023年度梁河县    九保阿昌族乡政府性基金预算收支安排调整表</t>
  </si>
  <si>
    <t>支      出</t>
  </si>
  <si>
    <t>1030146 国有土地收益基金收入</t>
  </si>
  <si>
    <t>206  科学技术支出</t>
  </si>
  <si>
    <t>1030147 农业土地开发资金收入</t>
  </si>
  <si>
    <t>207  文化旅游体育与传媒支出</t>
  </si>
  <si>
    <t>1030148 国有土地使用权出让收入</t>
  </si>
  <si>
    <t>208  社会保障和就业支出</t>
  </si>
  <si>
    <t>1030155 彩票公益金收入</t>
  </si>
  <si>
    <t>211  节能环保支出</t>
  </si>
  <si>
    <t>1030156 城市基础设施配套费收入</t>
  </si>
  <si>
    <t>212  城乡社区支出</t>
  </si>
  <si>
    <t>1030157 小型水库移民扶助基金收入</t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</si>
  <si>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</si>
  <si>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</si>
  <si>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</si>
  <si>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</si>
  <si>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</si>
  <si>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</si>
  <si>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</si>
  <si>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1031099 其他其他政府性基金专项债务对应项目专项收入</t>
  </si>
  <si>
    <t>229  其他支出</t>
  </si>
  <si>
    <t>232  债务付息支出</t>
  </si>
  <si>
    <t>233  债务发行费用支出</t>
  </si>
  <si>
    <t>234  抗疫特别国债安排的支出</t>
  </si>
  <si>
    <t>23401 基础设施建设</t>
  </si>
  <si>
    <t>23402 抗疫相关支出</t>
  </si>
  <si>
    <t>11004 政府性基金转移收入</t>
  </si>
  <si>
    <t>23004 政府性基金转移支付</t>
  </si>
  <si>
    <t>1100401 政府性基金转移支付收入</t>
  </si>
  <si>
    <t>2300401 政府性基金转移支付支出</t>
  </si>
  <si>
    <t>1100402 政府性基金上解收入</t>
  </si>
  <si>
    <t>2300402 政府性基金上解支出</t>
  </si>
  <si>
    <t>1100403 抗疫特别国债转移支付收入</t>
  </si>
  <si>
    <t>2300403 抗疫特别国债转移支付支出</t>
  </si>
  <si>
    <t>11008 上年结余收入</t>
  </si>
  <si>
    <t>23008 调出资金</t>
  </si>
  <si>
    <t>11009 调入资金</t>
  </si>
  <si>
    <t>23009 年终结余</t>
  </si>
  <si>
    <t>11011 债务转贷收入</t>
  </si>
  <si>
    <t>1101101再融资债券收入</t>
  </si>
  <si>
    <t>1101102 地方政府专项债务转贷收入</t>
  </si>
  <si>
    <t>110110298 其他地方自行试点项目收益专项债务转贷收入</t>
  </si>
  <si>
    <t>2023年梁河县  九保阿昌族乡国有资本经营预算收支安排调整表（本表乡镇为空）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</si>
  <si>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</si>
  <si>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收入</t>
  </si>
  <si>
    <t>1030601 利润收入</t>
  </si>
  <si>
    <t>1030602 股利、股息收入</t>
  </si>
  <si>
    <t>1030603 产权转让收入</t>
  </si>
  <si>
    <t>207 文化体育与传媒支出</t>
  </si>
  <si>
    <t>1030604 清算收入</t>
  </si>
  <si>
    <t>1030699 其他国有资本经营预算收入</t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</si>
  <si>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</si>
  <si>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</si>
  <si>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</si>
  <si>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</si>
  <si>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</si>
  <si>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</si>
  <si>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</si>
  <si>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</si>
  <si>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</si>
  <si>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</si>
  <si>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2023年梁河县  九保阿昌族乡社会保险基金预算收支安排调整表（本表乡镇为空）</t>
  </si>
  <si>
    <t>项       目</t>
  </si>
  <si>
    <t>合      计</t>
  </si>
  <si>
    <t>企业职工基本养老保险基金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</si>
  <si>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</si>
  <si>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</si>
  <si>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</si>
  <si>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</si>
  <si>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</si>
  <si>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</si>
  <si>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机关事业单位基本养老保险基金</t>
  </si>
  <si>
    <t>一、收入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</si>
  <si>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</si>
  <si>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</si>
  <si>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</si>
  <si>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</si>
  <si>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</si>
  <si>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 xml:space="preserve">        6、上级补助收入</t>
  </si>
  <si>
    <t>二、支出</t>
  </si>
  <si>
    <t xml:space="preserve">  其中：1、社会保险待遇支出</t>
  </si>
  <si>
    <t xml:space="preserve">        2、其他支出</t>
  </si>
  <si>
    <t xml:space="preserve">        3、转移支出</t>
  </si>
  <si>
    <t xml:space="preserve">        4、补助下级支出</t>
  </si>
  <si>
    <t xml:space="preserve">        5、上解上级支出</t>
  </si>
  <si>
    <t>三、本年收支结余</t>
  </si>
  <si>
    <t>四、上年结余</t>
  </si>
  <si>
    <t>五、年末滚存结余</t>
  </si>
  <si>
    <t>2023年梁河县九保阿昌族乡一般公共预算支出县级项目变动表</t>
  </si>
  <si>
    <t>功能分类</t>
  </si>
  <si>
    <t>项目名称</t>
  </si>
  <si>
    <t>金额(万元)</t>
  </si>
  <si>
    <t>备注</t>
  </si>
  <si>
    <t>201一般公共服务支出</t>
  </si>
  <si>
    <t>人大代表活动经费</t>
  </si>
  <si>
    <t>人大主席团审议工作经费</t>
  </si>
  <si>
    <t>人代会经费</t>
  </si>
  <si>
    <t>财政所工作经费</t>
  </si>
  <si>
    <t>团委工作经费</t>
  </si>
  <si>
    <t>乡镇工作经费</t>
  </si>
  <si>
    <t>基层党建工作经费</t>
  </si>
  <si>
    <t>村级党组织工作经费</t>
  </si>
  <si>
    <t>禁毒工作经费</t>
  </si>
  <si>
    <t>民族团结进步创建经费</t>
  </si>
  <si>
    <t>财政局返还九保乡上交存量专项资金</t>
  </si>
  <si>
    <t>九保村居家养老服务中心建设项目（2017年州级彩票公益金九保村文化活动室建设）资金</t>
  </si>
  <si>
    <t>杨明增、杨龙远2021年奖励性绩效和2022年部分奖励性绩效</t>
  </si>
  <si>
    <t>梁河县阿露窝罗节活动经费</t>
  </si>
  <si>
    <t>阿昌族文化保护传承配置（李仲臣处级领导挂村经费）资金</t>
  </si>
  <si>
    <t>勐宋村便民服务中心建设费用（赵成伟处级领导挂村经费）资金</t>
  </si>
  <si>
    <t>南甸丝竹洞经乐团电脑及打印机购置（王兴胜处级领导挂村经费）资金</t>
  </si>
  <si>
    <t>横路村委会泉兴村民小组活动中心配套基础设备（陈绍攀处级领导挂村）经费</t>
  </si>
  <si>
    <t>永和村老年人体育协会活动暨配置服装（李仲臣处级领导挂村）资金</t>
  </si>
  <si>
    <t>勐科村老年协会活动场所修缮（李仲臣处级领导）资金</t>
  </si>
  <si>
    <t>勐宋村耕地图斑整改（赵成伟处级领导挂村经费）资金</t>
  </si>
  <si>
    <t>补发2022年1月至2023年5月艰苦边远地区津贴</t>
  </si>
  <si>
    <t>九保乡工作（陈岗处级领导挂村经费）经费</t>
  </si>
  <si>
    <t>2022年财税收入征管(安乐、勐宋）工作奖励经费</t>
  </si>
  <si>
    <t>横路村芒展老年协会更换表演设备（李仲臣处级领导挂村经费）经费</t>
  </si>
  <si>
    <t>横路村工作（龚景丹处级领导挂村）经费</t>
  </si>
  <si>
    <t>九保村委会工作（龚景丹处级领导挂村）经费</t>
  </si>
  <si>
    <t>204公共安全支出</t>
  </si>
  <si>
    <t>综合治理（平安云南建设）专项资金</t>
  </si>
  <si>
    <t>2023年综治（平安云南建设）专项资金</t>
  </si>
  <si>
    <t>安排公共安全业务（扫黑除恶）补助经费</t>
  </si>
  <si>
    <t>208社会保障和就业支出</t>
  </si>
  <si>
    <t>大学生公益性岗位工资及社会保险缴费县级配套</t>
  </si>
  <si>
    <t>退役军人服务站建设经费</t>
  </si>
  <si>
    <t>机关事业单位职工遗属生活补助</t>
  </si>
  <si>
    <t>退役军人、军属春节、八一慰问及座谈经费</t>
  </si>
  <si>
    <t>2023年困难民兵春节慰问资金</t>
  </si>
  <si>
    <t>210卫生健康支出</t>
  </si>
  <si>
    <t>创建国家卫生县城专项经费</t>
  </si>
  <si>
    <t>212城乡社区支出</t>
  </si>
  <si>
    <t>特色乡镇及传统村落补助（九保村史馆建设）专项资金</t>
  </si>
  <si>
    <t>213农林水支出</t>
  </si>
  <si>
    <t>耕地地力保护补贴工作经费</t>
  </si>
  <si>
    <t>农村宅基地审批管理工作经费</t>
  </si>
  <si>
    <t>中央财政林业改革发展（天然林停伐管护补助）防火专项经费</t>
  </si>
  <si>
    <t>2022年全省驻村第一书记工作经费</t>
  </si>
  <si>
    <t>九保村沙坝人居环境综合提升建设项目专项资金</t>
  </si>
  <si>
    <t>刘毅鹏州级领导工作（丙盖村永和村民小组妇女之家采购活动设备经费）专项经费</t>
  </si>
  <si>
    <t>烤烟发展经费</t>
  </si>
  <si>
    <t>220自然资源海洋气象等支出</t>
  </si>
  <si>
    <t>2021—2022年度耕地流出问题整改恢复工作涉及经费</t>
  </si>
  <si>
    <t>2021—2022年度耕地流出问题整改恢复工作经费</t>
  </si>
  <si>
    <t>224灾害防治及应急管理支出</t>
  </si>
  <si>
    <t>2018年第一批省级地质灾害防治切块补助资金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</si>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</sst>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#,##0;\-#,##0;&quot;-&quot;"/>
    <numFmt numFmtId="178" formatCode="#,##0;\(#,##0\)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_-* #,##0_$_-;\-* #,##0_$_-;_-* &quot;-&quot;_$_-;_-@_-"/>
    <numFmt numFmtId="183" formatCode="_-* #,##0&quot;$&quot;_-;\-* #,##0&quot;$&quot;_-;_-* &quot;-&quot;&quot;$&quot;_-;_-@_-"/>
    <numFmt numFmtId="184" formatCode="yyyy&quot;年&quot;m&quot;月&quot;d&quot;日&quot;;@"/>
    <numFmt numFmtId="185" formatCode="_-* #,##0.00_$_-;\-* #,##0.00_$_-;_-* &quot;-&quot;??_$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0.0_ "/>
    <numFmt numFmtId="190" formatCode="0_ "/>
    <numFmt numFmtId="191" formatCode="#,##0_ ;[Red]\-#,##0\ "/>
    <numFmt numFmtId="192" formatCode="0.0%"/>
    <numFmt numFmtId="193" formatCode="#,##0_);[Red]\(#,##0\)"/>
    <numFmt numFmtId="194" formatCode="#,##0_ "/>
    <numFmt numFmtId="195" formatCode="yyyy&quot;年&quot;m&quot;月&quot;;@"/>
  </numFmts>
  <fonts count="91"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8"/>
      <name val="方正小标宋简体"/>
      <charset val="134"/>
    </font>
    <font>
      <b/>
      <sz val="12"/>
      <name val="方正小标宋简体"/>
      <charset val="134"/>
    </font>
    <font>
      <b/>
      <sz val="20"/>
      <name val="方正小标宋简体"/>
      <charset val="134"/>
    </font>
    <font>
      <b/>
      <sz val="10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b/>
      <sz val="18"/>
      <name val="华文中宋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b/>
      <sz val="11"/>
      <color theme="1"/>
      <name val="宋体"/>
      <charset val="134"/>
    </font>
    <font>
      <b/>
      <sz val="11"/>
      <color rgb="FFC0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color theme="1"/>
      <name val="宋体"/>
      <charset val="134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0"/>
    </font>
    <font>
      <b/>
      <sz val="11"/>
      <name val="Times New Roman"/>
      <charset val="0"/>
    </font>
    <font>
      <sz val="14"/>
      <color theme="1"/>
      <name val="Times New Roman"/>
      <charset val="0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20"/>
      <color theme="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1"/>
      <name val="黑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0.5"/>
      <color indexed="20"/>
      <name val="宋体"/>
      <charset val="134"/>
    </font>
    <font>
      <sz val="10"/>
      <name val="Helv"/>
      <charset val="134"/>
    </font>
    <font>
      <sz val="10"/>
      <color indexed="8"/>
      <name val="Arial"/>
      <charset val="0"/>
    </font>
    <font>
      <sz val="10"/>
      <name val="Times New Roman"/>
      <charset val="0"/>
    </font>
    <font>
      <sz val="12"/>
      <name val="Arial"/>
      <charset val="0"/>
    </font>
    <font>
      <sz val="8"/>
      <name val="Arial"/>
      <charset val="0"/>
    </font>
    <font>
      <b/>
      <sz val="12"/>
      <name val="Arial"/>
      <charset val="0"/>
    </font>
    <font>
      <b/>
      <sz val="18"/>
      <name val="Arial"/>
      <charset val="0"/>
    </font>
    <font>
      <sz val="7"/>
      <name val="Small Fonts"/>
      <charset val="0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0"/>
    </font>
    <font>
      <sz val="12"/>
      <color indexed="16"/>
      <name val="宋体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12"/>
      <color indexed="17"/>
      <name val="楷体_GB2312"/>
      <charset val="134"/>
    </font>
    <font>
      <b/>
      <sz val="12"/>
      <color indexed="8"/>
      <name val="宋体"/>
      <charset val="134"/>
    </font>
    <font>
      <sz val="12"/>
      <name val="바탕체"/>
      <charset val="134"/>
    </font>
    <font>
      <sz val="12"/>
      <name val="官帕眉"/>
      <charset val="134"/>
    </font>
    <font>
      <sz val="12"/>
      <name val="Courier"/>
      <charset val="0"/>
    </font>
    <font>
      <sz val="11"/>
      <color theme="1"/>
      <name val="宋体"/>
      <charset val="134"/>
      <scheme val="minor"/>
    </font>
    <font>
      <b/>
      <sz val="11"/>
      <name val="黑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88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0"/>
    <xf numFmtId="0" fontId="63" fillId="16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61" fillId="9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5" fillId="6" borderId="14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0" borderId="0">
      <alignment vertical="center"/>
    </xf>
    <xf numFmtId="0" fontId="65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0" borderId="0">
      <alignment vertical="center"/>
    </xf>
    <xf numFmtId="0" fontId="0" fillId="0" borderId="0"/>
    <xf numFmtId="0" fontId="6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/>
    <xf numFmtId="0" fontId="63" fillId="21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5" fillId="0" borderId="0"/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2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6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177" fontId="70" fillId="0" borderId="0" applyFill="0" applyBorder="0" applyAlignment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0" borderId="0"/>
    <xf numFmtId="0" fontId="60" fillId="8" borderId="0" applyNumberFormat="0" applyBorder="0" applyAlignment="0" applyProtection="0">
      <alignment vertical="center"/>
    </xf>
    <xf numFmtId="178" fontId="71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71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72" fillId="0" borderId="0" applyProtection="0">
      <alignment vertical="center"/>
    </xf>
    <xf numFmtId="181" fontId="71" fillId="0" borderId="0">
      <alignment vertical="center"/>
    </xf>
    <xf numFmtId="2" fontId="72" fillId="0" borderId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74" fillId="0" borderId="18" applyNumberFormat="0" applyAlignment="0" applyProtection="0">
      <alignment horizontal="left" vertical="center"/>
    </xf>
    <xf numFmtId="0" fontId="54" fillId="5" borderId="13" applyNumberFormat="0" applyAlignment="0" applyProtection="0">
      <alignment vertical="center"/>
    </xf>
    <xf numFmtId="0" fontId="74" fillId="0" borderId="7">
      <alignment horizontal="left"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75" fillId="0" borderId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4" fillId="0" borderId="0" applyProtection="0">
      <alignment vertical="center"/>
    </xf>
    <xf numFmtId="0" fontId="73" fillId="3" borderId="1" applyNumberFormat="0" applyBorder="0" applyAlignment="0" applyProtection="0">
      <alignment vertical="center"/>
    </xf>
    <xf numFmtId="37" fontId="76" fillId="0" borderId="0"/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70" fillId="0" borderId="0"/>
    <xf numFmtId="0" fontId="61" fillId="9" borderId="0" applyNumberFormat="0" applyBorder="0" applyAlignment="0" applyProtection="0">
      <alignment vertical="center"/>
    </xf>
    <xf numFmtId="0" fontId="78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79" fillId="0" borderId="0">
      <alignment vertical="center"/>
    </xf>
    <xf numFmtId="0" fontId="61" fillId="9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1" fontId="65" fillId="0" borderId="0">
      <alignment vertical="center"/>
    </xf>
    <xf numFmtId="0" fontId="0" fillId="0" borderId="0"/>
    <xf numFmtId="0" fontId="0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2" fillId="0" borderId="19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0" fillId="0" borderId="0"/>
    <xf numFmtId="0" fontId="61" fillId="20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5" fillId="0" borderId="0"/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7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>
      <alignment vertical="center"/>
    </xf>
    <xf numFmtId="0" fontId="53" fillId="0" borderId="12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54" fillId="5" borderId="13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3" fillId="0" borderId="1">
      <alignment horizontal="distributed" vertical="center" wrapText="1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1" fillId="20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/>
    <xf numFmtId="0" fontId="12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/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5" fillId="2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61" fillId="2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0" fillId="0" borderId="0"/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5" fillId="0" borderId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54" fillId="5" borderId="13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60" fillId="8" borderId="0" applyNumberFormat="0" applyBorder="0" applyAlignment="0" applyProtection="0">
      <alignment vertical="center"/>
    </xf>
    <xf numFmtId="0" fontId="65" fillId="0" borderId="0"/>
    <xf numFmtId="0" fontId="12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70" fillId="0" borderId="0">
      <alignment vertical="center"/>
    </xf>
    <xf numFmtId="0" fontId="12" fillId="0" borderId="0">
      <alignment vertical="center"/>
    </xf>
    <xf numFmtId="0" fontId="57" fillId="7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1" fillId="22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7" borderId="15" applyNumberFormat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6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5" fillId="0" borderId="0"/>
    <xf numFmtId="0" fontId="12" fillId="0" borderId="0">
      <alignment vertical="center"/>
    </xf>
    <xf numFmtId="0" fontId="65" fillId="0" borderId="0"/>
    <xf numFmtId="0" fontId="0" fillId="0" borderId="0"/>
    <xf numFmtId="0" fontId="55" fillId="6" borderId="14" applyNumberFormat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0" fillId="0" borderId="0"/>
    <xf numFmtId="0" fontId="55" fillId="6" borderId="14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" borderId="9" applyNumberFormat="0" applyFont="0" applyAlignment="0" applyProtection="0">
      <alignment vertical="center"/>
    </xf>
    <xf numFmtId="0" fontId="0" fillId="0" borderId="0"/>
    <xf numFmtId="0" fontId="6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0"/>
    <xf numFmtId="0" fontId="0" fillId="0" borderId="0"/>
    <xf numFmtId="0" fontId="0" fillId="0" borderId="0"/>
    <xf numFmtId="0" fontId="0" fillId="0" borderId="0"/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/>
    <xf numFmtId="0" fontId="65" fillId="0" borderId="0"/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22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60" fillId="8" borderId="0" applyNumberFormat="0" applyBorder="0" applyAlignment="0" applyProtection="0">
      <alignment vertical="center"/>
    </xf>
    <xf numFmtId="0" fontId="0" fillId="0" borderId="0"/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56" fillId="6" borderId="13" applyNumberFormat="0" applyAlignment="0" applyProtection="0">
      <alignment vertical="center"/>
    </xf>
    <xf numFmtId="0" fontId="0" fillId="0" borderId="0"/>
    <xf numFmtId="0" fontId="0" fillId="0" borderId="0"/>
    <xf numFmtId="0" fontId="60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0" fillId="4" borderId="9" applyNumberFormat="0" applyFont="0" applyAlignment="0" applyProtection="0">
      <alignment vertical="center"/>
    </xf>
    <xf numFmtId="0" fontId="65" fillId="0" borderId="0"/>
    <xf numFmtId="0" fontId="0" fillId="4" borderId="9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7" fillId="0" borderId="0"/>
    <xf numFmtId="0" fontId="54" fillId="5" borderId="13" applyNumberFormat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182" fontId="12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1" fontId="13" fillId="0" borderId="1">
      <alignment vertical="center"/>
      <protection locked="0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6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184" fontId="12" fillId="0" borderId="0" applyFont="0" applyFill="0" applyBorder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  <xf numFmtId="185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0" fontId="87" fillId="0" borderId="0">
      <alignment vertical="center"/>
    </xf>
    <xf numFmtId="0" fontId="85" fillId="29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88" fillId="0" borderId="0">
      <alignment vertical="center"/>
    </xf>
    <xf numFmtId="188" fontId="13" fillId="0" borderId="1">
      <alignment vertical="center"/>
      <protection locked="0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0" fillId="0" borderId="0"/>
  </cellStyleXfs>
  <cellXfs count="189">
    <xf numFmtId="0" fontId="0" fillId="0" borderId="0" xfId="0"/>
    <xf numFmtId="0" fontId="1" fillId="0" borderId="0" xfId="1341" applyFont="1" applyFill="1">
      <alignment vertical="center"/>
    </xf>
    <xf numFmtId="0" fontId="2" fillId="0" borderId="0" xfId="1341" applyFont="1" applyFill="1">
      <alignment vertical="center"/>
    </xf>
    <xf numFmtId="189" fontId="2" fillId="0" borderId="0" xfId="1341" applyNumberFormat="1" applyFont="1" applyFill="1">
      <alignment vertical="center"/>
    </xf>
    <xf numFmtId="9" fontId="3" fillId="0" borderId="0" xfId="97" applyNumberFormat="1" applyFont="1" applyBorder="1" applyAlignment="1">
      <alignment horizontal="center" vertical="center"/>
    </xf>
    <xf numFmtId="189" fontId="3" fillId="0" borderId="0" xfId="97" applyNumberFormat="1" applyFont="1" applyBorder="1" applyAlignment="1">
      <alignment horizontal="center" vertical="center"/>
    </xf>
    <xf numFmtId="9" fontId="4" fillId="0" borderId="0" xfId="97" applyNumberFormat="1" applyFont="1" applyBorder="1" applyAlignment="1">
      <alignment horizontal="left" vertical="center"/>
    </xf>
    <xf numFmtId="9" fontId="5" fillId="0" borderId="0" xfId="97" applyNumberFormat="1" applyFont="1" applyBorder="1" applyAlignment="1">
      <alignment horizontal="center" vertical="center"/>
    </xf>
    <xf numFmtId="189" fontId="5" fillId="0" borderId="0" xfId="97" applyNumberFormat="1" applyFont="1" applyBorder="1" applyAlignment="1">
      <alignment horizontal="center" vertical="center"/>
    </xf>
    <xf numFmtId="9" fontId="6" fillId="0" borderId="0" xfId="97" applyNumberFormat="1" applyFont="1" applyBorder="1" applyAlignment="1">
      <alignment horizontal="center" vertical="center"/>
    </xf>
    <xf numFmtId="9" fontId="1" fillId="2" borderId="1" xfId="97" applyNumberFormat="1" applyFont="1" applyFill="1" applyBorder="1" applyAlignment="1">
      <alignment horizontal="center" vertical="center" wrapText="1"/>
    </xf>
    <xf numFmtId="189" fontId="1" fillId="2" borderId="1" xfId="97" applyNumberFormat="1" applyFont="1" applyFill="1" applyBorder="1" applyAlignment="1">
      <alignment horizontal="center" vertical="center" wrapText="1"/>
    </xf>
    <xf numFmtId="190" fontId="1" fillId="0" borderId="1" xfId="97" applyNumberFormat="1" applyFont="1" applyFill="1" applyBorder="1" applyAlignment="1">
      <alignment horizontal="center" vertical="center" wrapText="1"/>
    </xf>
    <xf numFmtId="0" fontId="7" fillId="2" borderId="2" xfId="1171" applyFont="1" applyFill="1" applyBorder="1" applyAlignment="1">
      <alignment horizontal="left" vertical="center" wrapText="1"/>
    </xf>
    <xf numFmtId="0" fontId="7" fillId="2" borderId="1" xfId="1171" applyFont="1" applyFill="1" applyBorder="1" applyAlignment="1">
      <alignment horizontal="left" vertical="center" wrapText="1"/>
    </xf>
    <xf numFmtId="189" fontId="8" fillId="2" borderId="1" xfId="0" applyNumberFormat="1" applyFont="1" applyFill="1" applyBorder="1" applyAlignment="1">
      <alignment horizontal="center" vertical="center" wrapText="1"/>
    </xf>
    <xf numFmtId="0" fontId="1" fillId="2" borderId="1" xfId="1171" applyFont="1" applyFill="1" applyBorder="1" applyAlignment="1">
      <alignment horizontal="center" vertical="center" wrapText="1"/>
    </xf>
    <xf numFmtId="189" fontId="7" fillId="2" borderId="1" xfId="1171" applyNumberFormat="1" applyFont="1" applyFill="1" applyBorder="1" applyAlignment="1">
      <alignment horizontal="center" vertical="center" wrapText="1"/>
    </xf>
    <xf numFmtId="0" fontId="7" fillId="2" borderId="1" xfId="1171" applyFont="1" applyFill="1" applyBorder="1" applyAlignment="1">
      <alignment horizontal="center" vertical="center" wrapText="1"/>
    </xf>
    <xf numFmtId="0" fontId="9" fillId="0" borderId="0" xfId="1341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1341" applyFont="1" applyFill="1">
      <alignment vertical="center"/>
    </xf>
    <xf numFmtId="191" fontId="11" fillId="3" borderId="1" xfId="0" applyNumberFormat="1" applyFont="1" applyFill="1" applyBorder="1" applyAlignment="1" applyProtection="1">
      <alignment horizontal="center" vertical="center" wrapText="1"/>
    </xf>
    <xf numFmtId="191" fontId="12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91" fontId="12" fillId="3" borderId="1" xfId="0" applyNumberFormat="1" applyFont="1" applyFill="1" applyBorder="1" applyAlignment="1" applyProtection="1">
      <alignment horizontal="left" vertical="center" wrapText="1"/>
    </xf>
    <xf numFmtId="191" fontId="12" fillId="3" borderId="1" xfId="0" applyNumberFormat="1" applyFont="1" applyFill="1" applyBorder="1" applyAlignment="1" applyProtection="1">
      <alignment vertical="center"/>
    </xf>
    <xf numFmtId="191" fontId="13" fillId="3" borderId="1" xfId="0" applyNumberFormat="1" applyFont="1" applyFill="1" applyBorder="1" applyAlignment="1" applyProtection="1">
      <alignment vertical="center"/>
    </xf>
    <xf numFmtId="191" fontId="13" fillId="0" borderId="1" xfId="0" applyNumberFormat="1" applyFont="1" applyBorder="1" applyAlignment="1">
      <alignment vertical="center"/>
    </xf>
    <xf numFmtId="0" fontId="13" fillId="0" borderId="1" xfId="0" applyFont="1" applyBorder="1"/>
    <xf numFmtId="191" fontId="12" fillId="3" borderId="1" xfId="0" applyNumberFormat="1" applyFont="1" applyFill="1" applyBorder="1" applyAlignment="1" applyProtection="1">
      <alignment vertical="center" wrapText="1"/>
    </xf>
    <xf numFmtId="191" fontId="12" fillId="3" borderId="3" xfId="0" applyNumberFormat="1" applyFont="1" applyFill="1" applyBorder="1" applyAlignment="1" applyProtection="1">
      <alignment vertical="center" wrapText="1"/>
    </xf>
    <xf numFmtId="191" fontId="13" fillId="0" borderId="1" xfId="0" applyNumberFormat="1" applyFont="1" applyFill="1" applyBorder="1" applyAlignment="1">
      <alignment vertical="center"/>
    </xf>
    <xf numFmtId="0" fontId="10" fillId="0" borderId="0" xfId="1341" applyFont="1" applyAlignment="1">
      <alignment horizontal="center" vertical="center"/>
    </xf>
    <xf numFmtId="191" fontId="0" fillId="0" borderId="0" xfId="1341" applyNumberFormat="1" applyFont="1" applyAlignment="1">
      <alignment vertical="center"/>
    </xf>
    <xf numFmtId="191" fontId="0" fillId="0" borderId="4" xfId="1341" applyNumberFormat="1" applyFont="1" applyBorder="1" applyAlignment="1">
      <alignment vertical="center"/>
    </xf>
    <xf numFmtId="191" fontId="0" fillId="0" borderId="4" xfId="1341" applyNumberFormat="1" applyFont="1" applyFill="1" applyBorder="1" applyAlignment="1">
      <alignment vertical="center"/>
    </xf>
    <xf numFmtId="3" fontId="0" fillId="3" borderId="0" xfId="0" applyNumberFormat="1" applyFont="1" applyFill="1" applyAlignment="1" applyProtection="1">
      <alignment horizontal="right" vertical="center"/>
    </xf>
    <xf numFmtId="191" fontId="14" fillId="0" borderId="1" xfId="1341" applyNumberFormat="1" applyFont="1" applyBorder="1" applyAlignment="1">
      <alignment horizontal="distributed" vertical="center" wrapText="1" indent="3"/>
    </xf>
    <xf numFmtId="191" fontId="14" fillId="0" borderId="1" xfId="1265" applyNumberFormat="1" applyFont="1" applyBorder="1" applyAlignment="1">
      <alignment horizontal="center" vertical="center" wrapText="1"/>
    </xf>
    <xf numFmtId="191" fontId="14" fillId="0" borderId="1" xfId="1265" applyNumberFormat="1" applyFont="1" applyFill="1" applyBorder="1" applyAlignment="1">
      <alignment horizontal="center" vertical="center" wrapText="1"/>
    </xf>
    <xf numFmtId="191" fontId="14" fillId="0" borderId="2" xfId="1341" applyNumberFormat="1" applyFont="1" applyBorder="1" applyAlignment="1">
      <alignment horizontal="distributed" vertical="center" wrapText="1" indent="3"/>
    </xf>
    <xf numFmtId="49" fontId="13" fillId="3" borderId="1" xfId="0" applyNumberFormat="1" applyFont="1" applyFill="1" applyBorder="1" applyAlignment="1" applyProtection="1">
      <alignment horizontal="left" vertical="center"/>
    </xf>
    <xf numFmtId="191" fontId="15" fillId="0" borderId="1" xfId="1265" applyNumberFormat="1" applyFont="1" applyBorder="1" applyAlignment="1">
      <alignment horizontal="center" vertical="center" wrapText="1"/>
    </xf>
    <xf numFmtId="192" fontId="13" fillId="0" borderId="1" xfId="3" applyNumberFormat="1" applyFont="1" applyFill="1" applyBorder="1" applyAlignment="1">
      <alignment vertical="center"/>
    </xf>
    <xf numFmtId="0" fontId="13" fillId="3" borderId="1" xfId="1265" applyFont="1" applyFill="1" applyBorder="1" applyAlignment="1">
      <alignment horizontal="left" vertical="center"/>
    </xf>
    <xf numFmtId="191" fontId="15" fillId="0" borderId="5" xfId="1265" applyNumberFormat="1" applyFont="1" applyBorder="1" applyAlignment="1">
      <alignment horizontal="center" vertical="center" wrapText="1"/>
    </xf>
    <xf numFmtId="191" fontId="15" fillId="0" borderId="6" xfId="1265" applyNumberFormat="1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left" vertical="center"/>
    </xf>
    <xf numFmtId="3" fontId="13" fillId="3" borderId="5" xfId="0" applyNumberFormat="1" applyFont="1" applyFill="1" applyBorder="1" applyAlignment="1" applyProtection="1">
      <alignment horizontal="left" vertical="center"/>
    </xf>
    <xf numFmtId="3" fontId="13" fillId="3" borderId="6" xfId="0" applyNumberFormat="1" applyFont="1" applyFill="1" applyBorder="1" applyAlignment="1" applyProtection="1">
      <alignment horizontal="right" vertical="center"/>
    </xf>
    <xf numFmtId="3" fontId="13" fillId="3" borderId="2" xfId="0" applyNumberFormat="1" applyFont="1" applyFill="1" applyBorder="1" applyAlignment="1" applyProtection="1">
      <alignment horizontal="left" vertical="center"/>
    </xf>
    <xf numFmtId="3" fontId="13" fillId="3" borderId="6" xfId="0" applyNumberFormat="1" applyFont="1" applyFill="1" applyBorder="1" applyAlignment="1" applyProtection="1">
      <alignment horizontal="left" vertical="center"/>
    </xf>
    <xf numFmtId="0" fontId="13" fillId="3" borderId="1" xfId="1265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 applyProtection="1">
      <alignment horizontal="right" vertical="center"/>
    </xf>
    <xf numFmtId="0" fontId="15" fillId="0" borderId="1" xfId="1265" applyFont="1" applyBorder="1" applyAlignment="1">
      <alignment horizontal="distributed" vertical="center" indent="1"/>
    </xf>
    <xf numFmtId="3" fontId="15" fillId="3" borderId="1" xfId="0" applyNumberFormat="1" applyFont="1" applyFill="1" applyBorder="1" applyAlignment="1" applyProtection="1">
      <alignment horizontal="left" vertical="center"/>
    </xf>
    <xf numFmtId="3" fontId="15" fillId="3" borderId="6" xfId="0" applyNumberFormat="1" applyFont="1" applyFill="1" applyBorder="1" applyAlignment="1" applyProtection="1">
      <alignment horizontal="right" vertical="center"/>
    </xf>
    <xf numFmtId="192" fontId="15" fillId="0" borderId="1" xfId="3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3" fillId="0" borderId="1" xfId="0" applyNumberFormat="1" applyFont="1" applyFill="1" applyBorder="1" applyAlignment="1" applyProtection="1">
      <alignment horizontal="right" vertical="center"/>
    </xf>
    <xf numFmtId="3" fontId="15" fillId="3" borderId="1" xfId="0" applyNumberFormat="1" applyFont="1" applyFill="1" applyBorder="1" applyAlignment="1" applyProtection="1">
      <alignment horizontal="right" vertical="center"/>
    </xf>
    <xf numFmtId="0" fontId="13" fillId="0" borderId="0" xfId="1265" applyFont="1" applyFill="1">
      <alignment vertical="center"/>
    </xf>
    <xf numFmtId="0" fontId="16" fillId="0" borderId="0" xfId="1341" applyFont="1" applyFill="1" applyAlignment="1">
      <alignment horizontal="center" vertical="center"/>
    </xf>
    <xf numFmtId="191" fontId="0" fillId="0" borderId="0" xfId="1341" applyNumberFormat="1" applyFont="1" applyFill="1" applyAlignment="1">
      <alignment vertical="center"/>
    </xf>
    <xf numFmtId="191" fontId="0" fillId="0" borderId="4" xfId="1341" applyNumberFormat="1" applyFont="1" applyFill="1" applyBorder="1" applyAlignment="1">
      <alignment horizontal="center" vertical="center"/>
    </xf>
    <xf numFmtId="191" fontId="15" fillId="0" borderId="1" xfId="1341" applyNumberFormat="1" applyFont="1" applyFill="1" applyBorder="1" applyAlignment="1">
      <alignment horizontal="center" vertical="center" wrapText="1"/>
    </xf>
    <xf numFmtId="191" fontId="15" fillId="3" borderId="6" xfId="1265" applyNumberFormat="1" applyFont="1" applyFill="1" applyBorder="1" applyAlignment="1">
      <alignment horizontal="center" vertical="center" wrapText="1"/>
    </xf>
    <xf numFmtId="191" fontId="17" fillId="3" borderId="1" xfId="1265" applyNumberFormat="1" applyFont="1" applyFill="1" applyBorder="1" applyAlignment="1">
      <alignment horizontal="center" vertical="center" wrapText="1"/>
    </xf>
    <xf numFmtId="191" fontId="15" fillId="0" borderId="1" xfId="1265" applyNumberFormat="1" applyFont="1" applyFill="1" applyBorder="1" applyAlignment="1">
      <alignment horizontal="center" vertical="center" wrapText="1"/>
    </xf>
    <xf numFmtId="191" fontId="15" fillId="0" borderId="5" xfId="1265" applyNumberFormat="1" applyFont="1" applyFill="1" applyBorder="1" applyAlignment="1">
      <alignment horizontal="center" vertical="center" wrapText="1"/>
    </xf>
    <xf numFmtId="191" fontId="15" fillId="0" borderId="5" xfId="1341" applyNumberFormat="1" applyFont="1" applyFill="1" applyBorder="1" applyAlignment="1">
      <alignment horizontal="center" vertical="center" wrapText="1"/>
    </xf>
    <xf numFmtId="191" fontId="15" fillId="3" borderId="1" xfId="1265" applyNumberFormat="1" applyFont="1" applyFill="1" applyBorder="1" applyAlignment="1">
      <alignment horizontal="center" vertical="center" wrapText="1"/>
    </xf>
    <xf numFmtId="0" fontId="15" fillId="0" borderId="1" xfId="1341" applyFont="1" applyFill="1" applyBorder="1" applyAlignment="1">
      <alignment horizontal="center" vertical="center" wrapText="1"/>
    </xf>
    <xf numFmtId="0" fontId="13" fillId="0" borderId="1" xfId="1265" applyFont="1" applyFill="1" applyBorder="1" applyAlignment="1">
      <alignment horizontal="left" vertical="center"/>
    </xf>
    <xf numFmtId="191" fontId="13" fillId="0" borderId="1" xfId="1265" applyNumberFormat="1" applyFont="1" applyFill="1" applyBorder="1" applyAlignment="1">
      <alignment horizontal="right" vertical="center" wrapText="1"/>
    </xf>
    <xf numFmtId="0" fontId="13" fillId="0" borderId="1" xfId="1265" applyFont="1" applyFill="1" applyBorder="1" applyAlignment="1">
      <alignment horizontal="right" vertical="center" wrapText="1"/>
    </xf>
    <xf numFmtId="191" fontId="13" fillId="0" borderId="1" xfId="1265" applyNumberFormat="1" applyFont="1" applyFill="1" applyBorder="1" applyAlignment="1">
      <alignment vertical="center" wrapText="1"/>
    </xf>
    <xf numFmtId="0" fontId="13" fillId="0" borderId="1" xfId="1265" applyFont="1" applyFill="1" applyBorder="1">
      <alignment vertical="center"/>
    </xf>
    <xf numFmtId="0" fontId="13" fillId="0" borderId="1" xfId="1167" applyNumberFormat="1" applyFont="1" applyFill="1" applyBorder="1" applyAlignment="1" applyProtection="1">
      <alignment vertical="center"/>
    </xf>
    <xf numFmtId="0" fontId="13" fillId="0" borderId="1" xfId="1265" applyFont="1" applyFill="1" applyBorder="1" applyAlignment="1">
      <alignment horizontal="left" vertical="center" wrapText="1"/>
    </xf>
    <xf numFmtId="0" fontId="18" fillId="0" borderId="1" xfId="1265" applyFont="1" applyFill="1" applyBorder="1" applyAlignment="1">
      <alignment horizontal="left" vertical="center"/>
    </xf>
    <xf numFmtId="191" fontId="13" fillId="0" borderId="6" xfId="1265" applyNumberFormat="1" applyFont="1" applyFill="1" applyBorder="1" applyAlignment="1">
      <alignment horizontal="right" vertical="center" wrapText="1"/>
    </xf>
    <xf numFmtId="0" fontId="13" fillId="0" borderId="6" xfId="1265" applyFont="1" applyFill="1" applyBorder="1" applyAlignment="1">
      <alignment horizontal="right" vertical="center" wrapText="1"/>
    </xf>
    <xf numFmtId="0" fontId="15" fillId="0" borderId="1" xfId="1265" applyFont="1" applyFill="1" applyBorder="1" applyAlignment="1">
      <alignment horizontal="center" vertical="center"/>
    </xf>
    <xf numFmtId="191" fontId="15" fillId="0" borderId="6" xfId="1265" applyNumberFormat="1" applyFont="1" applyFill="1" applyBorder="1" applyAlignment="1">
      <alignment horizontal="right" vertical="center" wrapText="1"/>
    </xf>
    <xf numFmtId="0" fontId="15" fillId="0" borderId="1" xfId="1265" applyNumberFormat="1" applyFont="1" applyFill="1" applyBorder="1">
      <alignment vertical="center"/>
    </xf>
    <xf numFmtId="0" fontId="15" fillId="0" borderId="1" xfId="1265" applyFont="1" applyFill="1" applyBorder="1" applyAlignment="1">
      <alignment horizontal="left" vertical="center"/>
    </xf>
    <xf numFmtId="193" fontId="13" fillId="0" borderId="3" xfId="613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1342" applyFont="1" applyFill="1" applyBorder="1" applyAlignment="1">
      <alignment horizontal="right" vertical="center"/>
    </xf>
    <xf numFmtId="191" fontId="15" fillId="0" borderId="1" xfId="1265" applyNumberFormat="1" applyFont="1" applyFill="1" applyBorder="1" applyAlignment="1">
      <alignment horizontal="right" vertical="center" wrapText="1"/>
    </xf>
    <xf numFmtId="0" fontId="19" fillId="0" borderId="0" xfId="1171" applyFont="1" applyFill="1" applyAlignment="1" applyProtection="1">
      <alignment vertical="center"/>
    </xf>
    <xf numFmtId="0" fontId="20" fillId="0" borderId="0" xfId="1171" applyFont="1" applyFill="1" applyAlignment="1" applyProtection="1">
      <alignment vertical="center"/>
    </xf>
    <xf numFmtId="0" fontId="21" fillId="0" borderId="0" xfId="1171" applyFont="1" applyFill="1" applyAlignment="1" applyProtection="1">
      <alignment vertical="center"/>
    </xf>
    <xf numFmtId="0" fontId="22" fillId="0" borderId="0" xfId="1171" applyFont="1" applyFill="1" applyAlignment="1" applyProtection="1">
      <alignment vertical="center"/>
    </xf>
    <xf numFmtId="0" fontId="0" fillId="0" borderId="0" xfId="1171" applyFont="1" applyFill="1" applyAlignment="1" applyProtection="1">
      <alignment vertical="center" wrapText="1"/>
    </xf>
    <xf numFmtId="0" fontId="0" fillId="0" borderId="0" xfId="1171" applyFont="1" applyFill="1" applyAlignment="1" applyProtection="1">
      <alignment vertical="center"/>
    </xf>
    <xf numFmtId="0" fontId="23" fillId="0" borderId="0" xfId="1171" applyFont="1" applyFill="1" applyAlignment="1" applyProtection="1">
      <alignment vertical="center"/>
    </xf>
    <xf numFmtId="0" fontId="16" fillId="0" borderId="0" xfId="1171" applyFont="1" applyFill="1" applyAlignment="1" applyProtection="1">
      <alignment horizontal="center" vertical="center" wrapText="1"/>
      <protection hidden="1"/>
    </xf>
    <xf numFmtId="0" fontId="16" fillId="0" borderId="0" xfId="1171" applyFont="1" applyFill="1" applyAlignment="1" applyProtection="1">
      <alignment horizontal="center" vertical="center"/>
      <protection hidden="1"/>
    </xf>
    <xf numFmtId="0" fontId="24" fillId="0" borderId="0" xfId="1171" applyFont="1" applyFill="1" applyAlignment="1" applyProtection="1">
      <alignment horizontal="center" vertical="center"/>
      <protection hidden="1"/>
    </xf>
    <xf numFmtId="0" fontId="0" fillId="0" borderId="0" xfId="1344" applyFont="1" applyFill="1" applyAlignment="1">
      <alignment vertical="center" wrapText="1"/>
    </xf>
    <xf numFmtId="0" fontId="0" fillId="0" borderId="0" xfId="1171" applyFont="1" applyFill="1" applyBorder="1" applyAlignment="1" applyProtection="1">
      <alignment vertical="center"/>
    </xf>
    <xf numFmtId="0" fontId="25" fillId="0" borderId="0" xfId="1171" applyFont="1" applyFill="1" applyBorder="1" applyAlignment="1" applyProtection="1">
      <alignment vertical="center"/>
    </xf>
    <xf numFmtId="0" fontId="25" fillId="0" borderId="0" xfId="1171" applyFont="1" applyFill="1" applyAlignment="1" applyProtection="1">
      <alignment vertical="center"/>
    </xf>
    <xf numFmtId="0" fontId="26" fillId="0" borderId="0" xfId="1171" applyFont="1" applyFill="1" applyBorder="1" applyAlignment="1" applyProtection="1">
      <alignment vertical="center"/>
    </xf>
    <xf numFmtId="0" fontId="20" fillId="0" borderId="1" xfId="1171" applyFont="1" applyFill="1" applyBorder="1" applyAlignment="1" applyProtection="1">
      <alignment horizontal="center" vertical="center" wrapText="1"/>
    </xf>
    <xf numFmtId="0" fontId="20" fillId="0" borderId="1" xfId="1171" applyFont="1" applyFill="1" applyBorder="1" applyAlignment="1" applyProtection="1">
      <alignment horizontal="center" vertical="center"/>
    </xf>
    <xf numFmtId="0" fontId="20" fillId="0" borderId="3" xfId="1171" applyFont="1" applyFill="1" applyBorder="1" applyAlignment="1" applyProtection="1">
      <alignment horizontal="center" vertical="center" wrapText="1"/>
    </xf>
    <xf numFmtId="0" fontId="20" fillId="0" borderId="7" xfId="1171" applyFont="1" applyFill="1" applyBorder="1" applyAlignment="1" applyProtection="1">
      <alignment horizontal="center" vertical="center" wrapText="1"/>
    </xf>
    <xf numFmtId="0" fontId="20" fillId="0" borderId="6" xfId="1171" applyFont="1" applyFill="1" applyBorder="1" applyAlignment="1" applyProtection="1">
      <alignment horizontal="center" vertical="center" wrapText="1"/>
    </xf>
    <xf numFmtId="0" fontId="27" fillId="0" borderId="1" xfId="1171" applyFont="1" applyFill="1" applyBorder="1" applyAlignment="1" applyProtection="1">
      <alignment horizontal="center" vertical="center" wrapText="1"/>
    </xf>
    <xf numFmtId="0" fontId="20" fillId="3" borderId="1" xfId="1171" applyFont="1" applyFill="1" applyBorder="1" applyAlignment="1" applyProtection="1">
      <alignment horizontal="center" vertical="center" wrapText="1"/>
    </xf>
    <xf numFmtId="0" fontId="27" fillId="3" borderId="1" xfId="1171" applyFont="1" applyFill="1" applyBorder="1" applyAlignment="1" applyProtection="1">
      <alignment horizontal="center" vertical="center" wrapText="1"/>
    </xf>
    <xf numFmtId="194" fontId="21" fillId="3" borderId="1" xfId="1344" applyNumberFormat="1" applyFont="1" applyFill="1" applyBorder="1" applyAlignment="1">
      <alignment vertical="center" wrapText="1"/>
    </xf>
    <xf numFmtId="194" fontId="28" fillId="3" borderId="1" xfId="1344" applyNumberFormat="1" applyFont="1" applyFill="1" applyBorder="1" applyAlignment="1">
      <alignment horizontal="center" vertical="center"/>
    </xf>
    <xf numFmtId="194" fontId="29" fillId="3" borderId="1" xfId="0" applyNumberFormat="1" applyFont="1" applyFill="1" applyBorder="1" applyAlignment="1" applyProtection="1">
      <alignment horizontal="center" vertical="center" shrinkToFit="1"/>
      <protection hidden="1"/>
    </xf>
    <xf numFmtId="194" fontId="28" fillId="0" borderId="1" xfId="1171" applyNumberFormat="1" applyFont="1" applyFill="1" applyBorder="1" applyAlignment="1" applyProtection="1">
      <alignment horizontal="center" vertical="center" shrinkToFit="1"/>
    </xf>
    <xf numFmtId="194" fontId="29" fillId="3" borderId="8" xfId="0" applyNumberFormat="1" applyFont="1" applyFill="1" applyBorder="1" applyAlignment="1" applyProtection="1">
      <alignment horizontal="center" vertical="center" shrinkToFit="1"/>
    </xf>
    <xf numFmtId="194" fontId="30" fillId="0" borderId="1" xfId="344" applyNumberFormat="1" applyFont="1" applyFill="1" applyBorder="1" applyAlignment="1" applyProtection="1">
      <alignment horizontal="center" vertical="center"/>
    </xf>
    <xf numFmtId="194" fontId="28" fillId="0" borderId="8" xfId="1171" applyNumberFormat="1" applyFont="1" applyFill="1" applyBorder="1" applyAlignment="1" applyProtection="1">
      <alignment horizontal="center" vertical="center" shrinkToFit="1"/>
    </xf>
    <xf numFmtId="194" fontId="31" fillId="0" borderId="1" xfId="1171" applyNumberFormat="1" applyFont="1" applyFill="1" applyBorder="1" applyAlignment="1" applyProtection="1">
      <alignment horizontal="center" vertical="center" shrinkToFit="1"/>
    </xf>
    <xf numFmtId="194" fontId="21" fillId="3" borderId="1" xfId="1344" applyNumberFormat="1" applyFont="1" applyFill="1" applyBorder="1" applyAlignment="1">
      <alignment horizontal="left" vertical="center" wrapText="1"/>
    </xf>
    <xf numFmtId="194" fontId="21" fillId="3" borderId="1" xfId="0" applyNumberFormat="1" applyFont="1" applyFill="1" applyBorder="1" applyAlignment="1" applyProtection="1">
      <alignment horizontal="center" vertical="center" shrinkToFit="1"/>
      <protection hidden="1"/>
    </xf>
    <xf numFmtId="194" fontId="21" fillId="3" borderId="8" xfId="0" applyNumberFormat="1" applyFont="1" applyFill="1" applyBorder="1" applyAlignment="1">
      <alignment horizontal="center" vertical="center" shrinkToFit="1"/>
    </xf>
    <xf numFmtId="194" fontId="29" fillId="3" borderId="8" xfId="0" applyNumberFormat="1" applyFont="1" applyFill="1" applyBorder="1" applyAlignment="1">
      <alignment horizontal="center" vertical="center" shrinkToFit="1"/>
    </xf>
    <xf numFmtId="194" fontId="21" fillId="3" borderId="8" xfId="0" applyNumberFormat="1" applyFont="1" applyFill="1" applyBorder="1" applyAlignment="1" applyProtection="1">
      <alignment horizontal="center" vertical="center" shrinkToFit="1"/>
      <protection hidden="1"/>
    </xf>
    <xf numFmtId="194" fontId="22" fillId="0" borderId="1" xfId="1171" applyNumberFormat="1" applyFont="1" applyFill="1" applyBorder="1" applyAlignment="1" applyProtection="1">
      <alignment horizontal="center" vertical="center" wrapText="1"/>
    </xf>
    <xf numFmtId="194" fontId="32" fillId="0" borderId="1" xfId="1171" applyNumberFormat="1" applyFont="1" applyFill="1" applyBorder="1" applyAlignment="1" applyProtection="1">
      <alignment horizontal="center" vertical="center" shrinkToFit="1"/>
      <protection hidden="1"/>
    </xf>
    <xf numFmtId="0" fontId="33" fillId="3" borderId="0" xfId="1346" applyFont="1" applyFill="1"/>
    <xf numFmtId="0" fontId="19" fillId="0" borderId="0" xfId="0" applyFont="1"/>
    <xf numFmtId="0" fontId="17" fillId="3" borderId="0" xfId="1265" applyFont="1" applyFill="1" applyAlignment="1">
      <alignment horizontal="center" vertical="center" wrapText="1"/>
    </xf>
    <xf numFmtId="0" fontId="15" fillId="0" borderId="0" xfId="0" applyFont="1"/>
    <xf numFmtId="0" fontId="34" fillId="3" borderId="0" xfId="1265" applyFont="1" applyFill="1">
      <alignment vertical="center"/>
    </xf>
    <xf numFmtId="0" fontId="34" fillId="3" borderId="0" xfId="1265" applyFont="1" applyFill="1" applyAlignment="1">
      <alignment vertical="center" wrapText="1"/>
    </xf>
    <xf numFmtId="0" fontId="34" fillId="3" borderId="0" xfId="1265" applyFont="1" applyFill="1" applyAlignment="1">
      <alignment vertical="center" wrapText="1" shrinkToFit="1"/>
    </xf>
    <xf numFmtId="0" fontId="13" fillId="0" borderId="0" xfId="0" applyFont="1"/>
    <xf numFmtId="0" fontId="23" fillId="3" borderId="0" xfId="1265" applyFont="1" applyFill="1">
      <alignment vertical="center"/>
    </xf>
    <xf numFmtId="191" fontId="23" fillId="3" borderId="0" xfId="1265" applyNumberFormat="1" applyFont="1" applyFill="1">
      <alignment vertical="center"/>
    </xf>
    <xf numFmtId="1" fontId="35" fillId="3" borderId="0" xfId="1346" applyNumberFormat="1" applyFont="1" applyFill="1"/>
    <xf numFmtId="1" fontId="36" fillId="3" borderId="0" xfId="1346" applyNumberFormat="1" applyFont="1" applyFill="1"/>
    <xf numFmtId="1" fontId="33" fillId="3" borderId="0" xfId="1346" applyNumberFormat="1" applyFont="1" applyFill="1"/>
    <xf numFmtId="0" fontId="24" fillId="3" borderId="0" xfId="1265" applyFont="1" applyFill="1" applyAlignment="1">
      <alignment horizontal="center" vertical="center"/>
    </xf>
    <xf numFmtId="0" fontId="37" fillId="3" borderId="0" xfId="1265" applyFont="1" applyFill="1">
      <alignment vertical="center"/>
    </xf>
    <xf numFmtId="191" fontId="23" fillId="0" borderId="0" xfId="1341" applyNumberFormat="1" applyFont="1" applyFill="1" applyAlignment="1">
      <alignment vertical="center"/>
    </xf>
    <xf numFmtId="191" fontId="23" fillId="3" borderId="4" xfId="1265" applyNumberFormat="1" applyFont="1" applyFill="1" applyBorder="1" applyAlignment="1">
      <alignment horizontal="right" vertical="center"/>
    </xf>
    <xf numFmtId="191" fontId="23" fillId="3" borderId="0" xfId="1265" applyNumberFormat="1" applyFont="1" applyFill="1" applyAlignment="1">
      <alignment horizontal="right" vertical="center"/>
    </xf>
    <xf numFmtId="191" fontId="34" fillId="3" borderId="4" xfId="1265" applyNumberFormat="1" applyFont="1" applyFill="1" applyBorder="1" applyAlignment="1">
      <alignment horizontal="right" vertical="center"/>
    </xf>
    <xf numFmtId="0" fontId="17" fillId="3" borderId="1" xfId="1265" applyFont="1" applyFill="1" applyBorder="1" applyAlignment="1">
      <alignment horizontal="distributed" vertical="center" wrapText="1" indent="3"/>
    </xf>
    <xf numFmtId="0" fontId="17" fillId="3" borderId="1" xfId="1265" applyNumberFormat="1" applyFont="1" applyFill="1" applyBorder="1" applyAlignment="1">
      <alignment horizontal="left" vertical="center" wrapText="1"/>
    </xf>
    <xf numFmtId="191" fontId="17" fillId="3" borderId="1" xfId="1265" applyNumberFormat="1" applyFont="1" applyFill="1" applyBorder="1">
      <alignment vertical="center"/>
    </xf>
    <xf numFmtId="0" fontId="34" fillId="3" borderId="1" xfId="1265" applyFont="1" applyFill="1" applyBorder="1" applyAlignment="1">
      <alignment vertical="center" wrapText="1"/>
    </xf>
    <xf numFmtId="191" fontId="34" fillId="3" borderId="1" xfId="1265" applyNumberFormat="1" applyFont="1" applyFill="1" applyBorder="1" applyAlignment="1">
      <alignment horizontal="right" vertical="center"/>
    </xf>
    <xf numFmtId="191" fontId="17" fillId="3" borderId="1" xfId="359" applyNumberFormat="1" applyFont="1" applyFill="1" applyBorder="1" applyAlignment="1">
      <alignment horizontal="right" vertical="center"/>
    </xf>
    <xf numFmtId="10" fontId="17" fillId="3" borderId="1" xfId="1265" applyNumberFormat="1" applyFont="1" applyFill="1" applyBorder="1">
      <alignment vertical="center"/>
    </xf>
    <xf numFmtId="0" fontId="17" fillId="3" borderId="0" xfId="1265" applyFont="1" applyFill="1">
      <alignment vertical="center"/>
    </xf>
    <xf numFmtId="0" fontId="34" fillId="0" borderId="1" xfId="1265" applyFont="1" applyFill="1" applyBorder="1" applyAlignment="1">
      <alignment horizontal="left" vertical="center" wrapText="1"/>
    </xf>
    <xf numFmtId="191" fontId="34" fillId="3" borderId="1" xfId="1265" applyNumberFormat="1" applyFont="1" applyFill="1" applyBorder="1">
      <alignment vertical="center"/>
    </xf>
    <xf numFmtId="194" fontId="17" fillId="3" borderId="1" xfId="359" applyNumberFormat="1" applyFont="1" applyFill="1" applyBorder="1" applyAlignment="1">
      <alignment vertical="center"/>
    </xf>
    <xf numFmtId="0" fontId="34" fillId="3" borderId="1" xfId="1265" applyFont="1" applyFill="1" applyBorder="1" applyAlignment="1">
      <alignment horizontal="left" vertical="center" wrapText="1"/>
    </xf>
    <xf numFmtId="191" fontId="17" fillId="3" borderId="1" xfId="1265" applyNumberFormat="1" applyFont="1" applyFill="1" applyBorder="1" applyAlignment="1">
      <alignment horizontal="right" vertical="center"/>
    </xf>
    <xf numFmtId="0" fontId="34" fillId="3" borderId="1" xfId="1265" applyNumberFormat="1" applyFont="1" applyFill="1" applyBorder="1" applyAlignment="1">
      <alignment horizontal="left" vertical="center" wrapText="1"/>
    </xf>
    <xf numFmtId="0" fontId="17" fillId="3" borderId="1" xfId="1265" applyFont="1" applyFill="1" applyBorder="1" applyAlignment="1">
      <alignment horizontal="left" vertical="center" wrapText="1"/>
    </xf>
    <xf numFmtId="0" fontId="17" fillId="3" borderId="1" xfId="1265" applyFont="1" applyFill="1" applyBorder="1" applyAlignment="1">
      <alignment horizontal="center" vertical="center" wrapText="1"/>
    </xf>
    <xf numFmtId="3" fontId="17" fillId="3" borderId="1" xfId="1190" applyNumberFormat="1" applyFont="1" applyFill="1" applyBorder="1" applyAlignment="1" applyProtection="1">
      <alignment horizontal="left" vertical="center" wrapText="1"/>
    </xf>
    <xf numFmtId="3" fontId="34" fillId="3" borderId="1" xfId="1190" applyNumberFormat="1" applyFont="1" applyFill="1" applyBorder="1" applyAlignment="1" applyProtection="1">
      <alignment horizontal="left" vertical="center" wrapText="1"/>
    </xf>
    <xf numFmtId="0" fontId="18" fillId="3" borderId="1" xfId="1265" applyFont="1" applyFill="1" applyBorder="1" applyAlignment="1">
      <alignment horizontal="left" vertical="center" wrapText="1"/>
    </xf>
    <xf numFmtId="0" fontId="17" fillId="3" borderId="0" xfId="1265" applyFont="1" applyFill="1" applyAlignment="1">
      <alignment vertical="center" wrapText="1"/>
    </xf>
    <xf numFmtId="3" fontId="34" fillId="0" borderId="1" xfId="1190" applyNumberFormat="1" applyFont="1" applyBorder="1" applyAlignment="1">
      <alignment horizontal="left" vertical="center" wrapText="1"/>
    </xf>
    <xf numFmtId="0" fontId="18" fillId="3" borderId="1" xfId="1190" applyNumberFormat="1" applyFont="1" applyFill="1" applyBorder="1" applyAlignment="1" applyProtection="1">
      <alignment horizontal="left" vertical="center" wrapText="1"/>
    </xf>
    <xf numFmtId="0" fontId="34" fillId="3" borderId="1" xfId="1265" applyFont="1" applyFill="1" applyBorder="1" applyAlignment="1">
      <alignment horizontal="left" vertical="center" wrapText="1" shrinkToFit="1"/>
    </xf>
    <xf numFmtId="0" fontId="34" fillId="3" borderId="1" xfId="1265" applyFont="1" applyFill="1" applyBorder="1" applyAlignment="1">
      <alignment horizontal="left" vertical="center"/>
    </xf>
    <xf numFmtId="0" fontId="17" fillId="3" borderId="1" xfId="1265" applyFont="1" applyFill="1" applyBorder="1" applyAlignment="1">
      <alignment horizontal="left" vertical="center"/>
    </xf>
    <xf numFmtId="0" fontId="17" fillId="3" borderId="1" xfId="1265" applyFont="1" applyFill="1" applyBorder="1">
      <alignment vertical="center"/>
    </xf>
    <xf numFmtId="194" fontId="34" fillId="3" borderId="1" xfId="359" applyNumberFormat="1" applyFont="1" applyFill="1" applyBorder="1" applyAlignment="1">
      <alignment vertical="center"/>
    </xf>
    <xf numFmtId="0" fontId="17" fillId="3" borderId="1" xfId="1265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1" fillId="0" borderId="0" xfId="0" applyFont="1" applyAlignment="1">
      <alignment horizontal="distributed" vertical="center"/>
    </xf>
    <xf numFmtId="0" fontId="42" fillId="0" borderId="0" xfId="0" applyFont="1" applyAlignment="1">
      <alignment horizontal="left" vertical="center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195" fontId="45" fillId="0" borderId="0" xfId="0" applyNumberFormat="1" applyFont="1" applyAlignment="1">
      <alignment horizontal="center"/>
    </xf>
  </cellXfs>
  <cellStyles count="18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gdp" xfId="49"/>
    <cellStyle name="解释性文本 3 2_州本级" xfId="50"/>
    <cellStyle name="常规 44" xfId="51"/>
    <cellStyle name="60% - 着色 2" xfId="52"/>
    <cellStyle name="汇总 6" xfId="53"/>
    <cellStyle name="差_30云南_1" xfId="54"/>
    <cellStyle name="好_行政(燃修费)_民生政策最低支出需求_03_2010年各地区一般预算平衡表" xfId="55"/>
    <cellStyle name="好_县市旗测算-新科目（20080626）_财力性转移支付2010年预算参考数_03_2010年各地区一般预算平衡表" xfId="56"/>
    <cellStyle name="标题 1 4_州本级" xfId="57"/>
    <cellStyle name="好 3 2 2" xfId="58"/>
    <cellStyle name="差_行政(燃修费)_03_2010年各地区一般预算平衡表" xfId="59"/>
    <cellStyle name="差_30云南_1_财力性转移支付2010年预算参考数" xfId="60"/>
    <cellStyle name="差_Book1_财力性转移支付2010年预算参考数_03_2010年各地区一般预算平衡表" xfId="61"/>
    <cellStyle name="Accent2 - 40%" xfId="62"/>
    <cellStyle name="好_市辖区测算-新科目（20080626）_03_2010年各地区一般预算平衡表" xfId="63"/>
    <cellStyle name="差_平邑_03_2010年各地区一般预算平衡表" xfId="64"/>
    <cellStyle name="好_人员工资和公用经费3" xfId="65"/>
    <cellStyle name="常规 7 3" xfId="66"/>
    <cellStyle name="差_市辖区测算-新科目（20080626）" xfId="67"/>
    <cellStyle name="标题 3 4_州本级" xfId="68"/>
    <cellStyle name="差_缺口县区测算(财政部标准)" xfId="69"/>
    <cellStyle name="Accent2 - 60%" xfId="70"/>
    <cellStyle name="好_其他部门(按照总人口测算）—20080416_县市旗测算-新科目（含人口规模效应）_财力性转移支付2010年预算参考数_03_2010年各地区一般预算平衡表" xfId="71"/>
    <cellStyle name="好_县市旗测算20080508_县市旗测算-新科目（含人口规模效应）" xfId="72"/>
    <cellStyle name="标题 6 2_州本级" xfId="73"/>
    <cellStyle name="差_安徽 缺口县区测算(地方填报)1_财力性转移支付2010年预算参考数" xfId="74"/>
    <cellStyle name="差_12滨州_财力性转移支付2010年预算参考数_03_2010年各地区一般预算平衡表" xfId="75"/>
    <cellStyle name="好_教育(按照总人口测算）—20080416_不含人员经费系数_财力性转移支付2010年预算参考数" xfId="76"/>
    <cellStyle name="解释性文本 2 2_州本级" xfId="77"/>
    <cellStyle name="_2013年市级年初预算平衡表（初步匡算2012年10月11日）杨局改---报兴国前再调整11.1----11.27" xfId="78"/>
    <cellStyle name="好_行政（人员）_不含人员经费系数_03_2010年各地区一般预算平衡表" xfId="79"/>
    <cellStyle name="差_2006年22湖南_财力性转移支付2010年预算参考数_03_2010年各地区一般预算平衡表" xfId="80"/>
    <cellStyle name="标题 1 5 2" xfId="81"/>
    <cellStyle name="差_2006年28四川" xfId="82"/>
    <cellStyle name="差_测算结果汇总_财力性转移支付2010年预算参考数" xfId="83"/>
    <cellStyle name="好_卫生(按照总人口测算）—20080416_民生政策最低支出需求_03_2010年各地区一般预算平衡表" xfId="84"/>
    <cellStyle name="百分比 4" xfId="85"/>
    <cellStyle name="差 6" xfId="86"/>
    <cellStyle name="差_成本差异系数_03_2010年各地区一般预算平衡表" xfId="87"/>
    <cellStyle name="标题 4 2_州本级" xfId="88"/>
    <cellStyle name="差_农林水和城市维护标准支出20080505－县区合计_财力性转移支付2010年预算参考数" xfId="89"/>
    <cellStyle name="差_核定人数下发表" xfId="90"/>
    <cellStyle name="百分比 5" xfId="91"/>
    <cellStyle name="好_Book2_财力性转移支付2010年预算参考数" xfId="92"/>
    <cellStyle name="差 7" xfId="93"/>
    <cellStyle name="差_测算结果_财力性转移支付2010年预算参考数" xfId="94"/>
    <cellStyle name="好_汇总表_财力性转移支付2010年预算参考数" xfId="95"/>
    <cellStyle name="差_县区合并测算20080423(按照各省比重）_民生政策最低支出需求_03_2010年各地区一般预算平衡表" xfId="96"/>
    <cellStyle name="百分比 6" xfId="97"/>
    <cellStyle name="差_2007一般预算支出口径剔除表" xfId="98"/>
    <cellStyle name="计算 3 2" xfId="99"/>
    <cellStyle name="标题 3 3 2_州本级" xfId="100"/>
    <cellStyle name="好_卫生(按照总人口测算）—20080416_不含人员经费系数_03_2010年各地区一般预算平衡表" xfId="101"/>
    <cellStyle name="好_县市旗测算-新科目（20080626）_不含人员经费系数_财力性转移支付2010年预算参考数" xfId="102"/>
    <cellStyle name="Currency [0]" xfId="103"/>
    <cellStyle name="好_2_03_2010年各地区一般预算平衡表" xfId="104"/>
    <cellStyle name="标题 4 5 3" xfId="105"/>
    <cellStyle name="差_Book2" xfId="106"/>
    <cellStyle name="差_行政(燃修费)_民生政策最低支出需求_03_2010年各地区一般预算平衡表" xfId="107"/>
    <cellStyle name="差 3 4" xfId="108"/>
    <cellStyle name="差_平邑_财力性转移支付2010年预算参考数" xfId="109"/>
    <cellStyle name="输出 3 3" xfId="110"/>
    <cellStyle name="差_行政（人员）_县市旗测算-新科目（含人口规模效应）" xfId="111"/>
    <cellStyle name="常规 2 2 2 4" xfId="112"/>
    <cellStyle name="好_行政公检法测算_县市旗测算-新科目（含人口规模效应）_财力性转移支付2010年预算参考数_03_2010年各地区一般预算平衡表" xfId="113"/>
    <cellStyle name="标题 4 5 2" xfId="114"/>
    <cellStyle name="差_缺口县区测算(按核定人数)_财力性转移支付2010年预算参考数_03_2010年各地区一般预算平衡表" xfId="115"/>
    <cellStyle name="差_县市旗测算-新科目（20080626）_不含人员经费系数" xfId="116"/>
    <cellStyle name="标题 5 4" xfId="117"/>
    <cellStyle name="标题 2 2_州本级" xfId="118"/>
    <cellStyle name="差_云南省2008年转移支付测算——州市本级考核部分及政策性测算_03_2010年各地区一般预算平衡表" xfId="119"/>
    <cellStyle name="差_14安徽_03_2010年各地区一般预算平衡表" xfId="120"/>
    <cellStyle name="汇总 3 4" xfId="121"/>
    <cellStyle name="常规 2 6_州本级" xfId="122"/>
    <cellStyle name="输出 4_州本级" xfId="123"/>
    <cellStyle name="差_2006年34青海_财力性转移支付2010年预算参考数" xfId="124"/>
    <cellStyle name="差_县区合并测算20080423(按照各省比重）_03_2010年各地区一般预算平衡表" xfId="125"/>
    <cellStyle name="差_其他部门(按照总人口测算）—20080416_不含人员经费系数_财力性转移支付2010年预算参考数" xfId="126"/>
    <cellStyle name="差_行政公检法测算_县市旗测算-新科目（含人口规模效应）_03_2010年各地区一般预算平衡表" xfId="127"/>
    <cellStyle name="20% - 着色 1" xfId="128"/>
    <cellStyle name="好_其他部门(按照总人口测算）—20080416_县市旗测算-新科目（含人口规模效应）_财力性转移支付2010年预算参考数" xfId="129"/>
    <cellStyle name="计算 3" xfId="130"/>
    <cellStyle name="标题 2 4 2_州本级" xfId="131"/>
    <cellStyle name="好_不含人员经费系数_财力性转移支付2010年预算参考数_03_2010年各地区一般预算平衡表" xfId="132"/>
    <cellStyle name="差_行政公检法测算_县市旗测算-新科目（含人口规模效应）" xfId="133"/>
    <cellStyle name="20% - 着色 2" xfId="134"/>
    <cellStyle name="计算 4" xfId="135"/>
    <cellStyle name="标题 7 2_州本级" xfId="136"/>
    <cellStyle name="差_汇总表4_03_2010年各地区一般预算平衡表" xfId="137"/>
    <cellStyle name="差_行政(燃修费)_民生政策最低支出需求" xfId="138"/>
    <cellStyle name="差_县区合并测算20080421_03_2010年各地区一般预算平衡表" xfId="139"/>
    <cellStyle name="标题 1 4 2" xfId="140"/>
    <cellStyle name="好_1_财力性转移支付2010年预算参考数_03_2010年各地区一般预算平衡表" xfId="141"/>
    <cellStyle name="差_2006年全省财力计算表（中央、决算）" xfId="142"/>
    <cellStyle name="好_分县成本差异系数_民生政策最低支出需求_03_2010年各地区一般预算平衡表" xfId="143"/>
    <cellStyle name="好_县区合并测算20080421_县市旗测算-新科目（含人口规模效应）_财力性转移支付2010年预算参考数_03_2010年各地区一般预算平衡表" xfId="144"/>
    <cellStyle name="差_市辖区测算20080510_民生政策最低支出需求_财力性转移支付2010年预算参考数" xfId="145"/>
    <cellStyle name="差_分县成本差异系数_民生政策最低支出需求_财力性转移支付2010年预算参考数" xfId="146"/>
    <cellStyle name="差_2_财力性转移支付2010年预算参考数" xfId="147"/>
    <cellStyle name="20% - 着色 3" xfId="148"/>
    <cellStyle name="计算 5" xfId="149"/>
    <cellStyle name="好_市辖区测算20080510_不含人员经费系数_财力性转移支付2010年预算参考数_03_2010年各地区一般预算平衡表" xfId="150"/>
    <cellStyle name="标题 1 4 3" xfId="151"/>
    <cellStyle name="差_县市旗测算20080508_不含人员经费系数_财力性转移支付2010年预算参考数_03_2010年各地区一般预算平衡表" xfId="152"/>
    <cellStyle name="差_自行调整差异系数顺序" xfId="153"/>
    <cellStyle name="_2013年土地（20120921）" xfId="154"/>
    <cellStyle name="_ET_STYLE_NoName_00_" xfId="155"/>
    <cellStyle name="标题 4 2 2" xfId="156"/>
    <cellStyle name="20% - 着色 5" xfId="157"/>
    <cellStyle name="计算 7" xfId="158"/>
    <cellStyle name="着色 1" xfId="159"/>
    <cellStyle name="差_人员工资和公用经费3_财力性转移支付2010年预算参考数" xfId="160"/>
    <cellStyle name="差_县市旗测算-新科目（20080626）_县市旗测算-新科目（含人口规模效应）_财力性转移支付2010年预算参考数_03_2010年各地区一般预算平衡表" xfId="161"/>
    <cellStyle name="标题 4 3 2" xfId="162"/>
    <cellStyle name="_平衡稿附表（预算部分）" xfId="163"/>
    <cellStyle name="差_34青海_1_财力性转移支付2010年预算参考数" xfId="164"/>
    <cellStyle name="标题 4 2 2 2" xfId="165"/>
    <cellStyle name="_2011年全市政府性债务情况表（总体和明细）---调整" xfId="166"/>
    <cellStyle name="警告文本 2_州本级" xfId="167"/>
    <cellStyle name="标题 2 5_州本级" xfId="168"/>
    <cellStyle name="警告文本 3 4" xfId="169"/>
    <cellStyle name="标题 3 5 3" xfId="170"/>
    <cellStyle name="_重点项目2013年预算调整情况" xfId="171"/>
    <cellStyle name="_2012年部门重点项目情况表（2012-02-08）" xfId="172"/>
    <cellStyle name="标题 6" xfId="173"/>
    <cellStyle name="_2011年全市政府性债务情况表（总体和明细）" xfId="174"/>
    <cellStyle name="差_行政公检法测算_不含人员经费系数" xfId="175"/>
    <cellStyle name="标题 2 2 4" xfId="176"/>
    <cellStyle name="差_03昭通" xfId="177"/>
    <cellStyle name="计算 5 2" xfId="178"/>
    <cellStyle name="好_行政公检法测算_不含人员经费系数_03_2010年各地区一般预算平衡表" xfId="179"/>
    <cellStyle name="差_行政公检法测算_不含人员经费系数_财力性转移支付2010年预算参考数" xfId="180"/>
    <cellStyle name="差_其他部门(按照总人口测算）—20080416_民生政策最低支出需求_财力性转移支付2010年预算参考数_03_2010年各地区一般预算平衡表" xfId="181"/>
    <cellStyle name="_Book1" xfId="182"/>
    <cellStyle name="常规 2 7 2" xfId="183"/>
    <cellStyle name="差_财政供养人员_财力性转移支付2010年预算参考数_03_2010年各地区一般预算平衡表" xfId="184"/>
    <cellStyle name="20% - 着色 4" xfId="185"/>
    <cellStyle name="计算 6" xfId="186"/>
    <cellStyle name="好_2006年28四川_财力性转移支付2010年预算参考数" xfId="187"/>
    <cellStyle name="差_总人口_财力性转移支付2010年预算参考数_03_2010年各地区一般预算平衡表" xfId="188"/>
    <cellStyle name="差_农林水和城市维护标准支出20080505－县区合计_不含人员经费系数_财力性转移支付2010年预算参考数_03_2010年各地区一般预算平衡表" xfId="189"/>
    <cellStyle name="差_核定人数对比" xfId="190"/>
    <cellStyle name="差_山东省民生支出标准_财力性转移支付2010年预算参考数_03_2010年各地区一般预算平衡表" xfId="191"/>
    <cellStyle name="适中 5" xfId="192"/>
    <cellStyle name="Accent2 - 20%" xfId="193"/>
    <cellStyle name="常规 3 2 3" xfId="194"/>
    <cellStyle name="着色 2" xfId="195"/>
    <cellStyle name="20% - 着色 6" xfId="196"/>
    <cellStyle name="40% - 着色 1" xfId="197"/>
    <cellStyle name="40% - 着色 2" xfId="198"/>
    <cellStyle name="差_教育(按照总人口测算）—20080416_民生政策最低支出需求_03_2010年各地区一般预算平衡表" xfId="199"/>
    <cellStyle name="检查单元格 3 2_州本级" xfId="200"/>
    <cellStyle name="差_河南 缺口县区测算(地方填报白)_财力性转移支付2010年预算参考数" xfId="201"/>
    <cellStyle name="好_市辖区测算-新科目（20080626）_民生政策最低支出需求" xfId="202"/>
    <cellStyle name="40% - 着色 3" xfId="203"/>
    <cellStyle name="差_行政(燃修费)" xfId="204"/>
    <cellStyle name="差_行政公检法测算_不含人员经费系数_财力性转移支付2010年预算参考数_03_2010年各地区一般预算平衡表" xfId="205"/>
    <cellStyle name="40% - 着色 4" xfId="206"/>
    <cellStyle name="40% - 着色 5" xfId="207"/>
    <cellStyle name="40% - 着色 6" xfId="208"/>
    <cellStyle name="60% - 着色 1" xfId="209"/>
    <cellStyle name="60% - 着色 3" xfId="210"/>
    <cellStyle name="好_文体广播事业(按照总人口测算）—20080416_民生政策最低支出需求_财力性转移支付2010年预算参考数_03_2010年各地区一般预算平衡表" xfId="211"/>
    <cellStyle name="60% - 着色 4" xfId="212"/>
    <cellStyle name="标题 1 2" xfId="213"/>
    <cellStyle name="差_2007年收支情况及2008年收支预计表(汇总表)_财力性转移支付2010年预算参考数" xfId="214"/>
    <cellStyle name="常规 46" xfId="215"/>
    <cellStyle name="60% - 着色 5" xfId="216"/>
    <cellStyle name="标题 1 3" xfId="217"/>
    <cellStyle name="好_县市旗测算-新科目（20080627）_县市旗测算-新科目（含人口规模效应）_财力性转移支付2010年预算参考数" xfId="218"/>
    <cellStyle name="60% - 着色 6" xfId="219"/>
    <cellStyle name="标题 1 4" xfId="220"/>
    <cellStyle name="常规 53" xfId="221"/>
    <cellStyle name="差_2008年支出调整_财力性转移支付2010年预算参考数_03_2010年各地区一般预算平衡表" xfId="222"/>
    <cellStyle name="好_分县成本差异系数_财力性转移支付2010年预算参考数" xfId="223"/>
    <cellStyle name="Accent1" xfId="224"/>
    <cellStyle name="差_成本差异系数（含人口规模）_03_2010年各地区一般预算平衡表" xfId="225"/>
    <cellStyle name="好_缺口县区测算(财政部标准)_财力性转移支付2010年预算参考数" xfId="226"/>
    <cellStyle name="差_2007年一般预算支出剔除_财力性转移支付2010年预算参考数_03_2010年各地区一般预算平衡表" xfId="227"/>
    <cellStyle name="Accent1 - 20%" xfId="228"/>
    <cellStyle name="好_2008年全省汇总收支计算表_财力性转移支付2010年预算参考数_03_2010年各地区一般预算平衡表" xfId="229"/>
    <cellStyle name="差_2008年全省汇总收支计算表_财力性转移支付2010年预算参考数" xfId="230"/>
    <cellStyle name="差_青海 缺口县区测算(地方填报)_财力性转移支付2010年预算参考数_03_2010年各地区一般预算平衡表" xfId="231"/>
    <cellStyle name="Accent1 - 40%" xfId="232"/>
    <cellStyle name="好_2006年34青海_03_2010年各地区一般预算平衡表" xfId="233"/>
    <cellStyle name="标题 6 2 2" xfId="234"/>
    <cellStyle name="差_县市旗测算20080508_民生政策最低支出需求" xfId="235"/>
    <cellStyle name="Accent1 - 60%" xfId="236"/>
    <cellStyle name="Accent1_2006年33甘肃" xfId="237"/>
    <cellStyle name="常规 3 3 2_州本级" xfId="238"/>
    <cellStyle name="Accent2" xfId="239"/>
    <cellStyle name="差_2_03_2010年各地区一般预算平衡表" xfId="240"/>
    <cellStyle name="Accent2_2006年33甘肃" xfId="241"/>
    <cellStyle name="标题 5 2 2" xfId="242"/>
    <cellStyle name="Accent3" xfId="243"/>
    <cellStyle name="好_Book1_03_2010年各地区一般预算平衡表" xfId="244"/>
    <cellStyle name="Accent3 - 20%" xfId="245"/>
    <cellStyle name="Accent3 - 40%" xfId="246"/>
    <cellStyle name="Accent3 - 60%" xfId="247"/>
    <cellStyle name="差_县市旗测算-新科目（20080627）" xfId="248"/>
    <cellStyle name="标题 2 5 3" xfId="249"/>
    <cellStyle name="差_县市旗测算20080508_县市旗测算-新科目（含人口规模效应）_财力性转移支付2010年预算参考数" xfId="250"/>
    <cellStyle name="Accent3_2006年33甘肃" xfId="251"/>
    <cellStyle name="标题 2 4_州本级" xfId="252"/>
    <cellStyle name="差_行政（人员）_民生政策最低支出需求_财力性转移支付2010年预算参考数_03_2010年各地区一般预算平衡表" xfId="253"/>
    <cellStyle name="Accent4" xfId="254"/>
    <cellStyle name="差_市辖区测算20080510_不含人员经费系数_03_2010年各地区一般预算平衡表" xfId="255"/>
    <cellStyle name="差_分县成本差异系数_不含人员经费系数_03_2010年各地区一般预算平衡表" xfId="256"/>
    <cellStyle name="Accent4 - 20%" xfId="257"/>
    <cellStyle name="差 4 2 2" xfId="258"/>
    <cellStyle name="好_行政（人员）_不含人员经费系数" xfId="259"/>
    <cellStyle name="差_2006年22湖南_财力性转移支付2010年预算参考数" xfId="260"/>
    <cellStyle name="百分比 2 2 2" xfId="261"/>
    <cellStyle name="输入 4" xfId="262"/>
    <cellStyle name="Accent4 - 40%" xfId="263"/>
    <cellStyle name="好_县市旗测算-新科目（20080626）_不含人员经费系数_财力性转移支付2010年预算参考数_03_2010年各地区一般预算平衡表" xfId="264"/>
    <cellStyle name="百分比 2 4 2" xfId="265"/>
    <cellStyle name="Accent4 - 60%" xfId="266"/>
    <cellStyle name="好_分县成本差异系数_民生政策最低支出需求_财力性转移支付2010年预算参考数_03_2010年各地区一般预算平衡表" xfId="267"/>
    <cellStyle name="好_行政(燃修费)" xfId="268"/>
    <cellStyle name="差_安徽 缺口县区测算(地方填报)1" xfId="269"/>
    <cellStyle name="Accent5" xfId="270"/>
    <cellStyle name="好_2008年支出调整_03_2010年各地区一般预算平衡表" xfId="271"/>
    <cellStyle name="差_县区合并测算20080423(按照各省比重）_县市旗测算-新科目（含人口规模效应）_财力性转移支付2010年预算参考数" xfId="272"/>
    <cellStyle name="差_市辖区测算-新科目（20080626）_不含人员经费系数_财力性转移支付2010年预算参考数_03_2010年各地区一般预算平衡表" xfId="273"/>
    <cellStyle name="Accent5 - 20%" xfId="274"/>
    <cellStyle name="千分位[0]_ 白土" xfId="275"/>
    <cellStyle name="Accent5 - 40%" xfId="276"/>
    <cellStyle name="好_不含人员经费系数_财力性转移支付2010年预算参考数" xfId="277"/>
    <cellStyle name="标题 2 3 3" xfId="278"/>
    <cellStyle name="差_2006年28四川_财力性转移支付2010年预算参考数" xfId="279"/>
    <cellStyle name="Accent5 - 60%" xfId="280"/>
    <cellStyle name="Accent6" xfId="281"/>
    <cellStyle name="Accent6 - 20%" xfId="282"/>
    <cellStyle name="常规 3 3" xfId="283"/>
    <cellStyle name="好_县区合并测算20080421_不含人员经费系数" xfId="284"/>
    <cellStyle name="差_文体广播事业(按照总人口测算）—20080416_民生政策最低支出需求_03_2010年各地区一般预算平衡表" xfId="285"/>
    <cellStyle name="输入 4 2" xfId="286"/>
    <cellStyle name="差_07临沂" xfId="287"/>
    <cellStyle name="差_34青海_03_2010年各地区一般预算平衡表" xfId="288"/>
    <cellStyle name="Accent6 - 40%" xfId="289"/>
    <cellStyle name="好_县市旗测算20080508_不含人员经费系数_03_2010年各地区一般预算平衡表" xfId="290"/>
    <cellStyle name="Accent6 - 60%" xfId="291"/>
    <cellStyle name="好_县区合并测算20080421_民生政策最低支出需求_财力性转移支付2010年预算参考数_03_2010年各地区一般预算平衡表" xfId="292"/>
    <cellStyle name="Accent6_2006年33甘肃" xfId="293"/>
    <cellStyle name="差_分析缺口率_财力性转移支付2010年预算参考数_03_2010年各地区一般预算平衡表" xfId="294"/>
    <cellStyle name="差_Book2_03_2010年各地区一般预算平衡表" xfId="295"/>
    <cellStyle name="Calc Currency (0)" xfId="296"/>
    <cellStyle name="好_缺口县区测算(按2007支出增长25%测算)" xfId="297"/>
    <cellStyle name="好_云南 缺口县区测算(地方填报)_03_2010年各地区一般预算平衡表" xfId="298"/>
    <cellStyle name="好_县市旗测算20080508" xfId="299"/>
    <cellStyle name="Comma [0]" xfId="300"/>
    <cellStyle name="常规 3 6" xfId="301"/>
    <cellStyle name="好_教育(按照总人口测算）—20080416_民生政策最低支出需求_财力性转移支付2010年预算参考数_03_2010年各地区一般预算平衡表" xfId="302"/>
    <cellStyle name="comma zerodec" xfId="303"/>
    <cellStyle name="差_其他部门(按照总人口测算）—20080416_县市旗测算-新科目（含人口规模效应）_03_2010年各地区一般预算平衡表" xfId="304"/>
    <cellStyle name="통화_BOILER-CO1" xfId="305"/>
    <cellStyle name="差_同德" xfId="306"/>
    <cellStyle name="Comma_1995" xfId="307"/>
    <cellStyle name="常规 2 2" xfId="308"/>
    <cellStyle name="差_河南 缺口县区测算(地方填报白)" xfId="309"/>
    <cellStyle name="Currency_1995" xfId="310"/>
    <cellStyle name="Currency1" xfId="311"/>
    <cellStyle name="差_一般预算支出口径剔除表_财力性转移支付2010年预算参考数" xfId="312"/>
    <cellStyle name="标题 2 3 4" xfId="313"/>
    <cellStyle name="Date" xfId="314"/>
    <cellStyle name="Dollar (zero dec)" xfId="315"/>
    <cellStyle name="Fixed" xfId="316"/>
    <cellStyle name="差_文体广播事业(按照总人口测算）—20080416_不含人员经费系数" xfId="317"/>
    <cellStyle name="百分比 2 3 3" xfId="318"/>
    <cellStyle name="Grey" xfId="319"/>
    <cellStyle name="标题 4 2 2_州本级" xfId="320"/>
    <cellStyle name="好_卫生(按照总人口测算）—20080416_03_2010年各地区一般预算平衡表" xfId="321"/>
    <cellStyle name="差_行政公检法测算" xfId="322"/>
    <cellStyle name="标题 2 2" xfId="323"/>
    <cellStyle name="Header1" xfId="324"/>
    <cellStyle name="输入 4 2_州本级" xfId="325"/>
    <cellStyle name="Header2" xfId="326"/>
    <cellStyle name="差_分县成本差异系数_民生政策最低支出需求_财力性转移支付2010年预算参考数_03_2010年各地区一般预算平衡表" xfId="327"/>
    <cellStyle name="标题 8_州本级" xfId="328"/>
    <cellStyle name="差_市辖区测算20080510_民生政策最低支出需求_财力性转移支付2010年预算参考数_03_2010年各地区一般预算平衡表" xfId="329"/>
    <cellStyle name="汇总 3_州本级" xfId="330"/>
    <cellStyle name="差_文体广播事业(按照总人口测算）—20080416_不含人员经费系数_财力性转移支付2010年预算参考数_03_2010年各地区一般预算平衡表" xfId="331"/>
    <cellStyle name="标题 1 3 2_州本级" xfId="332"/>
    <cellStyle name="HEADING1" xfId="333"/>
    <cellStyle name="标题 4 3 2 2" xfId="334"/>
    <cellStyle name="警告文本 3_州本级" xfId="335"/>
    <cellStyle name="HEADING2" xfId="336"/>
    <cellStyle name="Input [yellow]" xfId="337"/>
    <cellStyle name="no dec" xfId="338"/>
    <cellStyle name="好_县市旗测算-新科目（20080627）_不含人员经费系数_财力性转移支付2010年预算参考数_03_2010年各地区一般预算平衡表" xfId="339"/>
    <cellStyle name="差_27重庆" xfId="340"/>
    <cellStyle name="好_2007年一般预算支出剔除_财力性转移支付2010年预算参考数" xfId="341"/>
    <cellStyle name="Norma,_laroux_4_营业在建 (2)_E21" xfId="342"/>
    <cellStyle name="差_行政（人员）_不含人员经费系数_财力性转移支付2010年预算参考数_03_2010年各地区一般预算平衡表" xfId="343"/>
    <cellStyle name="Normal" xfId="344"/>
    <cellStyle name="差_34青海_1" xfId="345"/>
    <cellStyle name="Normal - Style1" xfId="346"/>
    <cellStyle name="好_山东省民生支出标准" xfId="347"/>
    <cellStyle name="Normal_#10-Headcount" xfId="348"/>
    <cellStyle name="差_县区合并测算20080423(按照各省比重）_不含人员经费系数" xfId="349"/>
    <cellStyle name="Percent [2]" xfId="350"/>
    <cellStyle name="差_市辖区测算-新科目（20080626）_03_2010年各地区一般预算平衡表" xfId="351"/>
    <cellStyle name="标题 2 2 2 2" xfId="352"/>
    <cellStyle name="Percent_laroux" xfId="353"/>
    <cellStyle name="常规 3 4" xfId="354"/>
    <cellStyle name="RowLevel_0" xfId="355"/>
    <cellStyle name="好_市辖区测算-新科目（20080626）_民生政策最低支出需求_财力性转移支付2010年预算参考数_03_2010年各地区一般预算平衡表" xfId="356"/>
    <cellStyle name="Total" xfId="357"/>
    <cellStyle name="好_农林水和城市维护标准支出20080505－县区合计_不含人员经费系数" xfId="358"/>
    <cellStyle name="百分比 2" xfId="359"/>
    <cellStyle name="差_12滨州_财力性转移支付2010年预算参考数" xfId="360"/>
    <cellStyle name="差_2007一般预算支出口径剔除表_03_2010年各地区一般预算平衡表" xfId="361"/>
    <cellStyle name="差 4" xfId="362"/>
    <cellStyle name="解释性文本 7" xfId="363"/>
    <cellStyle name="百分比 2 2" xfId="364"/>
    <cellStyle name="差 4 2" xfId="365"/>
    <cellStyle name="差_09黑龙江_财力性转移支付2010年预算参考数_03_2010年各地区一般预算平衡表" xfId="366"/>
    <cellStyle name="标题 10" xfId="367"/>
    <cellStyle name="百分比 2 2 2 2" xfId="368"/>
    <cellStyle name="好_行政公检法测算_民生政策最低支出需求_财力性转移支付2010年预算参考数_03_2010年各地区一般预算平衡表" xfId="369"/>
    <cellStyle name="差_成本差异系数" xfId="370"/>
    <cellStyle name="百分比 2 2 3" xfId="371"/>
    <cellStyle name="常规 2 4 2_州本级" xfId="372"/>
    <cellStyle name="百分比 2 2 4" xfId="373"/>
    <cellStyle name="差_1110洱源县_03_2010年各地区一般预算平衡表" xfId="374"/>
    <cellStyle name="差_县市旗测算-新科目（20080627）_不含人员经费系数_财力性转移支付2010年预算参考数" xfId="375"/>
    <cellStyle name="百分比 2 3" xfId="376"/>
    <cellStyle name="差 4 3" xfId="377"/>
    <cellStyle name="好_2007年收支情况及2008年收支预计表(汇总表)" xfId="378"/>
    <cellStyle name="百分比 2 3 2" xfId="379"/>
    <cellStyle name="百分比 2 3 2 2" xfId="380"/>
    <cellStyle name="好_农林水和城市维护标准支出20080505－县区合计_03_2010年各地区一般预算平衡表" xfId="381"/>
    <cellStyle name="输出 2 2_州本级" xfId="382"/>
    <cellStyle name="百分比 2 3 4" xfId="383"/>
    <cellStyle name="百分比 2 4" xfId="384"/>
    <cellStyle name="差 4 4" xfId="385"/>
    <cellStyle name="好_行政公检法测算_财力性转移支付2010年预算参考数" xfId="386"/>
    <cellStyle name="差_安徽 缺口县区测算(地方填报)1_财力性转移支付2010年预算参考数_03_2010年各地区一般预算平衡表" xfId="387"/>
    <cellStyle name="差_教育(按照总人口测算）—20080416_县市旗测算-新科目（含人口规模效应）" xfId="388"/>
    <cellStyle name="百分比 2 5" xfId="389"/>
    <cellStyle name="百分比 2 6" xfId="390"/>
    <cellStyle name="差_文体广播事业(按照总人口测算）—20080416_不含人员经费系数_财力性转移支付2010年预算参考数" xfId="391"/>
    <cellStyle name="好_30云南_1_03_2010年各地区一般预算平衡表" xfId="392"/>
    <cellStyle name="差_县市旗测算-新科目（20080626）_县市旗测算-新科目（含人口规模效应）_财力性转移支付2010年预算参考数" xfId="393"/>
    <cellStyle name="百分比 3" xfId="394"/>
    <cellStyle name="差_县市旗测算-新科目（20080627）_民生政策最低支出需求_03_2010年各地区一般预算平衡表" xfId="395"/>
    <cellStyle name="差 5" xfId="396"/>
    <cellStyle name="差 5 2" xfId="397"/>
    <cellStyle name="好_平邑_03_2010年各地区一般预算平衡表" xfId="398"/>
    <cellStyle name="差_1110洱源县_财力性转移支付2010年预算参考数_03_2010年各地区一般预算平衡表" xfId="399"/>
    <cellStyle name="百分比 3 2" xfId="400"/>
    <cellStyle name="百分比 3 3" xfId="401"/>
    <cellStyle name="差_缺口县区测算（11.13）" xfId="402"/>
    <cellStyle name="差 5 3" xfId="403"/>
    <cellStyle name="差_危改资金测算_财力性转移支付2010年预算参考数" xfId="404"/>
    <cellStyle name="差_同德_财力性转移支付2010年预算参考数" xfId="405"/>
    <cellStyle name="标题 1 2 2" xfId="406"/>
    <cellStyle name="标题 1 2 2 2" xfId="407"/>
    <cellStyle name="标题 1 2 2_州本级" xfId="408"/>
    <cellStyle name="标题 3 4 2" xfId="409"/>
    <cellStyle name="差_测算结果汇总" xfId="410"/>
    <cellStyle name="警告文本 2 3" xfId="411"/>
    <cellStyle name="好_其他部门(按照总人口测算）—20080416_民生政策最低支出需求" xfId="412"/>
    <cellStyle name="标题 1 2 3" xfId="413"/>
    <cellStyle name="好_县区合并测算20080423(按照各省比重）_民生政策最低支出需求_财力性转移支付2010年预算参考数_03_2010年各地区一般预算平衡表" xfId="414"/>
    <cellStyle name="标题 1 2 4" xfId="415"/>
    <cellStyle name="标题 1 2_州本级" xfId="416"/>
    <cellStyle name="标题 3 4" xfId="417"/>
    <cellStyle name="标题 1 3 2" xfId="418"/>
    <cellStyle name="差_30云南_1_03_2010年各地区一般预算平衡表" xfId="419"/>
    <cellStyle name="汇总 3 2" xfId="420"/>
    <cellStyle name="差_行政(燃修费)_县市旗测算-新科目（含人口规模效应）_03_2010年各地区一般预算平衡表" xfId="421"/>
    <cellStyle name="标题 1 3 2 2" xfId="422"/>
    <cellStyle name="标题 5 3" xfId="423"/>
    <cellStyle name="标题 1 3 3" xfId="424"/>
    <cellStyle name="好_文体广播事业(按照总人口测算）—20080416_县市旗测算-新科目（含人口规模效应）_财力性转移支付2010年预算参考数_03_2010年各地区一般预算平衡表" xfId="425"/>
    <cellStyle name="标题 1 3 4" xfId="426"/>
    <cellStyle name="标题 1 3_州本级" xfId="427"/>
    <cellStyle name="标题 1 4 2 2" xfId="428"/>
    <cellStyle name="标题 1 4 2_州本级" xfId="429"/>
    <cellStyle name="好_核定人数对比_03_2010年各地区一般预算平衡表" xfId="430"/>
    <cellStyle name="标题 1 4 4" xfId="431"/>
    <cellStyle name="标题 1 5" xfId="432"/>
    <cellStyle name="差_县市旗测算-新科目（20080626）_财力性转移支付2010年预算参考数" xfId="433"/>
    <cellStyle name="标题 1 5 3" xfId="434"/>
    <cellStyle name="标题 2 3_州本级" xfId="435"/>
    <cellStyle name="差_2006年28四川_03_2010年各地区一般预算平衡表" xfId="436"/>
    <cellStyle name="差_平邑" xfId="437"/>
    <cellStyle name="好_市辖区测算-新科目（20080626）" xfId="438"/>
    <cellStyle name="差_Book1_财力性转移支付2010年预算参考数" xfId="439"/>
    <cellStyle name="标题 1 5_州本级" xfId="440"/>
    <cellStyle name="标题 1 6" xfId="441"/>
    <cellStyle name="差_2008计算资料（8月5）" xfId="442"/>
    <cellStyle name="标题 1 7" xfId="443"/>
    <cellStyle name="标题 2 4 2" xfId="444"/>
    <cellStyle name="标题 2 2 2" xfId="445"/>
    <cellStyle name="差_2006年水利统计指标统计表_03_2010年各地区一般预算平衡表" xfId="446"/>
    <cellStyle name="标题 2 2 2_州本级" xfId="447"/>
    <cellStyle name="标题 2 2 3" xfId="448"/>
    <cellStyle name="标题 2 3" xfId="449"/>
    <cellStyle name="常规 11" xfId="450"/>
    <cellStyle name="差_财政供养人员" xfId="451"/>
    <cellStyle name="标题 2 3 2" xfId="452"/>
    <cellStyle name="差_其他部门(按照总人口测算）—20080416_民生政策最低支出需求" xfId="453"/>
    <cellStyle name="标题 2 3 2 2" xfId="454"/>
    <cellStyle name="好_县区合并测算20080423(按照各省比重）_民生政策最低支出需求" xfId="455"/>
    <cellStyle name="差_人员工资和公用经费3_财力性转移支付2010年预算参考数_03_2010年各地区一般预算平衡表" xfId="456"/>
    <cellStyle name="好_农林水和城市维护标准支出20080505－县区合计_民生政策最低支出需求_03_2010年各地区一般预算平衡表" xfId="457"/>
    <cellStyle name="差_Book2_财力性转移支付2010年预算参考数" xfId="458"/>
    <cellStyle name="好_文体广播事业(按照总人口测算）—20080416_县市旗测算-新科目（含人口规模效应）" xfId="459"/>
    <cellStyle name="好_云南 缺口县区测算(地方填报)_财力性转移支付2010年预算参考数" xfId="460"/>
    <cellStyle name="差_32陕西" xfId="461"/>
    <cellStyle name="标题 2 3 2_州本级" xfId="462"/>
    <cellStyle name="标题 2 4" xfId="463"/>
    <cellStyle name="标题 2 4 2 2" xfId="464"/>
    <cellStyle name="差_市辖区测算20080510" xfId="465"/>
    <cellStyle name="差_分县成本差异系数" xfId="466"/>
    <cellStyle name="标题 3 2 2 2" xfId="467"/>
    <cellStyle name="常规 57" xfId="468"/>
    <cellStyle name="好 5 2" xfId="469"/>
    <cellStyle name="好_市辖区测算20080510" xfId="470"/>
    <cellStyle name="标题 2 4 3" xfId="471"/>
    <cellStyle name="标题 2 4 4" xfId="472"/>
    <cellStyle name="好_其他部门(按照总人口测算）—20080416_财力性转移支付2010年预算参考数_03_2010年各地区一般预算平衡表" xfId="473"/>
    <cellStyle name="差_人员工资和公用经费_03_2010年各地区一般预算平衡表" xfId="474"/>
    <cellStyle name="标题 2 5" xfId="475"/>
    <cellStyle name="计算 2 2_州本级" xfId="476"/>
    <cellStyle name="标题 2 5 2" xfId="477"/>
    <cellStyle name="标题 2 7" xfId="478"/>
    <cellStyle name="标题 2 6" xfId="479"/>
    <cellStyle name="标题 3 2" xfId="480"/>
    <cellStyle name="差_农林水和城市维护标准支出20080505－县区合计_县市旗测算-新科目（含人口规模效应）" xfId="481"/>
    <cellStyle name="差_文体广播事业(按照总人口测算）—20080416_财力性转移支付2010年预算参考数" xfId="482"/>
    <cellStyle name="差_30云南" xfId="483"/>
    <cellStyle name="标题 3 2 2" xfId="484"/>
    <cellStyle name="好 5" xfId="485"/>
    <cellStyle name="好_缺口县区测算（11.13）_财力性转移支付2010年预算参考数_03_2010年各地区一般预算平衡表" xfId="486"/>
    <cellStyle name="差_0605石屏县_财力性转移支付2010年预算参考数_03_2010年各地区一般预算平衡表" xfId="487"/>
    <cellStyle name="标题 3 2 2_州本级" xfId="488"/>
    <cellStyle name="好 5_州本级" xfId="489"/>
    <cellStyle name="标题 3 2 3" xfId="490"/>
    <cellStyle name="差_行政（人员）_财力性转移支付2010年预算参考数" xfId="491"/>
    <cellStyle name="常规 2_004-2010年增消两税返还情况表" xfId="492"/>
    <cellStyle name="好 6" xfId="493"/>
    <cellStyle name="标题 3 2 4" xfId="494"/>
    <cellStyle name="好 7" xfId="495"/>
    <cellStyle name="标题 3 2_州本级" xfId="496"/>
    <cellStyle name="标题 3 3" xfId="497"/>
    <cellStyle name="标题 3 3 2" xfId="498"/>
    <cellStyle name="差_22湖南_财力性转移支付2010年预算参考数_03_2010年各地区一般预算平衡表" xfId="499"/>
    <cellStyle name="好_卫生部门_财力性转移支付2010年预算参考数_03_2010年各地区一般预算平衡表" xfId="500"/>
    <cellStyle name="差_不含人员经费系数_财力性转移支付2010年预算参考数_03_2010年各地区一般预算平衡表" xfId="501"/>
    <cellStyle name="样式 1" xfId="502"/>
    <cellStyle name="标题 3 4 3" xfId="503"/>
    <cellStyle name="好_分县成本差异系数_不含人员经费系数_03_2010年各地区一般预算平衡表" xfId="504"/>
    <cellStyle name="标题 3 3 2 2" xfId="505"/>
    <cellStyle name="标题 3 3 3" xfId="506"/>
    <cellStyle name="差_20河南" xfId="507"/>
    <cellStyle name="差_农林水和城市维护标准支出20080505－县区合计_县市旗测算-新科目（含人口规模效应）_03_2010年各地区一般预算平衡表" xfId="508"/>
    <cellStyle name="标题 3 3 4" xfId="509"/>
    <cellStyle name="标题 3 3_州本级" xfId="510"/>
    <cellStyle name="标题 4 2 4" xfId="511"/>
    <cellStyle name="标题 4 4 3" xfId="512"/>
    <cellStyle name="好_人员工资和公用经费3_财力性转移支付2010年预算参考数" xfId="513"/>
    <cellStyle name="好_行政（人员）" xfId="514"/>
    <cellStyle name="标题 3 4 2 2" xfId="515"/>
    <cellStyle name="标题 3 4 2_州本级" xfId="516"/>
    <cellStyle name="差_汇总表4_财力性转移支付2010年预算参考数_03_2010年各地区一般预算平衡表" xfId="517"/>
    <cellStyle name="差_县区合并测算20080421_财力性转移支付2010年预算参考数_03_2010年各地区一般预算平衡表" xfId="518"/>
    <cellStyle name="差_核定人数下发表_财力性转移支付2010年预算参考数_03_2010年各地区一般预算平衡表" xfId="519"/>
    <cellStyle name="差_行政(燃修费)_县市旗测算-新科目（含人口规模效应）_财力性转移支付2010年预算参考数" xfId="520"/>
    <cellStyle name="标题 3 4 4" xfId="521"/>
    <cellStyle name="差_22湖南_03_2010年各地区一般预算平衡表" xfId="522"/>
    <cellStyle name="标题 3 5" xfId="523"/>
    <cellStyle name="差_行政(燃修费)_财力性转移支付2010年预算参考数" xfId="524"/>
    <cellStyle name="好_卫生部门_03_2010年各地区一般预算平衡表" xfId="525"/>
    <cellStyle name="差_不含人员经费系数_03_2010年各地区一般预算平衡表" xfId="526"/>
    <cellStyle name="常规 9" xfId="527"/>
    <cellStyle name="标题 3 5 2" xfId="528"/>
    <cellStyle name="标题 3 5_州本级" xfId="529"/>
    <cellStyle name="标题 3 6" xfId="530"/>
    <cellStyle name="好_530629_2006年县级财政报表附表" xfId="531"/>
    <cellStyle name="差_县区合并测算20080421_不含人员经费系数_财力性转移支付2010年预算参考数_03_2010年各地区一般预算平衡表" xfId="532"/>
    <cellStyle name="标题 3 7" xfId="533"/>
    <cellStyle name="标题 4 2" xfId="534"/>
    <cellStyle name="标题 4 2 3" xfId="535"/>
    <cellStyle name="差_2006年水利统计指标统计表" xfId="536"/>
    <cellStyle name="差_33甘肃" xfId="537"/>
    <cellStyle name="标题 4 3" xfId="538"/>
    <cellStyle name="标题 4 3 2_州本级" xfId="539"/>
    <cellStyle name="注释 2 2 2" xfId="540"/>
    <cellStyle name="好_2007年一般预算支出剔除" xfId="541"/>
    <cellStyle name="标题 4 3 3" xfId="542"/>
    <cellStyle name="差_同德_财力性转移支付2010年预算参考数_03_2010年各地区一般预算平衡表" xfId="543"/>
    <cellStyle name="差_20河南_财力性转移支付2010年预算参考数" xfId="544"/>
    <cellStyle name="标题 4 3 4" xfId="545"/>
    <cellStyle name="差_市辖区测算-新科目（20080626）_不含人员经费系数" xfId="546"/>
    <cellStyle name="标题 4 3_州本级" xfId="547"/>
    <cellStyle name="差_09黑龙江_财力性转移支付2010年预算参考数" xfId="548"/>
    <cellStyle name="标题 4 4" xfId="549"/>
    <cellStyle name="差_第一部分：综合全" xfId="550"/>
    <cellStyle name="标题 4 4 2" xfId="551"/>
    <cellStyle name="差_市辖区测算20080510_民生政策最低支出需求_03_2010年各地区一般预算平衡表" xfId="552"/>
    <cellStyle name="标题 4 4 2 2" xfId="553"/>
    <cellStyle name="警告文本 4_州本级" xfId="554"/>
    <cellStyle name="差_分县成本差异系数_民生政策最低支出需求_03_2010年各地区一般预算平衡表" xfId="555"/>
    <cellStyle name="好_行政公检法测算_民生政策最低支出需求_财力性转移支付2010年预算参考数" xfId="556"/>
    <cellStyle name="差_1_财力性转移支付2010年预算参考数_03_2010年各地区一般预算平衡表" xfId="557"/>
    <cellStyle name="差_一般预算支出口径剔除表_财力性转移支付2010年预算参考数_03_2010年各地区一般预算平衡表" xfId="558"/>
    <cellStyle name="好_2008计算资料（8月5）" xfId="559"/>
    <cellStyle name="标题 4 4 2_州本级" xfId="560"/>
    <cellStyle name="标题 4 4 4" xfId="561"/>
    <cellStyle name="差_卫生(按照总人口测算）—20080416_县市旗测算-新科目（含人口规模效应）_03_2010年各地区一般预算平衡表" xfId="562"/>
    <cellStyle name="好_缺口县区测算(按核定人数)_03_2010年各地区一般预算平衡表" xfId="563"/>
    <cellStyle name="标题 4 4_州本级" xfId="564"/>
    <cellStyle name="差_民生政策最低支出需求" xfId="565"/>
    <cellStyle name="差_核定人数对比_03_2010年各地区一般预算平衡表" xfId="566"/>
    <cellStyle name="差_县区合并测算20080423(按照各省比重）_不含人员经费系数_财力性转移支付2010年预算参考数" xfId="567"/>
    <cellStyle name="标题 4 5" xfId="568"/>
    <cellStyle name="标题 4 5_州本级" xfId="569"/>
    <cellStyle name="好_人员工资和公用经费_财力性转移支付2010年预算参考数_03_2010年各地区一般预算平衡表" xfId="570"/>
    <cellStyle name="差 3_州本级" xfId="571"/>
    <cellStyle name="标题 4 6" xfId="572"/>
    <cellStyle name="好_分县成本差异系数_不含人员经费系数_财力性转移支付2010年预算参考数_03_2010年各地区一般预算平衡表" xfId="573"/>
    <cellStyle name="检查单元格 4" xfId="574"/>
    <cellStyle name="差_市辖区测算20080510_财力性转移支付2010年预算参考数" xfId="575"/>
    <cellStyle name="差_分县成本差异系数_财力性转移支付2010年预算参考数" xfId="576"/>
    <cellStyle name="差_2006年27重庆_03_2010年各地区一般预算平衡表" xfId="577"/>
    <cellStyle name="标题 4 7" xfId="578"/>
    <cellStyle name="好_县市旗测算20080508_财力性转移支付2010年预算参考数_03_2010年各地区一般预算平衡表" xfId="579"/>
    <cellStyle name="解释性文本 2 3" xfId="580"/>
    <cellStyle name="差_青海 缺口县区测算(地方填报)" xfId="581"/>
    <cellStyle name="标题 5" xfId="582"/>
    <cellStyle name="好_第一部分：综合全" xfId="583"/>
    <cellStyle name="标题 5 2" xfId="584"/>
    <cellStyle name="差_其他部门(按照总人口测算）—20080416_03_2010年各地区一般预算平衡表" xfId="585"/>
    <cellStyle name="链接单元格 4 3" xfId="586"/>
    <cellStyle name="标题 5 2_州本级" xfId="587"/>
    <cellStyle name="标题 5_州本级" xfId="588"/>
    <cellStyle name="好_行政(燃修费)_民生政策最低支出需求" xfId="589"/>
    <cellStyle name="差_2007年一般预算支出剔除_03_2010年各地区一般预算平衡表" xfId="590"/>
    <cellStyle name="标题 6 2" xfId="591"/>
    <cellStyle name="标题 6 3" xfId="592"/>
    <cellStyle name="好_核定人数对比_财力性转移支付2010年预算参考数" xfId="593"/>
    <cellStyle name="标题 6 4" xfId="594"/>
    <cellStyle name="标题 6_州本级" xfId="595"/>
    <cellStyle name="差_Book1" xfId="596"/>
    <cellStyle name="好_市辖区测算-新科目（20080626）_不含人员经费系数_财力性转移支付2010年预算参考数_03_2010年各地区一般预算平衡表" xfId="597"/>
    <cellStyle name="标题 7" xfId="598"/>
    <cellStyle name="好_行政(燃修费)_不含人员经费系数_财力性转移支付2010年预算参考数" xfId="599"/>
    <cellStyle name="标题 7 2" xfId="600"/>
    <cellStyle name="好_人员工资和公用经费2_财力性转移支付2010年预算参考数_03_2010年各地区一般预算平衡表" xfId="601"/>
    <cellStyle name="好_卫生部门_财力性转移支付2010年预算参考数" xfId="602"/>
    <cellStyle name="差_不含人员经费系数_财力性转移支付2010年预算参考数" xfId="603"/>
    <cellStyle name="好_财政供养人员_03_2010年各地区一般预算平衡表" xfId="604"/>
    <cellStyle name="标题 7 2 2" xfId="605"/>
    <cellStyle name="千位分季_新建 Microsoft Excel 工作表" xfId="606"/>
    <cellStyle name="差_22湖南_财力性转移支付2010年预算参考数" xfId="607"/>
    <cellStyle name="差_34青海_1_财力性转移支付2010年预算参考数_03_2010年各地区一般预算平衡表" xfId="608"/>
    <cellStyle name="标题 7 3" xfId="609"/>
    <cellStyle name="差_缺口县区测算" xfId="610"/>
    <cellStyle name="标题 7 4" xfId="611"/>
    <cellStyle name="标题 7_州本级" xfId="612"/>
    <cellStyle name="常规_exceltmp1" xfId="613"/>
    <cellStyle name="差_行政（人员）_县市旗测算-新科目（含人口规模效应）_财力性转移支付2010年预算参考数" xfId="614"/>
    <cellStyle name="差_市辖区测算20080510_财力性转移支付2010年预算参考数_03_2010年各地区一般预算平衡表" xfId="615"/>
    <cellStyle name="差_分县成本差异系数_财力性转移支付2010年预算参考数_03_2010年各地区一般预算平衡表" xfId="616"/>
    <cellStyle name="标题 8" xfId="617"/>
    <cellStyle name="标题 8 2" xfId="618"/>
    <cellStyle name="常规 2 7" xfId="619"/>
    <cellStyle name="标题 8 3" xfId="620"/>
    <cellStyle name="常规 2 8" xfId="621"/>
    <cellStyle name="输入 2" xfId="622"/>
    <cellStyle name="差_28四川_03_2010年各地区一般预算平衡表" xfId="623"/>
    <cellStyle name="好_市辖区测算20080510_不含人员经费系数" xfId="624"/>
    <cellStyle name="标题 9" xfId="625"/>
    <cellStyle name="差_卫生(按照总人口测算）—20080416_民生政策最低支出需求_财力性转移支付2010年预算参考数" xfId="626"/>
    <cellStyle name="好_0605石屏县_财力性转移支付2010年预算参考数" xfId="627"/>
    <cellStyle name="表标题" xfId="628"/>
    <cellStyle name="差_行政公检法测算_财力性转移支付2010年预算参考数_03_2010年各地区一般预算平衡表" xfId="629"/>
    <cellStyle name="差_教育(按照总人口测算）—20080416_不含人员经费系数" xfId="630"/>
    <cellStyle name="差 2" xfId="631"/>
    <cellStyle name="解释性文本 5" xfId="632"/>
    <cellStyle name="差 2 2" xfId="633"/>
    <cellStyle name="解释性文本 5 2" xfId="634"/>
    <cellStyle name="好_农林水和城市维护标准支出20080505－县区合计_不含人员经费系数_财力性转移支付2010年预算参考数" xfId="635"/>
    <cellStyle name="差 2 2 2" xfId="636"/>
    <cellStyle name="差 2 4" xfId="637"/>
    <cellStyle name="差_平邑_财力性转移支付2010年预算参考数_03_2010年各地区一般预算平衡表" xfId="638"/>
    <cellStyle name="好_市辖区测算-新科目（20080626）_财力性转移支付2010年预算参考数_03_2010年各地区一般预算平衡表" xfId="639"/>
    <cellStyle name="差 2 2_州本级" xfId="640"/>
    <cellStyle name="差 2 3" xfId="641"/>
    <cellStyle name="解释性文本 5 3" xfId="642"/>
    <cellStyle name="差 2_州本级" xfId="643"/>
    <cellStyle name="解释性文本 5_州本级" xfId="644"/>
    <cellStyle name="解释性文本 6" xfId="645"/>
    <cellStyle name="差 3" xfId="646"/>
    <cellStyle name="差_2006年水利统计指标统计表_财力性转移支付2010年预算参考数_03_2010年各地区一般预算平衡表" xfId="647"/>
    <cellStyle name="适中 4 2_州本级" xfId="648"/>
    <cellStyle name="差 3 2" xfId="649"/>
    <cellStyle name="差 3 2 2" xfId="650"/>
    <cellStyle name="警告文本 6" xfId="651"/>
    <cellStyle name="差_其他部门(按照总人口测算）—20080416_财力性转移支付2010年预算参考数" xfId="652"/>
    <cellStyle name="差_教育(按照总人口测算）—20080416_财力性转移支付2010年预算参考数_03_2010年各地区一般预算平衡表" xfId="653"/>
    <cellStyle name="好_缺口县区测算（11.13）" xfId="654"/>
    <cellStyle name="常规 81" xfId="655"/>
    <cellStyle name="常规 76" xfId="656"/>
    <cellStyle name="差_0605石屏县" xfId="657"/>
    <cellStyle name="检查单元格 4 2" xfId="658"/>
    <cellStyle name="差 3 2_州本级" xfId="659"/>
    <cellStyle name="差_卫生(按照总人口测算）—20080416_不含人员经费系数_03_2010年各地区一般预算平衡表" xfId="660"/>
    <cellStyle name="好_一般预算支出口径剔除表_03_2010年各地区一般预算平衡表" xfId="661"/>
    <cellStyle name="差_汇总_财力性转移支付2010年预算参考数_03_2010年各地区一般预算平衡表" xfId="662"/>
    <cellStyle name="差_汇总_03_2010年各地区一般预算平衡表" xfId="663"/>
    <cellStyle name="差_卫生(按照总人口测算）—20080416_不含人员经费系数_财力性转移支付2010年预算参考数_03_2010年各地区一般预算平衡表" xfId="664"/>
    <cellStyle name="好_一般预算支出口径剔除表_财力性转移支付2010年预算参考数_03_2010年各地区一般预算平衡表" xfId="665"/>
    <cellStyle name="差 3 3" xfId="666"/>
    <cellStyle name="差_市辖区测算-新科目（20080626）_民生政策最低支出需求_03_2010年各地区一般预算平衡表" xfId="667"/>
    <cellStyle name="差 4 2_州本级" xfId="668"/>
    <cellStyle name="差 4_州本级" xfId="669"/>
    <cellStyle name="好_卫生部门" xfId="670"/>
    <cellStyle name="警告文本 5 2" xfId="671"/>
    <cellStyle name="差_不含人员经费系数" xfId="672"/>
    <cellStyle name="好_530623_2006年县级财政报表附表" xfId="673"/>
    <cellStyle name="差_22湖南" xfId="674"/>
    <cellStyle name="差 5_州本级" xfId="675"/>
    <cellStyle name="好_文体广播事业(按照总人口测算）—20080416_民生政策最低支出需求_03_2010年各地区一般预算平衡表" xfId="676"/>
    <cellStyle name="差_2006年27重庆_财力性转移支付2010年预算参考数" xfId="677"/>
    <cellStyle name="差_00省级(打印)" xfId="678"/>
    <cellStyle name="好_县区合并测算20080423(按照各省比重）_财力性转移支付2010年预算参考数_03_2010年各地区一般预算平衡表" xfId="679"/>
    <cellStyle name="差_0502通海县" xfId="680"/>
    <cellStyle name="好_河南 缺口县区测算(地方填报白)" xfId="681"/>
    <cellStyle name="差_05潍坊" xfId="682"/>
    <cellStyle name="差_其他部门(按照总人口测算）—20080416_财力性转移支付2010年预算参考数_03_2010年各地区一般预算平衡表" xfId="683"/>
    <cellStyle name="好_2008年支出调整" xfId="684"/>
    <cellStyle name="差_市辖区测算-新科目（20080626）_不含人员经费系数_财力性转移支付2010年预算参考数" xfId="685"/>
    <cellStyle name="好_缺口县区测算（11.13）_03_2010年各地区一般预算平衡表" xfId="686"/>
    <cellStyle name="差_0605石屏县_03_2010年各地区一般预算平衡表" xfId="687"/>
    <cellStyle name="常规 2 2 2 3" xfId="688"/>
    <cellStyle name="好_缺口县区测算（11.13）_财力性转移支付2010年预算参考数" xfId="689"/>
    <cellStyle name="差_0605石屏县_财力性转移支付2010年预算参考数" xfId="690"/>
    <cellStyle name="差_行政(燃修费)_县市旗测算-新科目（含人口规模效应）_财力性转移支付2010年预算参考数_03_2010年各地区一般预算平衡表" xfId="691"/>
    <cellStyle name="差_09黑龙江" xfId="692"/>
    <cellStyle name="差_09黑龙江_03_2010年各地区一般预算平衡表" xfId="693"/>
    <cellStyle name="差_2006年水利统计指标统计表_财力性转移支付2010年预算参考数" xfId="694"/>
    <cellStyle name="差_1" xfId="695"/>
    <cellStyle name="差_云南 缺口县区测算(地方填报)_财力性转移支付2010年预算参考数" xfId="696"/>
    <cellStyle name="差_1_03_2010年各地区一般预算平衡表" xfId="697"/>
    <cellStyle name="差_市辖区测算20080510_民生政策最低支出需求" xfId="698"/>
    <cellStyle name="好_卫生(按照总人口测算）—20080416_县市旗测算-新科目（含人口规模效应）_财力性转移支付2010年预算参考数_03_2010年各地区一般预算平衡表" xfId="699"/>
    <cellStyle name="差_分县成本差异系数_民生政策最低支出需求" xfId="700"/>
    <cellStyle name="差_2006年34青海_财力性转移支付2010年预算参考数_03_2010年各地区一般预算平衡表" xfId="701"/>
    <cellStyle name="差_其他部门(按照总人口测算）—20080416_不含人员经费系数_财力性转移支付2010年预算参考数_03_2010年各地区一般预算平衡表" xfId="702"/>
    <cellStyle name="差_1_财力性转移支付2010年预算参考数" xfId="703"/>
    <cellStyle name="检查单元格 3 2 2" xfId="704"/>
    <cellStyle name="常规 2 6 4" xfId="705"/>
    <cellStyle name="差_教育(按照总人口测算）—20080416_县市旗测算-新科目（含人口规模效应）_财力性转移支付2010年预算参考数_03_2010年各地区一般预算平衡表" xfId="706"/>
    <cellStyle name="差_1110洱源县" xfId="707"/>
    <cellStyle name="好_平邑" xfId="708"/>
    <cellStyle name="差_1110洱源县_财力性转移支付2010年预算参考数" xfId="709"/>
    <cellStyle name="差_2006年28四川_财力性转移支付2010年预算参考数_03_2010年各地区一般预算平衡表" xfId="710"/>
    <cellStyle name="差_11大理" xfId="711"/>
    <cellStyle name="差_11大理_03_2010年各地区一般预算平衡表" xfId="712"/>
    <cellStyle name="差_2008年全省汇总收支计算表_03_2010年各地区一般预算平衡表" xfId="713"/>
    <cellStyle name="差_11大理_财力性转移支付2010年预算参考数" xfId="714"/>
    <cellStyle name="差_11大理_财力性转移支付2010年预算参考数_03_2010年各地区一般预算平衡表" xfId="715"/>
    <cellStyle name="差_12滨州" xfId="716"/>
    <cellStyle name="差_12滨州_03_2010年各地区一般预算平衡表" xfId="717"/>
    <cellStyle name="差_云南省2008年转移支付测算——州市本级考核部分及政策性测算" xfId="718"/>
    <cellStyle name="差_14安徽" xfId="719"/>
    <cellStyle name="常规 79" xfId="720"/>
    <cellStyle name="常规 84" xfId="721"/>
    <cellStyle name="差_云南省2008年转移支付测算——州市本级考核部分及政策性测算_财力性转移支付2010年预算参考数" xfId="722"/>
    <cellStyle name="差_行政(燃修费)_不含人员经费系数_03_2010年各地区一般预算平衡表" xfId="723"/>
    <cellStyle name="好_总人口" xfId="724"/>
    <cellStyle name="好_00省级(打印)" xfId="725"/>
    <cellStyle name="差_14安徽_财力性转移支付2010年预算参考数" xfId="726"/>
    <cellStyle name="差_云南省2008年转移支付测算——州市本级考核部分及政策性测算_财力性转移支付2010年预算参考数_03_2010年各地区一般预算平衡表" xfId="727"/>
    <cellStyle name="好_总人口_03_2010年各地区一般预算平衡表" xfId="728"/>
    <cellStyle name="差_14安徽_财力性转移支付2010年预算参考数_03_2010年各地区一般预算平衡表" xfId="729"/>
    <cellStyle name="差_2" xfId="730"/>
    <cellStyle name="好_成本差异系数_03_2010年各地区一般预算平衡表" xfId="731"/>
    <cellStyle name="差_县区合并测算20080423(按照各省比重）" xfId="732"/>
    <cellStyle name="差_2_财力性转移支付2010年预算参考数_03_2010年各地区一般预算平衡表" xfId="733"/>
    <cellStyle name="好_2007年一般预算支出剔除_财力性转移支付2010年预算参考数_03_2010年各地区一般预算平衡表" xfId="734"/>
    <cellStyle name="差_2006年22湖南" xfId="735"/>
    <cellStyle name="差_27重庆_03_2010年各地区一般预算平衡表" xfId="736"/>
    <cellStyle name="差_2006年22湖南_03_2010年各地区一般预算平衡表" xfId="737"/>
    <cellStyle name="差_同德_03_2010年各地区一般预算平衡表" xfId="738"/>
    <cellStyle name="差_2006年27重庆" xfId="739"/>
    <cellStyle name="链接单元格 3 4" xfId="740"/>
    <cellStyle name="差_县市旗测算-新科目（20080627）_民生政策最低支出需求_财力性转移支付2010年预算参考数" xfId="741"/>
    <cellStyle name="差_2006年27重庆_财力性转移支付2010年预算参考数_03_2010年各地区一般预算平衡表" xfId="742"/>
    <cellStyle name="解释性文本 3 2" xfId="743"/>
    <cellStyle name="差_行政公检法测算_03_2010年各地区一般预算平衡表" xfId="744"/>
    <cellStyle name="差_2006年30云南" xfId="745"/>
    <cellStyle name="好_市辖区测算-新科目（20080626）_不含人员经费系数_03_2010年各地区一般预算平衡表" xfId="746"/>
    <cellStyle name="差_教育(按照总人口测算）—20080416_民生政策最低支出需求_财力性转移支付2010年预算参考数_03_2010年各地区一般预算平衡表" xfId="747"/>
    <cellStyle name="检查单元格 5_州本级" xfId="748"/>
    <cellStyle name="差_2006年33甘肃" xfId="749"/>
    <cellStyle name="差_一般预算支出口径剔除表_03_2010年各地区一般预算平衡表" xfId="750"/>
    <cellStyle name="差_2006年34青海" xfId="751"/>
    <cellStyle name="差_其他部门(按照总人口测算）—20080416_不含人员经费系数" xfId="752"/>
    <cellStyle name="差_2006年34青海_03_2010年各地区一般预算平衡表" xfId="753"/>
    <cellStyle name="差_其他部门(按照总人口测算）—20080416_不含人员经费系数_03_2010年各地区一般预算平衡表" xfId="754"/>
    <cellStyle name="差_2007年收支情况及2008年收支预计表(汇总表)" xfId="755"/>
    <cellStyle name="常规 74" xfId="756"/>
    <cellStyle name="差_2007年收支情况及2008年收支预计表(汇总表)_03_2010年各地区一般预算平衡表" xfId="757"/>
    <cellStyle name="好_教育(按照总人口测算）—20080416_县市旗测算-新科目（含人口规模效应）_03_2010年各地区一般预算平衡表" xfId="758"/>
    <cellStyle name="警告文本 2 2" xfId="759"/>
    <cellStyle name="差_28四川" xfId="760"/>
    <cellStyle name="差_2007年收支情况及2008年收支预计表(汇总表)_财力性转移支付2010年预算参考数_03_2010年各地区一般预算平衡表" xfId="761"/>
    <cellStyle name="强调 1" xfId="762"/>
    <cellStyle name="差_县市旗测算20080508_县市旗测算-新科目（含人口规模效应）_03_2010年各地区一般预算平衡表" xfId="763"/>
    <cellStyle name="差_2007年一般预算支出剔除" xfId="764"/>
    <cellStyle name="差_Book1_03_2010年各地区一般预算平衡表" xfId="765"/>
    <cellStyle name="汇总 4 2 2" xfId="766"/>
    <cellStyle name="差_2007年一般预算支出剔除_财力性转移支付2010年预算参考数" xfId="767"/>
    <cellStyle name="常规 2 7_州本级" xfId="768"/>
    <cellStyle name="差_行政公检法测算_民生政策最低支出需求_财力性转移支付2010年预算参考数_03_2010年各地区一般预算平衡表" xfId="769"/>
    <cellStyle name="差_2007一般预算支出口径剔除表_财力性转移支付2010年预算参考数" xfId="770"/>
    <cellStyle name="差_2007一般预算支出口径剔除表_财力性转移支付2010年预算参考数_03_2010年各地区一般预算平衡表" xfId="771"/>
    <cellStyle name="差_成本差异系数（含人口规模）_财力性转移支付2010年预算参考数" xfId="772"/>
    <cellStyle name="差_2008年全省汇总收支计算表" xfId="773"/>
    <cellStyle name="输入 4 2 2" xfId="774"/>
    <cellStyle name="差_2008年全省汇总收支计算表_财力性转移支付2010年预算参考数_03_2010年各地区一般预算平衡表" xfId="775"/>
    <cellStyle name="好_市辖区测算-新科目（20080626）_县市旗测算-新科目（含人口规模效应）" xfId="776"/>
    <cellStyle name="好_县市旗测算-新科目（20080627）" xfId="777"/>
    <cellStyle name="差_汇总表_03_2010年各地区一般预算平衡表" xfId="778"/>
    <cellStyle name="差_2008年一般预算支出预计" xfId="779"/>
    <cellStyle name="差_县区合并测算20080421_民生政策最低支出需求_03_2010年各地区一般预算平衡表" xfId="780"/>
    <cellStyle name="差_2008年预计支出与2007年对比" xfId="781"/>
    <cellStyle name="差_县市旗测算-新科目（20080627）_县市旗测算-新科目（含人口规模效应）_03_2010年各地区一般预算平衡表" xfId="782"/>
    <cellStyle name="差_2008年支出调整" xfId="783"/>
    <cellStyle name="差_人员工资和公用经费2_03_2010年各地区一般预算平衡表" xfId="784"/>
    <cellStyle name="差_卫生(按照总人口测算）—20080416_县市旗测算-新科目（含人口规模效应）_财力性转移支付2010年预算参考数_03_2010年各地区一般预算平衡表" xfId="785"/>
    <cellStyle name="差_农林水和城市维护标准支出20080505－县区合计_民生政策最低支出需求_03_2010年各地区一般预算平衡表" xfId="786"/>
    <cellStyle name="警告文本 3 2_州本级" xfId="787"/>
    <cellStyle name="差_2008年支出调整_03_2010年各地区一般预算平衡表" xfId="788"/>
    <cellStyle name="差_2008年支出调整_财力性转移支付2010年预算参考数" xfId="789"/>
    <cellStyle name="差_2008年支出核定" xfId="790"/>
    <cellStyle name="差_20河南_03_2010年各地区一般预算平衡表" xfId="791"/>
    <cellStyle name="差_20河南_财力性转移支付2010年预算参考数_03_2010年各地区一般预算平衡表" xfId="792"/>
    <cellStyle name="适中 2 2 2" xfId="793"/>
    <cellStyle name="差_27重庆_财力性转移支付2010年预算参考数" xfId="794"/>
    <cellStyle name="差_27重庆_财力性转移支付2010年预算参考数_03_2010年各地区一般预算平衡表" xfId="795"/>
    <cellStyle name="差_28四川_财力性转移支付2010年预算参考数" xfId="796"/>
    <cellStyle name="好_14安徽" xfId="797"/>
    <cellStyle name="差_检验表（调整后）" xfId="798"/>
    <cellStyle name="好_14安徽_03_2010年各地区一般预算平衡表" xfId="799"/>
    <cellStyle name="差_28四川_财力性转移支付2010年预算参考数_03_2010年各地区一般预算平衡表" xfId="800"/>
    <cellStyle name="差_30云南_1_财力性转移支付2010年预算参考数_03_2010年各地区一般预算平衡表" xfId="801"/>
    <cellStyle name="好_县市旗测算20080508_不含人员经费系数" xfId="802"/>
    <cellStyle name="差_34青海" xfId="803"/>
    <cellStyle name="差_34青海_1_03_2010年各地区一般预算平衡表" xfId="804"/>
    <cellStyle name="输出 4 4" xfId="805"/>
    <cellStyle name="好_县市旗测算20080508_不含人员经费系数_财力性转移支付2010年预算参考数" xfId="806"/>
    <cellStyle name="常规 5" xfId="807"/>
    <cellStyle name="差_34青海_财力性转移支付2010年预算参考数" xfId="808"/>
    <cellStyle name="好_县市旗测算20080508_不含人员经费系数_财力性转移支付2010年预算参考数_03_2010年各地区一般预算平衡表" xfId="809"/>
    <cellStyle name="差_34青海_财力性转移支付2010年预算参考数_03_2010年各地区一般预算平衡表" xfId="810"/>
    <cellStyle name="差_530623_2006年县级财政报表附表" xfId="811"/>
    <cellStyle name="差_530629_2006年县级财政报表附表" xfId="812"/>
    <cellStyle name="好_人员工资和公用经费3_财力性转移支付2010年预算参考数_03_2010年各地区一般预算平衡表" xfId="813"/>
    <cellStyle name="好_行政（人员）_03_2010年各地区一般预算平衡表" xfId="814"/>
    <cellStyle name="计算 4 3" xfId="815"/>
    <cellStyle name="差_5334_2006年迪庆县级财政报表附表" xfId="816"/>
    <cellStyle name="好_文体广播事业(按照总人口测算）—20080416_县市旗测算-新科目（含人口规模效应）_03_2010年各地区一般预算平衡表" xfId="817"/>
    <cellStyle name="差_卫生(按照总人口测算）—20080416_不含人员经费系数" xfId="818"/>
    <cellStyle name="差_Book2_财力性转移支付2010年预算参考数_03_2010年各地区一般预算平衡表" xfId="819"/>
    <cellStyle name="好_云南 缺口县区测算(地方填报)_财力性转移支付2010年预算参考数_03_2010年各地区一般预算平衡表" xfId="820"/>
    <cellStyle name="好_一般预算支出口径剔除表" xfId="821"/>
    <cellStyle name="差_汇总_财力性转移支付2010年预算参考数" xfId="822"/>
    <cellStyle name="差_汇总" xfId="823"/>
    <cellStyle name="输入 3_州本级" xfId="824"/>
    <cellStyle name="差_卫生(按照总人口测算）—20080416_不含人员经费系数_财力性转移支付2010年预算参考数" xfId="825"/>
    <cellStyle name="差_M01-2(州市补助收入)" xfId="826"/>
    <cellStyle name="差_安徽 缺口县区测算(地方填报)1_03_2010年各地区一般预算平衡表" xfId="827"/>
    <cellStyle name="差_其他部门(按照总人口测算）—20080416_民生政策最低支出需求_03_2010年各地区一般预算平衡表" xfId="828"/>
    <cellStyle name="好_人员工资和公用经费_财力性转移支付2010年预算参考数" xfId="829"/>
    <cellStyle name="千位_(人代会用)" xfId="830"/>
    <cellStyle name="差_财政供养人员_03_2010年各地区一般预算平衡表" xfId="831"/>
    <cellStyle name="差_其他部门(按照总人口测算）—20080416_民生政策最低支出需求_财力性转移支付2010年预算参考数" xfId="832"/>
    <cellStyle name="差_财政供养人员_财力性转移支付2010年预算参考数" xfId="833"/>
    <cellStyle name="差_测算结果" xfId="834"/>
    <cellStyle name="差_测算结果_03_2010年各地区一般预算平衡表" xfId="835"/>
    <cellStyle name="差_测算结果_财力性转移支付2010年预算参考数_03_2010年各地区一般预算平衡表" xfId="836"/>
    <cellStyle name="差_测算结果汇总_03_2010年各地区一般预算平衡表" xfId="837"/>
    <cellStyle name="差_测算结果汇总_财力性转移支付2010年预算参考数_03_2010年各地区一般预算平衡表" xfId="838"/>
    <cellStyle name="好_不含人员经费系数_03_2010年各地区一般预算平衡表" xfId="839"/>
    <cellStyle name="差_成本差异系数（含人口规模）" xfId="840"/>
    <cellStyle name="输出 2 2 2" xfId="841"/>
    <cellStyle name="差_成本差异系数（含人口规模）_财力性转移支付2010年预算参考数_03_2010年各地区一般预算平衡表" xfId="842"/>
    <cellStyle name="差_成本差异系数_财力性转移支付2010年预算参考数" xfId="843"/>
    <cellStyle name="差_成本差异系数_财力性转移支付2010年预算参考数_03_2010年各地区一般预算平衡表" xfId="844"/>
    <cellStyle name="常规 4 2 3" xfId="845"/>
    <cellStyle name="常规 4 5" xfId="846"/>
    <cellStyle name="差_农林水和城市维护标准支出20080505－县区合计" xfId="847"/>
    <cellStyle name="差_城建部门" xfId="848"/>
    <cellStyle name="差_第五部分(才淼、饶永宏）" xfId="849"/>
    <cellStyle name="差_分析缺口率" xfId="850"/>
    <cellStyle name="差_分析缺口率_03_2010年各地区一般预算平衡表" xfId="851"/>
    <cellStyle name="差_分析缺口率_财力性转移支付2010年预算参考数" xfId="852"/>
    <cellStyle name="差_市辖区测算20080510_03_2010年各地区一般预算平衡表" xfId="853"/>
    <cellStyle name="差_分县成本差异系数_03_2010年各地区一般预算平衡表" xfId="854"/>
    <cellStyle name="差_市辖区测算20080510_不含人员经费系数" xfId="855"/>
    <cellStyle name="差_分县成本差异系数_不含人员经费系数" xfId="856"/>
    <cellStyle name="差_市辖区测算20080510_不含人员经费系数_财力性转移支付2010年预算参考数" xfId="857"/>
    <cellStyle name="好 4" xfId="858"/>
    <cellStyle name="差_分县成本差异系数_不含人员经费系数_财力性转移支付2010年预算参考数" xfId="859"/>
    <cellStyle name="差_市辖区测算20080510_不含人员经费系数_财力性转移支付2010年预算参考数_03_2010年各地区一般预算平衡表" xfId="860"/>
    <cellStyle name="解释性文本 3 4" xfId="861"/>
    <cellStyle name="差_分县成本差异系数_不含人员经费系数_财力性转移支付2010年预算参考数_03_2010年各地区一般预算平衡表" xfId="862"/>
    <cellStyle name="差_县区合并测算20080421_民生政策最低支出需求_财力性转移支付2010年预算参考数_03_2010年各地区一般预算平衡表" xfId="863"/>
    <cellStyle name="差_附表" xfId="864"/>
    <cellStyle name="差_县市旗测算-新科目（20080627）_县市旗测算-新科目（含人口规模效应）_财力性转移支付2010年预算参考数_03_2010年各地区一般预算平衡表" xfId="865"/>
    <cellStyle name="差_附表_03_2010年各地区一般预算平衡表" xfId="866"/>
    <cellStyle name="差_附表_财力性转移支付2010年预算参考数" xfId="867"/>
    <cellStyle name="好_行政(燃修费)_不含人员经费系数" xfId="868"/>
    <cellStyle name="差_附表_财力性转移支付2010年预算参考数_03_2010年各地区一般预算平衡表" xfId="869"/>
    <cellStyle name="差_县区合并测算20080423(按照各省比重）_财力性转移支付2010年预算参考数_03_2010年各地区一般预算平衡表" xfId="870"/>
    <cellStyle name="差_河南 缺口县区测算(地方填报)" xfId="871"/>
    <cellStyle name="差_河南 缺口县区测算(地方填报)_03_2010年各地区一般预算平衡表" xfId="872"/>
    <cellStyle name="差_县区合并测算20080423(按照各省比重）_不含人员经费系数_财力性转移支付2010年预算参考数_03_2010年各地区一般预算平衡表" xfId="873"/>
    <cellStyle name="差_河南 缺口县区测算(地方填报)_财力性转移支付2010年预算参考数" xfId="874"/>
    <cellStyle name="差_河南 缺口县区测算(地方填报)_财力性转移支付2010年预算参考数_03_2010年各地区一般预算平衡表" xfId="875"/>
    <cellStyle name="好_1110洱源县" xfId="876"/>
    <cellStyle name="好_文体广播事业(按照总人口测算）—20080416_不含人员经费系数" xfId="877"/>
    <cellStyle name="差_河南 缺口县区测算(地方填报白)_03_2010年各地区一般预算平衡表" xfId="878"/>
    <cellStyle name="注释 3 2" xfId="879"/>
    <cellStyle name="好_市辖区测算-新科目（20080626）_民生政策最低支出需求_03_2010年各地区一般预算平衡表" xfId="880"/>
    <cellStyle name="差_河南 缺口县区测算(地方填报白)_财力性转移支付2010年预算参考数_03_2010年各地区一般预算平衡表" xfId="881"/>
    <cellStyle name="好_县市旗测算-新科目（20080627）_民生政策最低支出需求_财力性转移支付2010年预算参考数_03_2010年各地区一般预算平衡表" xfId="882"/>
    <cellStyle name="差_核定人数对比_财力性转移支付2010年预算参考数" xfId="883"/>
    <cellStyle name="好_缺口县区测算(财政部标准)" xfId="884"/>
    <cellStyle name="好_测算结果汇总_财力性转移支付2010年预算参考数" xfId="885"/>
    <cellStyle name="差_核定人数对比_财力性转移支付2010年预算参考数_03_2010年各地区一般预算平衡表" xfId="886"/>
    <cellStyle name="差_核定人数下发表_03_2010年各地区一般预算平衡表" xfId="887"/>
    <cellStyle name="差_农林水和城市维护标准支出20080505－县区合计_财力性转移支付2010年预算参考数_03_2010年各地区一般预算平衡表" xfId="888"/>
    <cellStyle name="好_27重庆_财力性转移支付2010年预算参考数_03_2010年各地区一般预算平衡表" xfId="889"/>
    <cellStyle name="差_核定人数下发表_财力性转移支付2010年预算参考数" xfId="890"/>
    <cellStyle name="好_县区合并测算20080421_财力性转移支付2010年预算参考数_03_2010年各地区一般预算平衡表" xfId="891"/>
    <cellStyle name="常规 3 4_州本级" xfId="892"/>
    <cellStyle name="差_汇总表" xfId="893"/>
    <cellStyle name="差_汇总表_财力性转移支付2010年预算参考数" xfId="894"/>
    <cellStyle name="适中 4 4" xfId="895"/>
    <cellStyle name="差_云南 缺口县区测算(地方填报)" xfId="896"/>
    <cellStyle name="差_汇总表_财力性转移支付2010年预算参考数_03_2010年各地区一般预算平衡表" xfId="897"/>
    <cellStyle name="差_云南 缺口县区测算(地方填报)_03_2010年各地区一般预算平衡表" xfId="898"/>
    <cellStyle name="差_汇总表4" xfId="899"/>
    <cellStyle name="差_县区合并测算20080421" xfId="900"/>
    <cellStyle name="差_汇总表4_财力性转移支付2010年预算参考数" xfId="901"/>
    <cellStyle name="常规 10 2 2 2" xfId="902"/>
    <cellStyle name="差_县区合并测算20080421_财力性转移支付2010年预算参考数" xfId="903"/>
    <cellStyle name="分级显示行_1_13区汇总" xfId="904"/>
    <cellStyle name="差_汇总-县级财政报表附表" xfId="905"/>
    <cellStyle name="警告文本 3 3" xfId="906"/>
    <cellStyle name="差_检验表" xfId="907"/>
    <cellStyle name="好_2007一般预算支出口径剔除表_财力性转移支付2010年预算参考数" xfId="908"/>
    <cellStyle name="差_教育(按照总人口测算）—20080416" xfId="909"/>
    <cellStyle name="好_2007一般预算支出口径剔除表_财力性转移支付2010年预算参考数_03_2010年各地区一般预算平衡表" xfId="910"/>
    <cellStyle name="好_2008年支出核定" xfId="911"/>
    <cellStyle name="差_教育(按照总人口测算）—20080416_03_2010年各地区一般预算平衡表" xfId="912"/>
    <cellStyle name="差_教育(按照总人口测算）—20080416_不含人员经费系数_03_2010年各地区一般预算平衡表" xfId="913"/>
    <cellStyle name="好_行政（人员）_民生政策最低支出需求_财力性转移支付2010年预算参考数_03_2010年各地区一般预算平衡表" xfId="914"/>
    <cellStyle name="差_教育(按照总人口测算）—20080416_不含人员经费系数_财力性转移支付2010年预算参考数" xfId="915"/>
    <cellStyle name="好 4 4" xfId="916"/>
    <cellStyle name="常规 14" xfId="917"/>
    <cellStyle name="差_教育(按照总人口测算）—20080416_不含人员经费系数_财力性转移支付2010年预算参考数_03_2010年各地区一般预算平衡表" xfId="918"/>
    <cellStyle name="差_教育(按照总人口测算）—20080416_财力性转移支付2010年预算参考数" xfId="919"/>
    <cellStyle name="差_教育(按照总人口测算）—20080416_民生政策最低支出需求" xfId="920"/>
    <cellStyle name="好_市辖区测算-新科目（20080626）_不含人员经费系数" xfId="921"/>
    <cellStyle name="差_教育(按照总人口测算）—20080416_民生政策最低支出需求_财力性转移支付2010年预算参考数" xfId="922"/>
    <cellStyle name="差_教育(按照总人口测算）—20080416_县市旗测算-新科目（含人口规模效应）_03_2010年各地区一般预算平衡表" xfId="923"/>
    <cellStyle name="千位[0]_(人代会用)" xfId="924"/>
    <cellStyle name="常规 7_州本级" xfId="925"/>
    <cellStyle name="差_行政公检法测算_县市旗测算-新科目（含人口规模效应）_财力性转移支付2010年预算参考数_03_2010年各地区一般预算平衡表" xfId="926"/>
    <cellStyle name="链接单元格 5 3" xfId="927"/>
    <cellStyle name="着色 5" xfId="928"/>
    <cellStyle name="差_教育(按照总人口测算）—20080416_县市旗测算-新科目（含人口规模效应）_财力性转移支付2010年预算参考数" xfId="929"/>
    <cellStyle name="差_丽江汇总" xfId="930"/>
    <cellStyle name="差_行政(燃修费)_民生政策最低支出需求_财力性转移支付2010年预算参考数" xfId="931"/>
    <cellStyle name="差_民生政策最低支出需求_03_2010年各地区一般预算平衡表" xfId="932"/>
    <cellStyle name="差_民生政策最低支出需求_财力性转移支付2010年预算参考数" xfId="933"/>
    <cellStyle name="差_民生政策最低支出需求_财力性转移支付2010年预算参考数_03_2010年各地区一般预算平衡表" xfId="934"/>
    <cellStyle name="差_缺口县区测算(按2007支出增长25%测算)_财力性转移支付2010年预算参考数" xfId="935"/>
    <cellStyle name="差_农林水和城市维护标准支出20080505－县区合计_03_2010年各地区一般预算平衡表" xfId="936"/>
    <cellStyle name="差_山东省民生支出标准" xfId="937"/>
    <cellStyle name="注释 4 3" xfId="938"/>
    <cellStyle name="好_0605石屏县_财力性转移支付2010年预算参考数_03_2010年各地区一般预算平衡表" xfId="939"/>
    <cellStyle name="常规 23" xfId="940"/>
    <cellStyle name="常规 18" xfId="941"/>
    <cellStyle name="差_卫生(按照总人口测算）—20080416_民生政策最低支出需求_财力性转移支付2010年预算参考数_03_2010年各地区一般预算平衡表" xfId="942"/>
    <cellStyle name="好_市辖区测算20080510_不含人员经费系数_03_2010年各地区一般预算平衡表" xfId="943"/>
    <cellStyle name="差_总人口" xfId="944"/>
    <cellStyle name="差_农林水和城市维护标准支出20080505－县区合计_不含人员经费系数" xfId="945"/>
    <cellStyle name="好_市辖区测算-新科目（20080626）_民生政策最低支出需求_财力性转移支付2010年预算参考数" xfId="946"/>
    <cellStyle name="差_山东省民生支出标准_03_2010年各地区一般预算平衡表" xfId="947"/>
    <cellStyle name="差_总人口_03_2010年各地区一般预算平衡表" xfId="948"/>
    <cellStyle name="差_农林水和城市维护标准支出20080505－县区合计_不含人员经费系数_03_2010年各地区一般预算平衡表" xfId="949"/>
    <cellStyle name="差_山东省民生支出标准_财力性转移支付2010年预算参考数" xfId="950"/>
    <cellStyle name="差_总人口_财力性转移支付2010年预算参考数" xfId="951"/>
    <cellStyle name="差_农林水和城市维护标准支出20080505－县区合计_不含人员经费系数_财力性转移支付2010年预算参考数" xfId="952"/>
    <cellStyle name="差_人员工资和公用经费2" xfId="953"/>
    <cellStyle name="差_卫生(按照总人口测算）—20080416_县市旗测算-新科目（含人口规模效应）_财力性转移支付2010年预算参考数" xfId="954"/>
    <cellStyle name="差_农林水和城市维护标准支出20080505－县区合计_民生政策最低支出需求" xfId="955"/>
    <cellStyle name="差_文体广播事业(按照总人口测算）—20080416_民生政策最低支出需求_财力性转移支付2010年预算参考数_03_2010年各地区一般预算平衡表" xfId="956"/>
    <cellStyle name="差_人员工资和公用经费2_财力性转移支付2010年预算参考数" xfId="957"/>
    <cellStyle name="常规 2 6 2_州本级" xfId="958"/>
    <cellStyle name="输入 2 4" xfId="959"/>
    <cellStyle name="差_农林水和城市维护标准支出20080505－县区合计_民生政策最低支出需求_财力性转移支付2010年预算参考数" xfId="960"/>
    <cellStyle name="差_人员工资和公用经费2_财力性转移支付2010年预算参考数_03_2010年各地区一般预算平衡表" xfId="961"/>
    <cellStyle name="差_农林水和城市维护标准支出20080505－县区合计_民生政策最低支出需求_财力性转移支付2010年预算参考数_03_2010年各地区一般预算平衡表" xfId="962"/>
    <cellStyle name="差_农林水和城市维护标准支出20080505－县区合计_县市旗测算-新科目（含人口规模效应）_财力性转移支付2010年预算参考数" xfId="963"/>
    <cellStyle name="常规 27" xfId="964"/>
    <cellStyle name="常规 32" xfId="965"/>
    <cellStyle name="差_县区合并测算20080423(按照各省比重）_民生政策最低支出需求" xfId="966"/>
    <cellStyle name="差_农林水和城市维护标准支出20080505－县区合计_县市旗测算-新科目（含人口规模效应）_财力性转移支付2010年预算参考数_03_2010年各地区一般预算平衡表" xfId="967"/>
    <cellStyle name="差_其他部门(按照总人口测算）—20080416" xfId="968"/>
    <cellStyle name="好_教育(按照总人口测算）—20080416_民生政策最低支出需求_财力性转移支付2010年预算参考数" xfId="969"/>
    <cellStyle name="差_其他部门(按照总人口测算）—20080416_县市旗测算-新科目（含人口规模效应）" xfId="970"/>
    <cellStyle name="差_其他部门(按照总人口测算）—20080416_县市旗测算-新科目（含人口规模效应）_财力性转移支付2010年预算参考数" xfId="971"/>
    <cellStyle name="差_其他部门(按照总人口测算）—20080416_县市旗测算-新科目（含人口规模效应）_财力性转移支付2010年预算参考数_03_2010年各地区一般预算平衡表" xfId="972"/>
    <cellStyle name="链接单元格 2 2 2" xfId="973"/>
    <cellStyle name="好_2006年22湖南_财力性转移支付2010年预算参考数" xfId="974"/>
    <cellStyle name="差_青海 缺口县区测算(地方填报)_03_2010年各地区一般预算平衡表" xfId="975"/>
    <cellStyle name="差_卫生(按照总人口测算）—20080416_财力性转移支付2010年预算参考数_03_2010年各地区一般预算平衡表" xfId="976"/>
    <cellStyle name="差_青海 缺口县区测算(地方填报)_财力性转移支付2010年预算参考数" xfId="977"/>
    <cellStyle name="差_危改资金测算_财力性转移支付2010年预算参考数_03_2010年各地区一般预算平衡表" xfId="978"/>
    <cellStyle name="差_缺口县区测算（11.13）_03_2010年各地区一般预算平衡表" xfId="979"/>
    <cellStyle name="差_缺口县区测算（11.13）_财力性转移支付2010年预算参考数" xfId="980"/>
    <cellStyle name="差_缺口县区测算（11.13）_财力性转移支付2010年预算参考数_03_2010年各地区一般预算平衡表" xfId="981"/>
    <cellStyle name="差_缺口县区测算(按2007支出增长25%测算)" xfId="982"/>
    <cellStyle name="差_缺口县区测算(按2007支出增长25%测算)_03_2010年各地区一般预算平衡表" xfId="983"/>
    <cellStyle name="差_县市旗测算20080508_县市旗测算-新科目（含人口规模效应）" xfId="984"/>
    <cellStyle name="差_缺口县区测算(按2007支出增长25%测算)_财力性转移支付2010年预算参考数_03_2010年各地区一般预算平衡表" xfId="985"/>
    <cellStyle name="差_缺口县区测算(按核定人数)" xfId="986"/>
    <cellStyle name="差_缺口县区测算(按核定人数)_03_2010年各地区一般预算平衡表" xfId="987"/>
    <cellStyle name="差_缺口县区测算(按核定人数)_财力性转移支付2010年预算参考数" xfId="988"/>
    <cellStyle name="差_缺口县区测算(财政部标准)_03_2010年各地区一般预算平衡表" xfId="989"/>
    <cellStyle name="好_2006年水利统计指标统计表_03_2010年各地区一般预算平衡表" xfId="990"/>
    <cellStyle name="差_缺口县区测算(财政部标准)_财力性转移支付2010年预算参考数" xfId="991"/>
    <cellStyle name="差_缺口县区测算(财政部标准)_财力性转移支付2010年预算参考数_03_2010年各地区一般预算平衡表" xfId="992"/>
    <cellStyle name="常规 2 3 2 3" xfId="993"/>
    <cellStyle name="差_缺口县区测算_03_2010年各地区一般预算平衡表" xfId="994"/>
    <cellStyle name="差_缺口县区测算_财力性转移支付2010年预算参考数" xfId="995"/>
    <cellStyle name="差_缺口县区测算_财力性转移支付2010年预算参考数_03_2010年各地区一般预算平衡表" xfId="996"/>
    <cellStyle name="好_其他部门(按照总人口测算）—20080416_财力性转移支付2010年预算参考数" xfId="997"/>
    <cellStyle name="差_人员工资和公用经费" xfId="998"/>
    <cellStyle name="差_市辖区测算20080510_县市旗测算-新科目（含人口规模效应）" xfId="999"/>
    <cellStyle name="检查单元格 5 2" xfId="1000"/>
    <cellStyle name="差_人员工资和公用经费_财力性转移支付2010年预算参考数" xfId="1001"/>
    <cellStyle name="好_07临沂" xfId="1002"/>
    <cellStyle name="差_市辖区测算20080510_县市旗测算-新科目（含人口规模效应）_03_2010年各地区一般预算平衡表" xfId="1003"/>
    <cellStyle name="差_人员工资和公用经费_财力性转移支付2010年预算参考数_03_2010年各地区一般预算平衡表" xfId="1004"/>
    <cellStyle name="差_县市旗测算20080508_不含人员经费系数_03_2010年各地区一般预算平衡表" xfId="1005"/>
    <cellStyle name="差_人员工资和公用经费3" xfId="1006"/>
    <cellStyle name="常规 2 4 2" xfId="1007"/>
    <cellStyle name="差_人员工资和公用经费3_03_2010年各地区一般预算平衡表" xfId="1008"/>
    <cellStyle name="差_市辖区测算20080510_县市旗测算-新科目（含人口规模效应）_财力性转移支付2010年预算参考数" xfId="1009"/>
    <cellStyle name="差_市辖区测算20080510_县市旗测算-新科目（含人口规模效应）_财力性转移支付2010年预算参考数_03_2010年各地区一般预算平衡表" xfId="1010"/>
    <cellStyle name="差_市辖区测算-新科目（20080626）_不含人员经费系数_03_2010年各地区一般预算平衡表" xfId="1011"/>
    <cellStyle name="计算 4 2_州本级" xfId="1012"/>
    <cellStyle name="差_市辖区测算-新科目（20080626）_财力性转移支付2010年预算参考数" xfId="1013"/>
    <cellStyle name="差_市辖区测算-新科目（20080626）_财力性转移支付2010年预算参考数_03_2010年各地区一般预算平衡表" xfId="1014"/>
    <cellStyle name="好_县区合并测算20080421_不含人员经费系数_财力性转移支付2010年预算参考数_03_2010年各地区一般预算平衡表" xfId="1015"/>
    <cellStyle name="差_市辖区测算-新科目（20080626）_民生政策最低支出需求" xfId="1016"/>
    <cellStyle name="差_市辖区测算-新科目（20080626）_民生政策最低支出需求_财力性转移支付2010年预算参考数" xfId="1017"/>
    <cellStyle name="输出 7" xfId="1018"/>
    <cellStyle name="差_市辖区测算-新科目（20080626）_民生政策最低支出需求_财力性转移支付2010年预算参考数_03_2010年各地区一般预算平衡表" xfId="1019"/>
    <cellStyle name="好_河南 缺口县区测算(地方填报)_03_2010年各地区一般预算平衡表" xfId="1020"/>
    <cellStyle name="差_县市旗测算-新科目（20080626）_民生政策最低支出需求_财力性转移支付2010年预算参考数" xfId="1021"/>
    <cellStyle name="汇总 5 2" xfId="1022"/>
    <cellStyle name="差_市辖区测算-新科目（20080626）_县市旗测算-新科目（含人口规模效应）" xfId="1023"/>
    <cellStyle name="链接单元格 3 2 2" xfId="1024"/>
    <cellStyle name="差_县市旗测算-新科目（20080626）_民生政策最低支出需求_财力性转移支付2010年预算参考数_03_2010年各地区一般预算平衡表" xfId="1025"/>
    <cellStyle name="差_市辖区测算-新科目（20080626）_县市旗测算-新科目（含人口规模效应）_03_2010年各地区一般预算平衡表" xfId="1026"/>
    <cellStyle name="差_市辖区测算-新科目（20080626）_县市旗测算-新科目（含人口规模效应）_财力性转移支付2010年预算参考数" xfId="1027"/>
    <cellStyle name="常规 2 6 2" xfId="1028"/>
    <cellStyle name="差_市辖区测算-新科目（20080626）_县市旗测算-新科目（含人口规模效应）_财力性转移支付2010年预算参考数_03_2010年各地区一般预算平衡表" xfId="1029"/>
    <cellStyle name="好_市辖区测算20080510_民生政策最低支出需求_财力性转移支付2010年预算参考数_03_2010年各地区一般预算平衡表" xfId="1030"/>
    <cellStyle name="差_危改资金测算" xfId="1031"/>
    <cellStyle name="差_危改资金测算_03_2010年各地区一般预算平衡表" xfId="1032"/>
    <cellStyle name="差_卫生(按照总人口测算）—20080416" xfId="1033"/>
    <cellStyle name="常规 2 3 3_州本级" xfId="1034"/>
    <cellStyle name="差_卫生(按照总人口测算）—20080416_03_2010年各地区一般预算平衡表" xfId="1035"/>
    <cellStyle name="差_卫生(按照总人口测算）—20080416_财力性转移支付2010年预算参考数" xfId="1036"/>
    <cellStyle name="差_县市旗测算-新科目（20080626）_不含人员经费系数_财力性转移支付2010年预算参考数" xfId="1037"/>
    <cellStyle name="好_0605石屏县" xfId="1038"/>
    <cellStyle name="差_卫生(按照总人口测算）—20080416_民生政策最低支出需求" xfId="1039"/>
    <cellStyle name="差_县市旗测算-新科目（20080626）_不含人员经费系数_财力性转移支付2010年预算参考数_03_2010年各地区一般预算平衡表" xfId="1040"/>
    <cellStyle name="好_0605石屏县_03_2010年各地区一般预算平衡表" xfId="1041"/>
    <cellStyle name="差_卫生(按照总人口测算）—20080416_民生政策最低支出需求_03_2010年各地区一般预算平衡表" xfId="1042"/>
    <cellStyle name="差_卫生(按照总人口测算）—20080416_县市旗测算-新科目（含人口规模效应）" xfId="1043"/>
    <cellStyle name="链接单元格 2 2" xfId="1044"/>
    <cellStyle name="差_卫生部门" xfId="1045"/>
    <cellStyle name="差_卫生部门_03_2010年各地区一般预算平衡表" xfId="1046"/>
    <cellStyle name="计算 3 4" xfId="1047"/>
    <cellStyle name="差_卫生部门_财力性转移支付2010年预算参考数" xfId="1048"/>
    <cellStyle name="差_卫生部门_财力性转移支付2010年预算参考数_03_2010年各地区一般预算平衡表" xfId="1049"/>
    <cellStyle name="差_文体广播部门" xfId="1050"/>
    <cellStyle name="差_云南 缺口县区测算(地方填报)_财力性转移支付2010年预算参考数_03_2010年各地区一般预算平衡表" xfId="1051"/>
    <cellStyle name="差_文体广播事业(按照总人口测算）—20080416" xfId="1052"/>
    <cellStyle name="差_文体广播事业(按照总人口测算）—20080416_03_2010年各地区一般预算平衡表" xfId="1053"/>
    <cellStyle name="计算 3 2_州本级" xfId="1054"/>
    <cellStyle name="差_文体广播事业(按照总人口测算）—20080416_不含人员经费系数_03_2010年各地区一般预算平衡表" xfId="1055"/>
    <cellStyle name="差_文体广播事业(按照总人口测算）—20080416_财力性转移支付2010年预算参考数_03_2010年各地区一般预算平衡表" xfId="1056"/>
    <cellStyle name="差_文体广播事业(按照总人口测算）—20080416_民生政策最低支出需求" xfId="1057"/>
    <cellStyle name="差_文体广播事业(按照总人口测算）—20080416_民生政策最低支出需求_财力性转移支付2010年预算参考数" xfId="1058"/>
    <cellStyle name="好_卫生(按照总人口测算）—20080416_财力性转移支付2010年预算参考数_03_2010年各地区一般预算平衡表" xfId="1059"/>
    <cellStyle name="差_文体广播事业(按照总人口测算）—20080416_县市旗测算-新科目（含人口规模效应）" xfId="1060"/>
    <cellStyle name="差_文体广播事业(按照总人口测算）—20080416_县市旗测算-新科目（含人口规模效应）_03_2010年各地区一般预算平衡表" xfId="1061"/>
    <cellStyle name="警告文本 5 3" xfId="1062"/>
    <cellStyle name="差_文体广播事业(按照总人口测算）—20080416_县市旗测算-新科目（含人口规模效应）_财力性转移支付2010年预算参考数" xfId="1063"/>
    <cellStyle name="好_2007一般预算支出口径剔除表" xfId="1064"/>
    <cellStyle name="差_文体广播事业(按照总人口测算）—20080416_县市旗测算-新科目（含人口规模效应）_财力性转移支付2010年预算参考数_03_2010年各地区一般预算平衡表" xfId="1065"/>
    <cellStyle name="差_县区合并测算20080421_不含人员经费系数" xfId="1066"/>
    <cellStyle name="差_县区合并测算20080421_不含人员经费系数_03_2010年各地区一般预算平衡表" xfId="1067"/>
    <cellStyle name="差_县区合并测算20080421_不含人员经费系数_财力性转移支付2010年预算参考数" xfId="1068"/>
    <cellStyle name="链接单元格 3 2" xfId="1069"/>
    <cellStyle name="差_县区合并测算20080421_民生政策最低支出需求" xfId="1070"/>
    <cellStyle name="差_县市旗测算-新科目（20080627）_县市旗测算-新科目（含人口规模效应）" xfId="1071"/>
    <cellStyle name="差_县区合并测算20080421_民生政策最低支出需求_财力性转移支付2010年预算参考数" xfId="1072"/>
    <cellStyle name="差_县市旗测算-新科目（20080627）_县市旗测算-新科目（含人口规模效应）_财力性转移支付2010年预算参考数" xfId="1073"/>
    <cellStyle name="常规 60" xfId="1074"/>
    <cellStyle name="常规 55" xfId="1075"/>
    <cellStyle name="差_县区合并测算20080421_县市旗测算-新科目（含人口规模效应）" xfId="1076"/>
    <cellStyle name="差_县区合并测算20080421_县市旗测算-新科目（含人口规模效应）_03_2010年各地区一般预算平衡表" xfId="1077"/>
    <cellStyle name="差_县区合并测算20080421_县市旗测算-新科目（含人口规模效应）_财力性转移支付2010年预算参考数" xfId="1078"/>
    <cellStyle name="差_县区合并测算20080421_县市旗测算-新科目（含人口规模效应）_财力性转移支付2010年预算参考数_03_2010年各地区一般预算平衡表" xfId="1079"/>
    <cellStyle name="差_县区合并测算20080423(按照各省比重）_不含人员经费系数_03_2010年各地区一般预算平衡表" xfId="1080"/>
    <cellStyle name="常规 2 2 2 2" xfId="1081"/>
    <cellStyle name="好_市辖区测算20080510_县市旗测算-新科目（含人口规模效应）_财力性转移支付2010年预算参考数_03_2010年各地区一般预算平衡表" xfId="1082"/>
    <cellStyle name="好_同德_财力性转移支付2010年预算参考数_03_2010年各地区一般预算平衡表" xfId="1083"/>
    <cellStyle name="差_县区合并测算20080423(按照各省比重）_财力性转移支付2010年预算参考数" xfId="1084"/>
    <cellStyle name="警告文本 4 2" xfId="1085"/>
    <cellStyle name="差_县区合并测算20080423(按照各省比重）_民生政策最低支出需求_财力性转移支付2010年预算参考数" xfId="1086"/>
    <cellStyle name="输出 5" xfId="1087"/>
    <cellStyle name="差_县区合并测算20080423(按照各省比重）_民生政策最低支出需求_财力性转移支付2010年预算参考数_03_2010年各地区一般预算平衡表" xfId="1088"/>
    <cellStyle name="好_教育(按照总人口测算）—20080416_县市旗测算-新科目（含人口规模效应）_财力性转移支付2010年预算参考数_03_2010年各地区一般预算平衡表" xfId="1089"/>
    <cellStyle name="差_县区合并测算20080423(按照各省比重）_县市旗测算-新科目（含人口规模效应）" xfId="1090"/>
    <cellStyle name="常规 4 2 2" xfId="1091"/>
    <cellStyle name="常规 4 4" xfId="1092"/>
    <cellStyle name="差_县区合并测算20080423(按照各省比重）_县市旗测算-新科目（含人口规模效应）_03_2010年各地区一般预算平衡表" xfId="1093"/>
    <cellStyle name="差_县区合并测算20080423(按照各省比重）_县市旗测算-新科目（含人口规模效应）_财力性转移支付2010年预算参考数_03_2010年各地区一般预算平衡表" xfId="1094"/>
    <cellStyle name="差_县市旗测算20080508" xfId="1095"/>
    <cellStyle name="好_县区合并测算20080421_民生政策最低支出需求" xfId="1096"/>
    <cellStyle name="差_县市旗测算20080508_03_2010年各地区一般预算平衡表" xfId="1097"/>
    <cellStyle name="差_县市旗测算20080508_不含人员经费系数" xfId="1098"/>
    <cellStyle name="差_县市旗测算20080508_不含人员经费系数_财力性转移支付2010年预算参考数" xfId="1099"/>
    <cellStyle name="差_县市旗测算20080508_财力性转移支付2010年预算参考数" xfId="1100"/>
    <cellStyle name="好 2 4" xfId="1101"/>
    <cellStyle name="差_县市旗测算20080508_财力性转移支付2010年预算参考数_03_2010年各地区一般预算平衡表" xfId="1102"/>
    <cellStyle name="差_县市旗测算20080508_民生政策最低支出需求_03_2010年各地区一般预算平衡表" xfId="1103"/>
    <cellStyle name="好_0502通海县" xfId="1104"/>
    <cellStyle name="差_县市旗测算20080508_民生政策最低支出需求_财力性转移支付2010年预算参考数" xfId="1105"/>
    <cellStyle name="差_县市旗测算20080508_民生政策最低支出需求_财力性转移支付2010年预算参考数_03_2010年各地区一般预算平衡表" xfId="1106"/>
    <cellStyle name="差_县市旗测算20080508_县市旗测算-新科目（含人口规模效应）_财力性转移支付2010年预算参考数_03_2010年各地区一般预算平衡表" xfId="1107"/>
    <cellStyle name="适中 2 3" xfId="1108"/>
    <cellStyle name="差_县市旗测算-新科目（20080626）" xfId="1109"/>
    <cellStyle name="差_县市旗测算-新科目（20080626）_03_2010年各地区一般预算平衡表" xfId="1110"/>
    <cellStyle name="好_危改资金测算" xfId="1111"/>
    <cellStyle name="输出 4 2 2" xfId="1112"/>
    <cellStyle name="常规 3 2" xfId="1113"/>
    <cellStyle name="差_县市旗测算-新科目（20080626）_不含人员经费系数_03_2010年各地区一般预算平衡表" xfId="1114"/>
    <cellStyle name="差_县市旗测算-新科目（20080627）_财力性转移支付2010年预算参考数" xfId="1115"/>
    <cellStyle name="差_县市旗测算-新科目（20080626）_财力性转移支付2010年预算参考数_03_2010年各地区一般预算平衡表" xfId="1116"/>
    <cellStyle name="差_县市旗测算-新科目（20080626）_民生政策最低支出需求" xfId="1117"/>
    <cellStyle name="差_县市旗测算-新科目（20080626）_民生政策最低支出需求_03_2010年各地区一般预算平衡表" xfId="1118"/>
    <cellStyle name="差_县市旗测算-新科目（20080626）_县市旗测算-新科目（含人口规模效应）" xfId="1119"/>
    <cellStyle name="警告文本 3 2" xfId="1120"/>
    <cellStyle name="差_县市旗测算-新科目（20080626）_县市旗测算-新科目（含人口规模效应）_03_2010年各地区一般预算平衡表" xfId="1121"/>
    <cellStyle name="差_县市旗测算-新科目（20080627）_03_2010年各地区一般预算平衡表" xfId="1122"/>
    <cellStyle name="差_县市旗测算-新科目（20080627）_不含人员经费系数" xfId="1123"/>
    <cellStyle name="常规 2 2 3 3" xfId="1124"/>
    <cellStyle name="差_县市旗测算-新科目（20080627）_不含人员经费系数_03_2010年各地区一般预算平衡表" xfId="1125"/>
    <cellStyle name="差_县市旗测算-新科目（20080627）_不含人员经费系数_财力性转移支付2010年预算参考数_03_2010年各地区一般预算平衡表" xfId="1126"/>
    <cellStyle name="输出 5_州本级" xfId="1127"/>
    <cellStyle name="差_县市旗测算-新科目（20080627）_财力性转移支付2010年预算参考数_03_2010年各地区一般预算平衡表" xfId="1128"/>
    <cellStyle name="差_县市旗测算-新科目（20080627）_民生政策最低支出需求" xfId="1129"/>
    <cellStyle name="差_县市旗测算-新科目（20080627）_民生政策最低支出需求_财力性转移支付2010年预算参考数_03_2010年各地区一般预算平衡表" xfId="1130"/>
    <cellStyle name="好_县区合并测算20080421_03_2010年各地区一般预算平衡表" xfId="1131"/>
    <cellStyle name="差_行政(燃修费)_不含人员经费系数" xfId="1132"/>
    <cellStyle name="常规 47" xfId="1133"/>
    <cellStyle name="差_行政(燃修费)_不含人员经费系数_财力性转移支付2010年预算参考数" xfId="1134"/>
    <cellStyle name="差_行政(燃修费)_不含人员经费系数_财力性转移支付2010年预算参考数_03_2010年各地区一般预算平衡表" xfId="1135"/>
    <cellStyle name="差_行政(燃修费)_财力性转移支付2010年预算参考数_03_2010年各地区一般预算平衡表" xfId="1136"/>
    <cellStyle name="差_行政(燃修费)_民生政策最低支出需求_财力性转移支付2010年预算参考数_03_2010年各地区一般预算平衡表" xfId="1137"/>
    <cellStyle name="好_市辖区测算20080510_民生政策最低支出需求_03_2010年各地区一般预算平衡表" xfId="1138"/>
    <cellStyle name="差_行政(燃修费)_县市旗测算-新科目（含人口规模效应）" xfId="1139"/>
    <cellStyle name="差_行政（人员）" xfId="1140"/>
    <cellStyle name="差_行政（人员）_03_2010年各地区一般预算平衡表" xfId="1141"/>
    <cellStyle name="常规 2 9" xfId="1142"/>
    <cellStyle name="输入 3" xfId="1143"/>
    <cellStyle name="差_行政（人员）_不含人员经费系数" xfId="1144"/>
    <cellStyle name="差_行政（人员）_不含人员经费系数_03_2010年各地区一般预算平衡表" xfId="1145"/>
    <cellStyle name="差_行政（人员）_不含人员经费系数_财力性转移支付2010年预算参考数" xfId="1146"/>
    <cellStyle name="差_行政（人员）_财力性转移支付2010年预算参考数_03_2010年各地区一般预算平衡表" xfId="1147"/>
    <cellStyle name="差_行政（人员）_民生政策最低支出需求" xfId="1148"/>
    <cellStyle name="差_行政（人员）_民生政策最低支出需求_03_2010年各地区一般预算平衡表" xfId="1149"/>
    <cellStyle name="差_行政（人员）_民生政策最低支出需求_财力性转移支付2010年预算参考数" xfId="1150"/>
    <cellStyle name="差_行政（人员）_县市旗测算-新科目（含人口规模效应）_03_2010年各地区一般预算平衡表" xfId="1151"/>
    <cellStyle name="差_行政（人员）_县市旗测算-新科目（含人口规模效应）_财力性转移支付2010年预算参考数_03_2010年各地区一般预算平衡表" xfId="1152"/>
    <cellStyle name="好_农林水和城市维护标准支出20080505－县区合计" xfId="1153"/>
    <cellStyle name="差_行政公检法测算_不含人员经费系数_03_2010年各地区一般预算平衡表" xfId="1154"/>
    <cellStyle name="差_行政公检法测算_财力性转移支付2010年预算参考数" xfId="1155"/>
    <cellStyle name="输出 3" xfId="1156"/>
    <cellStyle name="差_行政公检法测算_民生政策最低支出需求" xfId="1157"/>
    <cellStyle name="差_行政公检法测算_民生政策最低支出需求_03_2010年各地区一般预算平衡表" xfId="1158"/>
    <cellStyle name="差_行政公检法测算_民生政策最低支出需求_财力性转移支付2010年预算参考数" xfId="1159"/>
    <cellStyle name="差_行政公检法测算_县市旗测算-新科目（含人口规模效应）_财力性转移支付2010年预算参考数" xfId="1160"/>
    <cellStyle name="差_一般预算支出口径剔除表" xfId="1161"/>
    <cellStyle name="差_重点民生支出需求测算表社保（农村低保）081112" xfId="1162"/>
    <cellStyle name="差_自行调整差异系数顺序_03_2010年各地区一般预算平衡表" xfId="1163"/>
    <cellStyle name="差_自行调整差异系数顺序_财力性转移支付2010年预算参考数" xfId="1164"/>
    <cellStyle name="好_文体广播事业(按照总人口测算）—20080416_财力性转移支付2010年预算参考数" xfId="1165"/>
    <cellStyle name="差_自行调整差异系数顺序_财力性转移支付2010年预算参考数_03_2010年各地区一般预算平衡表" xfId="1166"/>
    <cellStyle name="常规 10" xfId="1167"/>
    <cellStyle name="常规 11 2" xfId="1168"/>
    <cellStyle name="常规 11_财力性转移支付2009年预算参考数" xfId="1169"/>
    <cellStyle name="好_农林水和城市维护标准支出20080505－县区合计_县市旗测算-新科目（含人口规模效应）" xfId="1170"/>
    <cellStyle name="常规 12" xfId="1171"/>
    <cellStyle name="好 4 2" xfId="1172"/>
    <cellStyle name="千位分隔[0]_2008年州财政追加安排待纳入调整预算项目情况表(高宇航)" xfId="1173"/>
    <cellStyle name="常规 13" xfId="1174"/>
    <cellStyle name="好 4 3" xfId="1175"/>
    <cellStyle name="常规 15" xfId="1176"/>
    <cellStyle name="常规 20" xfId="1177"/>
    <cellStyle name="好_行政（人员）_民生政策最低支出需求" xfId="1178"/>
    <cellStyle name="常规 16" xfId="1179"/>
    <cellStyle name="常规 21" xfId="1180"/>
    <cellStyle name="检查单元格 2 2 2" xfId="1181"/>
    <cellStyle name="常规 17" xfId="1182"/>
    <cellStyle name="常规 22" xfId="1183"/>
    <cellStyle name="好_青海 缺口县区测算(地方填报)_财力性转移支付2010年预算参考数_03_2010年各地区一般预算平衡表" xfId="1184"/>
    <cellStyle name="注释 4 2" xfId="1185"/>
    <cellStyle name="常规 19" xfId="1186"/>
    <cellStyle name="常规 24" xfId="1187"/>
    <cellStyle name="注释 4 4" xfId="1188"/>
    <cellStyle name="常规 19 2" xfId="1189"/>
    <cellStyle name="常规 2" xfId="1190"/>
    <cellStyle name="常规 2 10" xfId="1191"/>
    <cellStyle name="常规 2 2 2" xfId="1192"/>
    <cellStyle name="常规 2 2 2 2 2" xfId="1193"/>
    <cellStyle name="常规 2 2 2 2_州本级" xfId="1194"/>
    <cellStyle name="好_03昭通" xfId="1195"/>
    <cellStyle name="输出 3 2" xfId="1196"/>
    <cellStyle name="常规 2 2 2_州本级" xfId="1197"/>
    <cellStyle name="好_分析缺口率_财力性转移支付2010年预算参考数_03_2010年各地区一般预算平衡表" xfId="1198"/>
    <cellStyle name="常规 2 2 3" xfId="1199"/>
    <cellStyle name="常规 2 2 3 2" xfId="1200"/>
    <cellStyle name="常规 2 2 3_州本级" xfId="1201"/>
    <cellStyle name="常规 2 2 4" xfId="1202"/>
    <cellStyle name="常规 2 2 5" xfId="1203"/>
    <cellStyle name="常规 2 3" xfId="1204"/>
    <cellStyle name="常规 2 3 2" xfId="1205"/>
    <cellStyle name="常规 2 3 2 2" xfId="1206"/>
    <cellStyle name="适中 2_州本级" xfId="1207"/>
    <cellStyle name="常规 2 3 2 2 2" xfId="1208"/>
    <cellStyle name="好_行政(燃修费)_县市旗测算-新科目（含人口规模效应）_财力性转移支付2010年预算参考数" xfId="1209"/>
    <cellStyle name="常规 2 3 2 2_州本级" xfId="1210"/>
    <cellStyle name="好_核定人数下发表_财力性转移支付2010年预算参考数_03_2010年各地区一般预算平衡表" xfId="1211"/>
    <cellStyle name="常规 2 3 2 4" xfId="1212"/>
    <cellStyle name="好_2006年水利统计指标统计表" xfId="1213"/>
    <cellStyle name="常规 2 3 2_州本级" xfId="1214"/>
    <cellStyle name="好_县市旗测算-新科目（20080626）_03_2010年各地区一般预算平衡表" xfId="1215"/>
    <cellStyle name="常规 2 3 3" xfId="1216"/>
    <cellStyle name="常规 2 3 3 2" xfId="1217"/>
    <cellStyle name="常规 2 3 3 3" xfId="1218"/>
    <cellStyle name="常规 2 3 4" xfId="1219"/>
    <cellStyle name="常规 2 3 5" xfId="1220"/>
    <cellStyle name="常规 2 4" xfId="1221"/>
    <cellStyle name="常规 2 4 2 2" xfId="1222"/>
    <cellStyle name="适中 3_州本级" xfId="1223"/>
    <cellStyle name="常规 2 4 3" xfId="1224"/>
    <cellStyle name="常规 2 4 4" xfId="1225"/>
    <cellStyle name="好_行政（人员）_县市旗测算-新科目（含人口规模效应）_财力性转移支付2010年预算参考数_03_2010年各地区一般预算平衡表" xfId="1226"/>
    <cellStyle name="常规 2 4_州本级" xfId="1227"/>
    <cellStyle name="常规 2 5" xfId="1228"/>
    <cellStyle name="常规 2 5 2" xfId="1229"/>
    <cellStyle name="常规 3 2 2_州本级" xfId="1230"/>
    <cellStyle name="常规 2 5 2 2" xfId="1231"/>
    <cellStyle name="检查单元格 6" xfId="1232"/>
    <cellStyle name="适中 4_州本级" xfId="1233"/>
    <cellStyle name="常规 2 5 2_州本级" xfId="1234"/>
    <cellStyle name="计算 2 3" xfId="1235"/>
    <cellStyle name="常规 2 5 3" xfId="1236"/>
    <cellStyle name="常规 2 5 4" xfId="1237"/>
    <cellStyle name="常规 2 5_州本级" xfId="1238"/>
    <cellStyle name="常规 2 6" xfId="1239"/>
    <cellStyle name="常规 2 6 2 2" xfId="1240"/>
    <cellStyle name="适中 5_州本级" xfId="1241"/>
    <cellStyle name="常规 2 6 3" xfId="1242"/>
    <cellStyle name="好_2008年一般预算支出预计" xfId="1243"/>
    <cellStyle name="常规 2 7 3" xfId="1244"/>
    <cellStyle name="常规 25" xfId="1245"/>
    <cellStyle name="常规 26" xfId="1246"/>
    <cellStyle name="常规 31" xfId="1247"/>
    <cellStyle name="常规 28" xfId="1248"/>
    <cellStyle name="常规 33" xfId="1249"/>
    <cellStyle name="常规 3" xfId="1250"/>
    <cellStyle name="输出 4 2" xfId="1251"/>
    <cellStyle name="适中 4" xfId="1252"/>
    <cellStyle name="常规 3 2 2" xfId="1253"/>
    <cellStyle name="适中 4 2" xfId="1254"/>
    <cellStyle name="常规 3 2 2 2" xfId="1255"/>
    <cellStyle name="适中 6" xfId="1256"/>
    <cellStyle name="常规 3 2 4" xfId="1257"/>
    <cellStyle name="好_市辖区测算-新科目（20080626）_县市旗测算-新科目（含人口规模效应）_03_2010年各地区一般预算平衡表" xfId="1258"/>
    <cellStyle name="常规 3 2_州本级" xfId="1259"/>
    <cellStyle name="好_县市旗测算-新科目（20080627）_03_2010年各地区一般预算平衡表" xfId="1260"/>
    <cellStyle name="常规 3 3 2" xfId="1261"/>
    <cellStyle name="好_12滨州_03_2010年各地区一般预算平衡表" xfId="1262"/>
    <cellStyle name="常规 3 3 2 2" xfId="1263"/>
    <cellStyle name="好_文体广播部门" xfId="1264"/>
    <cellStyle name="常规_2007年云南省向人大报送政府收支预算表格式编制过程表" xfId="1265"/>
    <cellStyle name="常规 3 3 3" xfId="1266"/>
    <cellStyle name="常规 3 3 4" xfId="1267"/>
    <cellStyle name="常规 3 3_州本级" xfId="1268"/>
    <cellStyle name="好_2007一般预算支出口径剔除表_03_2010年各地区一般预算平衡表" xfId="1269"/>
    <cellStyle name="常规 3 4 2" xfId="1270"/>
    <cellStyle name="常规 3 5" xfId="1271"/>
    <cellStyle name="输入 4_州本级" xfId="1272"/>
    <cellStyle name="输入 3 4" xfId="1273"/>
    <cellStyle name="常规 3_州本级" xfId="1274"/>
    <cellStyle name="输出 4 2_州本级" xfId="1275"/>
    <cellStyle name="常规 34" xfId="1276"/>
    <cellStyle name="常规 36" xfId="1277"/>
    <cellStyle name="常规 37" xfId="1278"/>
    <cellStyle name="常规 38" xfId="1279"/>
    <cellStyle name="常规 4" xfId="1280"/>
    <cellStyle name="好_总人口_财力性转移支付2010年预算参考数" xfId="1281"/>
    <cellStyle name="输出 4 3" xfId="1282"/>
    <cellStyle name="好_汇总表4_财力性转移支付2010年预算参考数" xfId="1283"/>
    <cellStyle name="常规 4 2" xfId="1284"/>
    <cellStyle name="常规 4 2 2 2" xfId="1285"/>
    <cellStyle name="常规 6 4" xfId="1286"/>
    <cellStyle name="常规 4 2 2_州本级" xfId="1287"/>
    <cellStyle name="常规 4 2 4" xfId="1288"/>
    <cellStyle name="常规 4 2_州本级" xfId="1289"/>
    <cellStyle name="常规 4 3" xfId="1290"/>
    <cellStyle name="好_县市旗测算20080508_财力性转移支付2010年预算参考数" xfId="1291"/>
    <cellStyle name="常规 4 3 2" xfId="1292"/>
    <cellStyle name="常规 5 4" xfId="1293"/>
    <cellStyle name="常规 4 3 2 2" xfId="1294"/>
    <cellStyle name="链接单元格 2" xfId="1295"/>
    <cellStyle name="常规 4 3 2_州本级" xfId="1296"/>
    <cellStyle name="常规 4 3 3" xfId="1297"/>
    <cellStyle name="常规 4 3 4" xfId="1298"/>
    <cellStyle name="注释 2 3" xfId="1299"/>
    <cellStyle name="常规 4 3_州本级" xfId="1300"/>
    <cellStyle name="好 3 3" xfId="1301"/>
    <cellStyle name="常规 4_2008年横排表0721" xfId="1302"/>
    <cellStyle name="常规 45" xfId="1303"/>
    <cellStyle name="常规 5 2" xfId="1304"/>
    <cellStyle name="常规 5 2 2" xfId="1305"/>
    <cellStyle name="常规 5 2_州本级" xfId="1306"/>
    <cellStyle name="好_汇总表4_03_2010年各地区一般预算平衡表" xfId="1307"/>
    <cellStyle name="常规 5 3" xfId="1308"/>
    <cellStyle name="常规 5_州本级" xfId="1309"/>
    <cellStyle name="常规 54" xfId="1310"/>
    <cellStyle name="常规 58" xfId="1311"/>
    <cellStyle name="好 5 3" xfId="1312"/>
    <cellStyle name="常规 6" xfId="1313"/>
    <cellStyle name="常规 6 2" xfId="1314"/>
    <cellStyle name="好_2006年27重庆" xfId="1315"/>
    <cellStyle name="汇总 2 2_州本级" xfId="1316"/>
    <cellStyle name="常规 6 2 2" xfId="1317"/>
    <cellStyle name="常规 6 2_州本级" xfId="1318"/>
    <cellStyle name="好_人员工资和公用经费2_财力性转移支付2010年预算参考数" xfId="1319"/>
    <cellStyle name="常规 6 3" xfId="1320"/>
    <cellStyle name="好_财政供养人员" xfId="1321"/>
    <cellStyle name="好_教育(按照总人口测算）—20080416_县市旗测算-新科目（含人口规模效应）" xfId="1322"/>
    <cellStyle name="常规 6_州本级" xfId="1323"/>
    <cellStyle name="计算 3_州本级" xfId="1324"/>
    <cellStyle name="常规 7" xfId="1325"/>
    <cellStyle name="常规 7 2" xfId="1326"/>
    <cellStyle name="好_县区合并测算20080423(按照各省比重）" xfId="1327"/>
    <cellStyle name="常规 70" xfId="1328"/>
    <cellStyle name="常规 71" xfId="1329"/>
    <cellStyle name="常规 72" xfId="1330"/>
    <cellStyle name="注释 5 2" xfId="1331"/>
    <cellStyle name="常规 73" xfId="1332"/>
    <cellStyle name="注释 5 3" xfId="1333"/>
    <cellStyle name="常规 75" xfId="1334"/>
    <cellStyle name="常规 80" xfId="1335"/>
    <cellStyle name="常规 77" xfId="1336"/>
    <cellStyle name="常规 82" xfId="1337"/>
    <cellStyle name="常规 78" xfId="1338"/>
    <cellStyle name="常规 83" xfId="1339"/>
    <cellStyle name="常规 8" xfId="1340"/>
    <cellStyle name="常规_2004年基金预算(二稿)" xfId="1341"/>
    <cellStyle name="常规_2007年云南省向人大报送政府收支预算表格式编制过程表 2" xfId="1342"/>
    <cellStyle name="链接单元格 5_州本级" xfId="1343"/>
    <cellStyle name="常规_2007年云南省向人大报送政府收支预算表格式编制过程表 3" xfId="1344"/>
    <cellStyle name="常规_2017年预算草案附表（20170106定稿） " xfId="1345"/>
    <cellStyle name="常规_德宏州2005年地方预算(代报简表)" xfId="1346"/>
    <cellStyle name="输入 3 2 2" xfId="1347"/>
    <cellStyle name="常规_录入表" xfId="1348"/>
    <cellStyle name="超级链接" xfId="1349"/>
    <cellStyle name="归盒啦_95" xfId="1350"/>
    <cellStyle name="计算 3 2 2" xfId="1351"/>
    <cellStyle name="好 2" xfId="1352"/>
    <cellStyle name="好 2 2" xfId="1353"/>
    <cellStyle name="好_县市旗测算-新科目（20080627）_民生政策最低支出需求" xfId="1354"/>
    <cellStyle name="好 2 2 2" xfId="1355"/>
    <cellStyle name="好 2 2_州本级" xfId="1356"/>
    <cellStyle name="好 2 3" xfId="1357"/>
    <cellStyle name="好 2_州本级" xfId="1358"/>
    <cellStyle name="好 3" xfId="1359"/>
    <cellStyle name="好 3 2" xfId="1360"/>
    <cellStyle name="好 3 2_州本级" xfId="1361"/>
    <cellStyle name="好 3 4" xfId="1362"/>
    <cellStyle name="好 3_州本级" xfId="1363"/>
    <cellStyle name="好 4 2 2" xfId="1364"/>
    <cellStyle name="好 4 2_州本级" xfId="1365"/>
    <cellStyle name="好_行政(燃修费)_财力性转移支付2010年预算参考数_03_2010年各地区一般预算平衡表" xfId="1366"/>
    <cellStyle name="好 4_州本级" xfId="1367"/>
    <cellStyle name="好_30云南_1_财力性转移支付2010年预算参考数_03_2010年各地区一般预算平衡表" xfId="1368"/>
    <cellStyle name="好_05潍坊" xfId="1369"/>
    <cellStyle name="好_09黑龙江" xfId="1370"/>
    <cellStyle name="好_09黑龙江_03_2010年各地区一般预算平衡表" xfId="1371"/>
    <cellStyle name="好_09黑龙江_财力性转移支付2010年预算参考数" xfId="1372"/>
    <cellStyle name="好_09黑龙江_财力性转移支付2010年预算参考数_03_2010年各地区一般预算平衡表" xfId="1373"/>
    <cellStyle name="好_1" xfId="1374"/>
    <cellStyle name="好_1_03_2010年各地区一般预算平衡表" xfId="1375"/>
    <cellStyle name="霓付 [0]_ +Foil &amp; -FOIL &amp; PAPER" xfId="1376"/>
    <cellStyle name="好_1_财力性转移支付2010年预算参考数" xfId="1377"/>
    <cellStyle name="好_文体广播事业(按照总人口测算）—20080416_不含人员经费系数_03_2010年各地区一般预算平衡表" xfId="1378"/>
    <cellStyle name="好_1110洱源县_03_2010年各地区一般预算平衡表" xfId="1379"/>
    <cellStyle name="好_文体广播事业(按照总人口测算）—20080416_不含人员经费系数_财力性转移支付2010年预算参考数" xfId="1380"/>
    <cellStyle name="好_1110洱源县_财力性转移支付2010年预算参考数" xfId="1381"/>
    <cellStyle name="好_文体广播事业(按照总人口测算）—20080416_不含人员经费系数_财力性转移支付2010年预算参考数_03_2010年各地区一般预算平衡表" xfId="1382"/>
    <cellStyle name="好_1110洱源县_财力性转移支付2010年预算参考数_03_2010年各地区一般预算平衡表" xfId="1383"/>
    <cellStyle name="好_11大理" xfId="1384"/>
    <cellStyle name="好_11大理_03_2010年各地区一般预算平衡表" xfId="1385"/>
    <cellStyle name="好_11大理_财力性转移支付2010年预算参考数" xfId="1386"/>
    <cellStyle name="好_城建部门" xfId="1387"/>
    <cellStyle name="好_11大理_财力性转移支付2010年预算参考数_03_2010年各地区一般预算平衡表" xfId="1388"/>
    <cellStyle name="链接单元格 3 3" xfId="1389"/>
    <cellStyle name="好_12滨州" xfId="1390"/>
    <cellStyle name="好_12滨州_财力性转移支付2010年预算参考数" xfId="1391"/>
    <cellStyle name="好_12滨州_财力性转移支付2010年预算参考数_03_2010年各地区一般预算平衡表" xfId="1392"/>
    <cellStyle name="好_14安徽_财力性转移支付2010年预算参考数" xfId="1393"/>
    <cellStyle name="好_14安徽_财力性转移支付2010年预算参考数_03_2010年各地区一般预算平衡表" xfId="1394"/>
    <cellStyle name="好_危改资金测算_财力性转移支付2010年预算参考数_03_2010年各地区一般预算平衡表" xfId="1395"/>
    <cellStyle name="好_2" xfId="1396"/>
    <cellStyle name="好_2_财力性转移支付2010年预算参考数" xfId="1397"/>
    <cellStyle name="好_2_财力性转移支付2010年预算参考数_03_2010年各地区一般预算平衡表" xfId="1398"/>
    <cellStyle name="好_2006年22湖南" xfId="1399"/>
    <cellStyle name="好_2006年22湖南_03_2010年各地区一般预算平衡表" xfId="1400"/>
    <cellStyle name="好_2006年22湖南_财力性转移支付2010年预算参考数_03_2010年各地区一般预算平衡表" xfId="1401"/>
    <cellStyle name="好_2006年27重庆_03_2010年各地区一般预算平衡表" xfId="1402"/>
    <cellStyle name="好_成本差异系数_财力性转移支付2010年预算参考数_03_2010年各地区一般预算平衡表" xfId="1403"/>
    <cellStyle name="好_县区合并测算20080423(按照各省比重）_不含人员经费系数_03_2010年各地区一般预算平衡表" xfId="1404"/>
    <cellStyle name="好_2006年27重庆_财力性转移支付2010年预算参考数" xfId="1405"/>
    <cellStyle name="解释性文本 4 2" xfId="1406"/>
    <cellStyle name="好_2006年27重庆_财力性转移支付2010年预算参考数_03_2010年各地区一般预算平衡表" xfId="1407"/>
    <cellStyle name="好_2006年28四川" xfId="1408"/>
    <cellStyle name="好_县区合并测算20080421_县市旗测算-新科目（含人口规模效应）_03_2010年各地区一般预算平衡表" xfId="1409"/>
    <cellStyle name="好_2006年28四川_03_2010年各地区一般预算平衡表" xfId="1410"/>
    <cellStyle name="检查单元格 2_州本级" xfId="1411"/>
    <cellStyle name="好_2006年28四川_财力性转移支付2010年预算参考数_03_2010年各地区一般预算平衡表" xfId="1412"/>
    <cellStyle name="好_2006年30云南" xfId="1413"/>
    <cellStyle name="好_2006年33甘肃" xfId="1414"/>
    <cellStyle name="好_2006年34青海" xfId="1415"/>
    <cellStyle name="好_2006年34青海_财力性转移支付2010年预算参考数" xfId="1416"/>
    <cellStyle name="好_2006年34青海_财力性转移支付2010年预算参考数_03_2010年各地区一般预算平衡表" xfId="1417"/>
    <cellStyle name="好_测算结果_财力性转移支付2010年预算参考数" xfId="1418"/>
    <cellStyle name="好_2006年全省财力计算表（中央、决算）" xfId="1419"/>
    <cellStyle name="好_2006年水利统计指标统计表_财力性转移支付2010年预算参考数" xfId="1420"/>
    <cellStyle name="警告文本 2 2_州本级" xfId="1421"/>
    <cellStyle name="好_2006年水利统计指标统计表_财力性转移支付2010年预算参考数_03_2010年各地区一般预算平衡表" xfId="1422"/>
    <cellStyle name="好_2007年收支情况及2008年收支预计表(汇总表)_03_2010年各地区一般预算平衡表" xfId="1423"/>
    <cellStyle name="好_2007年收支情况及2008年收支预计表(汇总表)_财力性转移支付2010年预算参考数" xfId="1424"/>
    <cellStyle name="好_2007年收支情况及2008年收支预计表(汇总表)_财力性转移支付2010年预算参考数_03_2010年各地区一般预算平衡表" xfId="1425"/>
    <cellStyle name="好_2007年一般预算支出剔除_03_2010年各地区一般预算平衡表" xfId="1426"/>
    <cellStyle name="好_2008年全省汇总收支计算表" xfId="1427"/>
    <cellStyle name="好_2008年全省汇总收支计算表_03_2010年各地区一般预算平衡表" xfId="1428"/>
    <cellStyle name="好_2008年全省汇总收支计算表_财力性转移支付2010年预算参考数" xfId="1429"/>
    <cellStyle name="好_县市旗测算-新科目（20080627）_财力性转移支付2010年预算参考数" xfId="1430"/>
    <cellStyle name="好_2008年预计支出与2007年对比" xfId="1431"/>
    <cellStyle name="好_市辖区测算-新科目（20080626）_县市旗测算-新科目（含人口规模效应）_财力性转移支付2010年预算参考数" xfId="1432"/>
    <cellStyle name="콤마 [0]_BOILER-CO1" xfId="1433"/>
    <cellStyle name="输出 3 4" xfId="1434"/>
    <cellStyle name="好_行政公检法测算_县市旗测算-新科目（含人口规模效应）_03_2010年各地区一般预算平衡表" xfId="1435"/>
    <cellStyle name="好_2008年支出调整_财力性转移支付2010年预算参考数" xfId="1436"/>
    <cellStyle name="好_2008年支出调整_财力性转移支付2010年预算参考数_03_2010年各地区一般预算平衡表" xfId="1437"/>
    <cellStyle name="好_20河南" xfId="1438"/>
    <cellStyle name="好_20河南_03_2010年各地区一般预算平衡表" xfId="1439"/>
    <cellStyle name="好_20河南_财力性转移支付2010年预算参考数" xfId="1440"/>
    <cellStyle name="好_20河南_财力性转移支付2010年预算参考数_03_2010年各地区一般预算平衡表" xfId="1441"/>
    <cellStyle name="好_22湖南" xfId="1442"/>
    <cellStyle name="好_22湖南_03_2010年各地区一般预算平衡表" xfId="1443"/>
    <cellStyle name="好_22湖南_财力性转移支付2010年预算参考数" xfId="1444"/>
    <cellStyle name="适中 2" xfId="1445"/>
    <cellStyle name="好_22湖南_财力性转移支付2010年预算参考数_03_2010年各地区一般预算平衡表" xfId="1446"/>
    <cellStyle name="好_27重庆" xfId="1447"/>
    <cellStyle name="好_27重庆_03_2010年各地区一般预算平衡表" xfId="1448"/>
    <cellStyle name="好_27重庆_财力性转移支付2010年预算参考数" xfId="1449"/>
    <cellStyle name="好_28四川" xfId="1450"/>
    <cellStyle name="好_28四川_03_2010年各地区一般预算平衡表" xfId="1451"/>
    <cellStyle name="好_教育(按照总人口测算）—20080416_财力性转移支付2010年预算参考数" xfId="1452"/>
    <cellStyle name="好_28四川_财力性转移支付2010年预算参考数" xfId="1453"/>
    <cellStyle name="好_28四川_财力性转移支付2010年预算参考数_03_2010年各地区一般预算平衡表" xfId="1454"/>
    <cellStyle name="好_30云南" xfId="1455"/>
    <cellStyle name="好_30云南_1" xfId="1456"/>
    <cellStyle name="数字" xfId="1457"/>
    <cellStyle name="好_30云南_1_财力性转移支付2010年预算参考数" xfId="1458"/>
    <cellStyle name="好_32陕西" xfId="1459"/>
    <cellStyle name="好_33甘肃" xfId="1460"/>
    <cellStyle name="好_34青海" xfId="1461"/>
    <cellStyle name="好_34青海_03_2010年各地区一般预算平衡表" xfId="1462"/>
    <cellStyle name="好_其他部门(按照总人口测算）—20080416_不含人员经费系数" xfId="1463"/>
    <cellStyle name="好_34青海_1" xfId="1464"/>
    <cellStyle name="好_教育(按照总人口测算）—20080416_不含人员经费系数_财力性转移支付2010年预算参考数_03_2010年各地区一般预算平衡表" xfId="1465"/>
    <cellStyle name="好_其他部门(按照总人口测算）—20080416_不含人员经费系数_03_2010年各地区一般预算平衡表" xfId="1466"/>
    <cellStyle name="好_34青海_1_03_2010年各地区一般预算平衡表" xfId="1467"/>
    <cellStyle name="好_其他部门(按照总人口测算）—20080416_不含人员经费系数_财力性转移支付2010年预算参考数" xfId="1468"/>
    <cellStyle name="好_34青海_1_财力性转移支付2010年预算参考数" xfId="1469"/>
    <cellStyle name="好_其他部门(按照总人口测算）—20080416_不含人员经费系数_财力性转移支付2010年预算参考数_03_2010年各地区一般预算平衡表" xfId="1470"/>
    <cellStyle name="好_34青海_1_财力性转移支付2010年预算参考数_03_2010年各地区一般预算平衡表" xfId="1471"/>
    <cellStyle name="好_34青海_财力性转移支付2010年预算参考数" xfId="1472"/>
    <cellStyle name="好_34青海_财力性转移支付2010年预算参考数_03_2010年各地区一般预算平衡表" xfId="1473"/>
    <cellStyle name="好_5334_2006年迪庆县级财政报表附表" xfId="1474"/>
    <cellStyle name="好_Book1" xfId="1475"/>
    <cellStyle name="好_Book1_财力性转移支付2010年预算参考数" xfId="1476"/>
    <cellStyle name="注释 3 2 2" xfId="1477"/>
    <cellStyle name="好_Book1_财力性转移支付2010年预算参考数_03_2010年各地区一般预算平衡表" xfId="1478"/>
    <cellStyle name="好_危改资金测算_财力性转移支付2010年预算参考数" xfId="1479"/>
    <cellStyle name="好_Book2" xfId="1480"/>
    <cellStyle name="好_Book2_03_2010年各地区一般预算平衡表" xfId="1481"/>
    <cellStyle name="好_Book2_财力性转移支付2010年预算参考数_03_2010年各地区一般预算平衡表" xfId="1482"/>
    <cellStyle name="输出 2" xfId="1483"/>
    <cellStyle name="好_gdp" xfId="1484"/>
    <cellStyle name="好_M01-2(州市补助收入)" xfId="1485"/>
    <cellStyle name="好_安徽 缺口县区测算(地方填报)1" xfId="1486"/>
    <cellStyle name="好_安徽 缺口县区测算(地方填报)1_03_2010年各地区一般预算平衡表" xfId="1487"/>
    <cellStyle name="好_安徽 缺口县区测算(地方填报)1_财力性转移支付2010年预算参考数" xfId="1488"/>
    <cellStyle name="好_安徽 缺口县区测算(地方填报)1_财力性转移支付2010年预算参考数_03_2010年各地区一般预算平衡表" xfId="1489"/>
    <cellStyle name="好_不含人员经费系数" xfId="1490"/>
    <cellStyle name="好_财政供养人员_财力性转移支付2010年预算参考数" xfId="1491"/>
    <cellStyle name="好_财政供养人员_财力性转移支付2010年预算参考数_03_2010年各地区一般预算平衡表" xfId="1492"/>
    <cellStyle name="好_测算结果" xfId="1493"/>
    <cellStyle name="好_附表_03_2010年各地区一般预算平衡表" xfId="1494"/>
    <cellStyle name="好_测算结果_03_2010年各地区一般预算平衡表" xfId="1495"/>
    <cellStyle name="好_测算结果_财力性转移支付2010年预算参考数_03_2010年各地区一般预算平衡表" xfId="1496"/>
    <cellStyle name="好_测算结果汇总" xfId="1497"/>
    <cellStyle name="烹拳 [0]_ +Foil &amp; -FOIL &amp; PAPER" xfId="1498"/>
    <cellStyle name="好_测算结果汇总_03_2010年各地区一般预算平衡表" xfId="1499"/>
    <cellStyle name="好_测算结果汇总_财力性转移支付2010年预算参考数_03_2010年各地区一般预算平衡表" xfId="1500"/>
    <cellStyle name="好_缺口县区测算(财政部标准)_03_2010年各地区一般预算平衡表" xfId="1501"/>
    <cellStyle name="好_成本差异系数" xfId="1502"/>
    <cellStyle name="好_成本差异系数（含人口规模）" xfId="1503"/>
    <cellStyle name="输入 2 2 2" xfId="1504"/>
    <cellStyle name="好_成本差异系数（含人口规模）_03_2010年各地区一般预算平衡表" xfId="1505"/>
    <cellStyle name="好_成本差异系数（含人口规模）_财力性转移支付2010年预算参考数" xfId="1506"/>
    <cellStyle name="好_成本差异系数（含人口规模）_财力性转移支付2010年预算参考数_03_2010年各地区一般预算平衡表" xfId="1507"/>
    <cellStyle name="好_成本差异系数_财力性转移支付2010年预算参考数" xfId="1508"/>
    <cellStyle name="好_县区合并测算20080423(按照各省比重）_不含人员经费系数" xfId="1509"/>
    <cellStyle name="好_第五部分(才淼、饶永宏）" xfId="1510"/>
    <cellStyle name="好_检验表（调整后）" xfId="1511"/>
    <cellStyle name="好_分析缺口率" xfId="1512"/>
    <cellStyle name="好_分析缺口率_03_2010年各地区一般预算平衡表" xfId="1513"/>
    <cellStyle name="好_分析缺口率_财力性转移支付2010年预算参考数" xfId="1514"/>
    <cellStyle name="好_分县成本差异系数" xfId="1515"/>
    <cellStyle name="好_分县成本差异系数_03_2010年各地区一般预算平衡表" xfId="1516"/>
    <cellStyle name="好_分县成本差异系数_不含人员经费系数" xfId="1517"/>
    <cellStyle name="好_分县成本差异系数_不含人员经费系数_财力性转移支付2010年预算参考数" xfId="1518"/>
    <cellStyle name="好_分县成本差异系数_财力性转移支付2010年预算参考数_03_2010年各地区一般预算平衡表" xfId="1519"/>
    <cellStyle name="好_县区合并测算20080421_县市旗测算-新科目（含人口规模效应）_财力性转移支付2010年预算参考数" xfId="1520"/>
    <cellStyle name="好_分县成本差异系数_民生政策最低支出需求" xfId="1521"/>
    <cellStyle name="好_分县成本差异系数_民生政策最低支出需求_财力性转移支付2010年预算参考数" xfId="1522"/>
    <cellStyle name="好_附表_财力性转移支付2010年预算参考数_03_2010年各地区一般预算平衡表" xfId="1523"/>
    <cellStyle name="好_附表" xfId="1524"/>
    <cellStyle name="好_文体广播事业(按照总人口测算）—20080416_财力性转移支付2010年预算参考数_03_2010年各地区一般预算平衡表" xfId="1525"/>
    <cellStyle name="好_附表_财力性转移支付2010年预算参考数" xfId="1526"/>
    <cellStyle name="好_河南 缺口县区测算(地方填报)" xfId="1527"/>
    <cellStyle name="好_河南 缺口县区测算(地方填报)_财力性转移支付2010年预算参考数" xfId="1528"/>
    <cellStyle name="好_河南 缺口县区测算(地方填报)_财力性转移支付2010年预算参考数_03_2010年各地区一般预算平衡表" xfId="1529"/>
    <cellStyle name="好_河南 缺口县区测算(地方填报白)_03_2010年各地区一般预算平衡表" xfId="1530"/>
    <cellStyle name="好_河南 缺口县区测算(地方填报白)_财力性转移支付2010年预算参考数" xfId="1531"/>
    <cellStyle name="好_河南 缺口县区测算(地方填报白)_财力性转移支付2010年预算参考数_03_2010年各地区一般预算平衡表" xfId="1532"/>
    <cellStyle name="好_核定人数对比" xfId="1533"/>
    <cellStyle name="好_丽江汇总" xfId="1534"/>
    <cellStyle name="好_核定人数对比_财力性转移支付2010年预算参考数_03_2010年各地区一般预算平衡表" xfId="1535"/>
    <cellStyle name="好_核定人数下发表" xfId="1536"/>
    <cellStyle name="好_核定人数下发表_03_2010年各地区一般预算平衡表" xfId="1537"/>
    <cellStyle name="好_核定人数下发表_财力性转移支付2010年预算参考数" xfId="1538"/>
    <cellStyle name="好_行政公检法测算_不含人员经费系数_财力性转移支付2010年预算参考数" xfId="1539"/>
    <cellStyle name="好_汇总" xfId="1540"/>
    <cellStyle name="好_行政公检法测算_不含人员经费系数_财力性转移支付2010年预算参考数_03_2010年各地区一般预算平衡表" xfId="1541"/>
    <cellStyle name="好_汇总_03_2010年各地区一般预算平衡表" xfId="1542"/>
    <cellStyle name="好_汇总_财力性转移支付2010年预算参考数" xfId="1543"/>
    <cellStyle name="好_汇总_财力性转移支付2010年预算参考数_03_2010年各地区一般预算平衡表" xfId="1544"/>
    <cellStyle name="解释性文本 3" xfId="1545"/>
    <cellStyle name="好_汇总表" xfId="1546"/>
    <cellStyle name="好_汇总表_03_2010年各地区一般预算平衡表" xfId="1547"/>
    <cellStyle name="好_汇总表_财力性转移支付2010年预算参考数_03_2010年各地区一般预算平衡表" xfId="1548"/>
    <cellStyle name="好_汇总表4" xfId="1549"/>
    <cellStyle name="好_汇总表4_财力性转移支付2010年预算参考数_03_2010年各地区一般预算平衡表" xfId="1550"/>
    <cellStyle name="好_汇总-县级财政报表附表" xfId="1551"/>
    <cellStyle name="好_检验表" xfId="1552"/>
    <cellStyle name="好_教育(按照总人口测算）—20080416" xfId="1553"/>
    <cellStyle name="输入 4 3" xfId="1554"/>
    <cellStyle name="好_教育(按照总人口测算）—20080416_03_2010年各地区一般预算平衡表" xfId="1555"/>
    <cellStyle name="汇总 3 3" xfId="1556"/>
    <cellStyle name="好_教育(按照总人口测算）—20080416_不含人员经费系数" xfId="1557"/>
    <cellStyle name="警告文本 4 2 2" xfId="1558"/>
    <cellStyle name="好_教育(按照总人口测算）—20080416_不含人员经费系数_03_2010年各地区一般预算平衡表" xfId="1559"/>
    <cellStyle name="检查单元格 3_州本级" xfId="1560"/>
    <cellStyle name="好_教育(按照总人口测算）—20080416_财力性转移支付2010年预算参考数_03_2010年各地区一般预算平衡表" xfId="1561"/>
    <cellStyle name="好_教育(按照总人口测算）—20080416_民生政策最低支出需求" xfId="1562"/>
    <cellStyle name="好_教育(按照总人口测算）—20080416_民生政策最低支出需求_03_2010年各地区一般预算平衡表" xfId="1563"/>
    <cellStyle name="好_教育(按照总人口测算）—20080416_县市旗测算-新科目（含人口规模效应）_财力性转移支付2010年预算参考数" xfId="1564"/>
    <cellStyle name="好_卫生(按照总人口测算）—20080416_不含人员经费系数_财力性转移支付2010年预算参考数" xfId="1565"/>
    <cellStyle name="好_民生政策最低支出需求" xfId="1566"/>
    <cellStyle name="好_卫生(按照总人口测算）—20080416_不含人员经费系数_财力性转移支付2010年预算参考数_03_2010年各地区一般预算平衡表" xfId="1567"/>
    <cellStyle name="好_民生政策最低支出需求_03_2010年各地区一般预算平衡表" xfId="1568"/>
    <cellStyle name="汇总 2 2" xfId="1569"/>
    <cellStyle name="好_民生政策最低支出需求_财力性转移支付2010年预算参考数" xfId="1570"/>
    <cellStyle name="好_民生政策最低支出需求_财力性转移支付2010年预算参考数_03_2010年各地区一般预算平衡表" xfId="1571"/>
    <cellStyle name="好_农林水和城市维护标准支出20080505－县区合计_不含人员经费系数_03_2010年各地区一般预算平衡表" xfId="1572"/>
    <cellStyle name="好_农林水和城市维护标准支出20080505－县区合计_不含人员经费系数_财力性转移支付2010年预算参考数_03_2010年各地区一般预算平衡表" xfId="1573"/>
    <cellStyle name="检查单元格 4 4" xfId="1574"/>
    <cellStyle name="好_农林水和城市维护标准支出20080505－县区合计_财力性转移支付2010年预算参考数" xfId="1575"/>
    <cellStyle name="好_县市旗测算-新科目（20080627）_民生政策最低支出需求_财力性转移支付2010年预算参考数" xfId="1576"/>
    <cellStyle name="好_农林水和城市维护标准支出20080505－县区合计_财力性转移支付2010年预算参考数_03_2010年各地区一般预算平衡表" xfId="1577"/>
    <cellStyle name="好_农林水和城市维护标准支出20080505－县区合计_民生政策最低支出需求" xfId="1578"/>
    <cellStyle name="好_农林水和城市维护标准支出20080505－县区合计_民生政策最低支出需求_财力性转移支付2010年预算参考数" xfId="1579"/>
    <cellStyle name="好_农林水和城市维护标准支出20080505－县区合计_民生政策最低支出需求_财力性转移支付2010年预算参考数_03_2010年各地区一般预算平衡表" xfId="1580"/>
    <cellStyle name="好_农林水和城市维护标准支出20080505－县区合计_县市旗测算-新科目（含人口规模效应）_03_2010年各地区一般预算平衡表" xfId="1581"/>
    <cellStyle name="好_农林水和城市维护标准支出20080505－县区合计_县市旗测算-新科目（含人口规模效应）_财力性转移支付2010年预算参考数" xfId="1582"/>
    <cellStyle name="好_农林水和城市维护标准支出20080505－县区合计_县市旗测算-新科目（含人口规模效应）_财力性转移支付2010年预算参考数_03_2010年各地区一般预算平衡表" xfId="1583"/>
    <cellStyle name="好_平邑_财力性转移支付2010年预算参考数" xfId="1584"/>
    <cellStyle name="好_平邑_财力性转移支付2010年预算参考数_03_2010年各地区一般预算平衡表" xfId="1585"/>
    <cellStyle name="好_其他部门(按照总人口测算）—20080416" xfId="1586"/>
    <cellStyle name="好_其他部门(按照总人口测算）—20080416_03_2010年各地区一般预算平衡表" xfId="1587"/>
    <cellStyle name="好_其他部门(按照总人口测算）—20080416_民生政策最低支出需求_03_2010年各地区一般预算平衡表" xfId="1588"/>
    <cellStyle name="好_其他部门(按照总人口测算）—20080416_民生政策最低支出需求_财力性转移支付2010年预算参考数" xfId="1589"/>
    <cellStyle name="好_县市旗测算20080508_民生政策最低支出需求_财力性转移支付2010年预算参考数" xfId="1590"/>
    <cellStyle name="好_其他部门(按照总人口测算）—20080416_民生政策最低支出需求_财力性转移支付2010年预算参考数_03_2010年各地区一般预算平衡表" xfId="1591"/>
    <cellStyle name="好_其他部门(按照总人口测算）—20080416_县市旗测算-新科目（含人口规模效应）" xfId="1592"/>
    <cellStyle name="好_其他部门(按照总人口测算）—20080416_县市旗测算-新科目（含人口规模效应）_03_2010年各地区一般预算平衡表" xfId="1593"/>
    <cellStyle name="好_青海 缺口县区测算(地方填报)" xfId="1594"/>
    <cellStyle name="好_青海 缺口县区测算(地方填报)_03_2010年各地区一般预算平衡表" xfId="1595"/>
    <cellStyle name="好_文体广播事业(按照总人口测算）—20080416_民生政策最低支出需求_财力性转移支付2010年预算参考数" xfId="1596"/>
    <cellStyle name="输出 6" xfId="1597"/>
    <cellStyle name="好_青海 缺口县区测算(地方填报)_财力性转移支付2010年预算参考数" xfId="1598"/>
    <cellStyle name="好_缺口县区测算" xfId="1599"/>
    <cellStyle name="适中 3 2" xfId="1600"/>
    <cellStyle name="好_缺口县区测算(按2007支出增长25%测算)_03_2010年各地区一般预算平衡表" xfId="1601"/>
    <cellStyle name="好_缺口县区测算(按2007支出增长25%测算)_财力性转移支付2010年预算参考数" xfId="1602"/>
    <cellStyle name="好_缺口县区测算(按2007支出增长25%测算)_财力性转移支付2010年预算参考数_03_2010年各地区一般预算平衡表" xfId="1603"/>
    <cellStyle name="好_市辖区测算20080510_不含人员经费系数_财力性转移支付2010年预算参考数" xfId="1604"/>
    <cellStyle name="适中 3" xfId="1605"/>
    <cellStyle name="好_缺口县区测算(按核定人数)" xfId="1606"/>
    <cellStyle name="好_缺口县区测算(按核定人数)_财力性转移支付2010年预算参考数" xfId="1607"/>
    <cellStyle name="好_缺口县区测算(按核定人数)_财力性转移支付2010年预算参考数_03_2010年各地区一般预算平衡表" xfId="1608"/>
    <cellStyle name="好_缺口县区测算(财政部标准)_财力性转移支付2010年预算参考数_03_2010年各地区一般预算平衡表" xfId="1609"/>
    <cellStyle name="好_缺口县区测算_03_2010年各地区一般预算平衡表" xfId="1610"/>
    <cellStyle name="好_缺口县区测算_财力性转移支付2010年预算参考数" xfId="1611"/>
    <cellStyle name="后继超级链接" xfId="1612"/>
    <cellStyle name="好_缺口县区测算_财力性转移支付2010年预算参考数_03_2010年各地区一般预算平衡表" xfId="1613"/>
    <cellStyle name="好_人员工资和公用经费" xfId="1614"/>
    <cellStyle name="好_人员工资和公用经费_03_2010年各地区一般预算平衡表" xfId="1615"/>
    <cellStyle name="好_人员工资和公用经费2" xfId="1616"/>
    <cellStyle name="好_人员工资和公用经费2_03_2010年各地区一般预算平衡表" xfId="1617"/>
    <cellStyle name="好_人员工资和公用经费3_03_2010年各地区一般预算平衡表" xfId="1618"/>
    <cellStyle name="好_山东省民生支出标准_03_2010年各地区一般预算平衡表" xfId="1619"/>
    <cellStyle name="好_山东省民生支出标准_财力性转移支付2010年预算参考数" xfId="1620"/>
    <cellStyle name="注释 2 4" xfId="1621"/>
    <cellStyle name="输入 3 2_州本级" xfId="1622"/>
    <cellStyle name="好_山东省民生支出标准_财力性转移支付2010年预算参考数_03_2010年各地区一般预算平衡表" xfId="1623"/>
    <cellStyle name="好_市辖区测算20080510_03_2010年各地区一般预算平衡表" xfId="1624"/>
    <cellStyle name="好_市辖区测算20080510_财力性转移支付2010年预算参考数" xfId="1625"/>
    <cellStyle name="好_市辖区测算20080510_财力性转移支付2010年预算参考数_03_2010年各地区一般预算平衡表" xfId="1626"/>
    <cellStyle name="好_市辖区测算20080510_民生政策最低支出需求" xfId="1627"/>
    <cellStyle name="好_市辖区测算20080510_民生政策最低支出需求_财力性转移支付2010年预算参考数" xfId="1628"/>
    <cellStyle name="好_同德" xfId="1629"/>
    <cellStyle name="好_市辖区测算20080510_县市旗测算-新科目（含人口规模效应）" xfId="1630"/>
    <cellStyle name="好_同德_03_2010年各地区一般预算平衡表" xfId="1631"/>
    <cellStyle name="好_市辖区测算20080510_县市旗测算-新科目（含人口规模效应）_03_2010年各地区一般预算平衡表" xfId="1632"/>
    <cellStyle name="好_同德_财力性转移支付2010年预算参考数" xfId="1633"/>
    <cellStyle name="链接单元格 4" xfId="1634"/>
    <cellStyle name="好_市辖区测算20080510_县市旗测算-新科目（含人口规模效应）_财力性转移支付2010年预算参考数" xfId="1635"/>
    <cellStyle name="好_市辖区测算-新科目（20080626）_不含人员经费系数_财力性转移支付2010年预算参考数" xfId="1636"/>
    <cellStyle name="好_市辖区测算-新科目（20080626）_财力性转移支付2010年预算参考数" xfId="1637"/>
    <cellStyle name="好_县市旗测算-新科目（20080627）_财力性转移支付2010年预算参考数_03_2010年各地区一般预算平衡表" xfId="1638"/>
    <cellStyle name="好_市辖区测算-新科目（20080626）_县市旗测算-新科目（含人口规模效应）_财力性转移支付2010年预算参考数_03_2010年各地区一般预算平衡表" xfId="1639"/>
    <cellStyle name="통화 [0]_BOILER-CO1" xfId="1640"/>
    <cellStyle name="好_危改资金测算_03_2010年各地区一般预算平衡表" xfId="1641"/>
    <cellStyle name="好_卫生(按照总人口测算）—20080416" xfId="1642"/>
    <cellStyle name="好_卫生(按照总人口测算）—20080416_不含人员经费系数" xfId="1643"/>
    <cellStyle name="好_卫生(按照总人口测算）—20080416_财力性转移支付2010年预算参考数" xfId="1644"/>
    <cellStyle name="好_卫生(按照总人口测算）—20080416_民生政策最低支出需求" xfId="1645"/>
    <cellStyle name="好_卫生(按照总人口测算）—20080416_民生政策最低支出需求_财力性转移支付2010年预算参考数" xfId="1646"/>
    <cellStyle name="好_卫生(按照总人口测算）—20080416_民生政策最低支出需求_财力性转移支付2010年预算参考数_03_2010年各地区一般预算平衡表" xfId="1647"/>
    <cellStyle name="好_卫生(按照总人口测算）—20080416_县市旗测算-新科目（含人口规模效应）" xfId="1648"/>
    <cellStyle name="好_卫生(按照总人口测算）—20080416_县市旗测算-新科目（含人口规模效应）_03_2010年各地区一般预算平衡表" xfId="1649"/>
    <cellStyle name="好_卫生(按照总人口测算）—20080416_县市旗测算-新科目（含人口规模效应）_财力性转移支付2010年预算参考数" xfId="1650"/>
    <cellStyle name="好_文体广播事业(按照总人口测算）—20080416" xfId="1651"/>
    <cellStyle name="好_文体广播事业(按照总人口测算）—20080416_03_2010年各地区一般预算平衡表" xfId="1652"/>
    <cellStyle name="好_文体广播事业(按照总人口测算）—20080416_民生政策最低支出需求" xfId="1653"/>
    <cellStyle name="好_文体广播事业(按照总人口测算）—20080416_县市旗测算-新科目（含人口规模效应）_财力性转移支付2010年预算参考数" xfId="1654"/>
    <cellStyle name="计算 2 2 2" xfId="1655"/>
    <cellStyle name="好_县区合并测算20080421" xfId="1656"/>
    <cellStyle name="好_县区合并测算20080421_不含人员经费系数_03_2010年各地区一般预算平衡表" xfId="1657"/>
    <cellStyle name="好_县区合并测算20080421_不含人员经费系数_财力性转移支付2010年预算参考数" xfId="1658"/>
    <cellStyle name="好_县区合并测算20080421_财力性转移支付2010年预算参考数" xfId="1659"/>
    <cellStyle name="好_县区合并测算20080421_民生政策最低支出需求_03_2010年各地区一般预算平衡表" xfId="1660"/>
    <cellStyle name="好_县区合并测算20080421_民生政策最低支出需求_财力性转移支付2010年预算参考数" xfId="1661"/>
    <cellStyle name="好_县区合并测算20080421_县市旗测算-新科目（含人口规模效应）" xfId="1662"/>
    <cellStyle name="汇总 3" xfId="1663"/>
    <cellStyle name="好_县区合并测算20080423(按照各省比重）_03_2010年各地区一般预算平衡表" xfId="1664"/>
    <cellStyle name="好_县区合并测算20080423(按照各省比重）_不含人员经费系数_财力性转移支付2010年预算参考数" xfId="1665"/>
    <cellStyle name="好_县区合并测算20080423(按照各省比重）_不含人员经费系数_财力性转移支付2010年预算参考数_03_2010年各地区一般预算平衡表" xfId="1666"/>
    <cellStyle name="好_县区合并测算20080423(按照各省比重）_财力性转移支付2010年预算参考数" xfId="1667"/>
    <cellStyle name="好_县区合并测算20080423(按照各省比重）_民生政策最低支出需求_03_2010年各地区一般预算平衡表" xfId="1668"/>
    <cellStyle name="好_县区合并测算20080423(按照各省比重）_民生政策最低支出需求_财力性转移支付2010年预算参考数" xfId="1669"/>
    <cellStyle name="好_县区合并测算20080423(按照各省比重）_县市旗测算-新科目（含人口规模效应）" xfId="1670"/>
    <cellStyle name="好_县区合并测算20080423(按照各省比重）_县市旗测算-新科目（含人口规模效应）_03_2010年各地区一般预算平衡表" xfId="1671"/>
    <cellStyle name="好_县区合并测算20080423(按照各省比重）_县市旗测算-新科目（含人口规模效应）_财力性转移支付2010年预算参考数" xfId="1672"/>
    <cellStyle name="好_县区合并测算20080423(按照各省比重）_县市旗测算-新科目（含人口规模效应）_财力性转移支付2010年预算参考数_03_2010年各地区一般预算平衡表" xfId="1673"/>
    <cellStyle name="好_行政公检法测算_不含人员经费系数" xfId="1674"/>
    <cellStyle name="好_县市旗测算20080508_03_2010年各地区一般预算平衡表" xfId="1675"/>
    <cellStyle name="好_县市旗测算20080508_民生政策最低支出需求" xfId="1676"/>
    <cellStyle name="好_自行调整差异系数顺序_财力性转移支付2010年预算参考数_03_2010年各地区一般预算平衡表" xfId="1677"/>
    <cellStyle name="好_县市旗测算20080508_民生政策最低支出需求_03_2010年各地区一般预算平衡表" xfId="1678"/>
    <cellStyle name="好_县市旗测算20080508_民生政策最低支出需求_财力性转移支付2010年预算参考数_03_2010年各地区一般预算平衡表" xfId="1679"/>
    <cellStyle name="好_县市旗测算20080508_县市旗测算-新科目（含人口规模效应）_03_2010年各地区一般预算平衡表" xfId="1680"/>
    <cellStyle name="好_县市旗测算20080508_县市旗测算-新科目（含人口规模效应）_财力性转移支付2010年预算参考数" xfId="1681"/>
    <cellStyle name="好_县市旗测算20080508_县市旗测算-新科目（含人口规模效应）_财力性转移支付2010年预算参考数_03_2010年各地区一般预算平衡表" xfId="1682"/>
    <cellStyle name="好_县市旗测算-新科目（20080626）" xfId="1683"/>
    <cellStyle name="好_县市旗测算-新科目（20080626）_不含人员经费系数" xfId="1684"/>
    <cellStyle name="好_县市旗测算-新科目（20080626）_不含人员经费系数_03_2010年各地区一般预算平衡表" xfId="1685"/>
    <cellStyle name="好_县市旗测算-新科目（20080626）_财力性转移支付2010年预算参考数" xfId="1686"/>
    <cellStyle name="好_县市旗测算-新科目（20080626）_民生政策最低支出需求" xfId="1687"/>
    <cellStyle name="好_县市旗测算-新科目（20080626）_民生政策最低支出需求_03_2010年各地区一般预算平衡表" xfId="1688"/>
    <cellStyle name="好_县市旗测算-新科目（20080626）_民生政策最低支出需求_财力性转移支付2010年预算参考数" xfId="1689"/>
    <cellStyle name="好_县市旗测算-新科目（20080626）_民生政策最低支出需求_财力性转移支付2010年预算参考数_03_2010年各地区一般预算平衡表" xfId="1690"/>
    <cellStyle name="好_县市旗测算-新科目（20080626）_县市旗测算-新科目（含人口规模效应）" xfId="1691"/>
    <cellStyle name="链接单元格 3_州本级" xfId="1692"/>
    <cellStyle name="好_县市旗测算-新科目（20080626）_县市旗测算-新科目（含人口规模效应）_03_2010年各地区一般预算平衡表" xfId="1693"/>
    <cellStyle name="好_县市旗测算-新科目（20080626）_县市旗测算-新科目（含人口规模效应）_财力性转移支付2010年预算参考数" xfId="1694"/>
    <cellStyle name="표준_0N-HANDLING " xfId="1695"/>
    <cellStyle name="好_县市旗测算-新科目（20080626）_县市旗测算-新科目（含人口规模效应）_财力性转移支付2010年预算参考数_03_2010年各地区一般预算平衡表" xfId="1696"/>
    <cellStyle name="警告文本 4" xfId="1697"/>
    <cellStyle name="好_县市旗测算-新科目（20080627）_不含人员经费系数" xfId="1698"/>
    <cellStyle name="好_县市旗测算-新科目（20080627）_不含人员经费系数_03_2010年各地区一般预算平衡表" xfId="1699"/>
    <cellStyle name="好_县市旗测算-新科目（20080627）_不含人员经费系数_财力性转移支付2010年预算参考数" xfId="1700"/>
    <cellStyle name="好_重点民生支出需求测算表社保（农村低保）081112" xfId="1701"/>
    <cellStyle name="好_县市旗测算-新科目（20080627）_民生政策最低支出需求_03_2010年各地区一般预算平衡表" xfId="1702"/>
    <cellStyle name="好_县市旗测算-新科目（20080627）_县市旗测算-新科目（含人口规模效应）" xfId="1703"/>
    <cellStyle name="好_县市旗测算-新科目（20080627）_县市旗测算-新科目（含人口规模效应）_03_2010年各地区一般预算平衡表" xfId="1704"/>
    <cellStyle name="好_县市旗测算-新科目（20080627）_县市旗测算-新科目（含人口规模效应）_财力性转移支付2010年预算参考数_03_2010年各地区一般预算平衡表" xfId="1705"/>
    <cellStyle name="好_行政(燃修费)_03_2010年各地区一般预算平衡表" xfId="1706"/>
    <cellStyle name="好_行政(燃修费)_不含人员经费系数_03_2010年各地区一般预算平衡表" xfId="1707"/>
    <cellStyle name="好_行政(燃修费)_不含人员经费系数_财力性转移支付2010年预算参考数_03_2010年各地区一般预算平衡表" xfId="1708"/>
    <cellStyle name="好_行政(燃修费)_财力性转移支付2010年预算参考数" xfId="1709"/>
    <cellStyle name="检查单元格 4 2_州本级" xfId="1710"/>
    <cellStyle name="好_行政(燃修费)_民生政策最低支出需求_财力性转移支付2010年预算参考数" xfId="1711"/>
    <cellStyle name="好_行政(燃修费)_民生政策最低支出需求_财力性转移支付2010年预算参考数_03_2010年各地区一般预算平衡表" xfId="1712"/>
    <cellStyle name="好_行政(燃修费)_县市旗测算-新科目（含人口规模效应）" xfId="1713"/>
    <cellStyle name="好_行政(燃修费)_县市旗测算-新科目（含人口规模效应）_03_2010年各地区一般预算平衡表" xfId="1714"/>
    <cellStyle name="好_行政(燃修费)_县市旗测算-新科目（含人口规模效应）_财力性转移支付2010年预算参考数_03_2010年各地区一般预算平衡表" xfId="1715"/>
    <cellStyle name="好_行政（人员）_不含人员经费系数_财力性转移支付2010年预算参考数" xfId="1716"/>
    <cellStyle name="好_行政（人员）_不含人员经费系数_财力性转移支付2010年预算参考数_03_2010年各地区一般预算平衡表" xfId="1717"/>
    <cellStyle name="好_行政（人员）_财力性转移支付2010年预算参考数" xfId="1718"/>
    <cellStyle name="好_行政（人员）_财力性转移支付2010年预算参考数_03_2010年各地区一般预算平衡表" xfId="1719"/>
    <cellStyle name="好_行政（人员）_民生政策最低支出需求_03_2010年各地区一般预算平衡表" xfId="1720"/>
    <cellStyle name="好_行政（人员）_民生政策最低支出需求_财力性转移支付2010年预算参考数" xfId="1721"/>
    <cellStyle name="好_行政（人员）_县市旗测算-新科目（含人口规模效应）" xfId="1722"/>
    <cellStyle name="好_行政（人员）_县市旗测算-新科目（含人口规模效应）_03_2010年各地区一般预算平衡表" xfId="1723"/>
    <cellStyle name="好_行政（人员）_县市旗测算-新科目（含人口规模效应）_财力性转移支付2010年预算参考数" xfId="1724"/>
    <cellStyle name="解释性文本 4 2_州本级" xfId="1725"/>
    <cellStyle name="好_行政公检法测算" xfId="1726"/>
    <cellStyle name="好_行政公检法测算_03_2010年各地区一般预算平衡表" xfId="1727"/>
    <cellStyle name="好_行政公检法测算_财力性转移支付2010年预算参考数_03_2010年各地区一般预算平衡表" xfId="1728"/>
    <cellStyle name="好_行政公检法测算_民生政策最低支出需求" xfId="1729"/>
    <cellStyle name="好_行政公检法测算_民生政策最低支出需求_03_2010年各地区一般预算平衡表" xfId="1730"/>
    <cellStyle name="好_行政公检法测算_县市旗测算-新科目（含人口规模效应）" xfId="1731"/>
    <cellStyle name="好_行政公检法测算_县市旗测算-新科目（含人口规模效应）_财力性转移支付2010年预算参考数" xfId="1732"/>
    <cellStyle name="好_一般预算支出口径剔除表_财力性转移支付2010年预算参考数" xfId="1733"/>
    <cellStyle name="好_云南 缺口县区测算(地方填报)" xfId="1734"/>
    <cellStyle name="好_云南省2008年转移支付测算——州市本级考核部分及政策性测算" xfId="1735"/>
    <cellStyle name="好_云南省2008年转移支付测算——州市本级考核部分及政策性测算_03_2010年各地区一般预算平衡表" xfId="1736"/>
    <cellStyle name="好_云南省2008年转移支付测算——州市本级考核部分及政策性测算_财力性转移支付2010年预算参考数" xfId="1737"/>
    <cellStyle name="好_云南省2008年转移支付测算——州市本级考核部分及政策性测算_财力性转移支付2010年预算参考数_03_2010年各地区一般预算平衡表" xfId="1738"/>
    <cellStyle name="好_自行调整差异系数顺序" xfId="1739"/>
    <cellStyle name="好_自行调整差异系数顺序_03_2010年各地区一般预算平衡表" xfId="1740"/>
    <cellStyle name="好_自行调整差异系数顺序_财力性转移支付2010年预算参考数" xfId="1741"/>
    <cellStyle name="好_总人口_财力性转移支付2010年预算参考数_03_2010年各地区一般预算平衡表" xfId="1742"/>
    <cellStyle name="后继超链接" xfId="1743"/>
    <cellStyle name="汇总 2" xfId="1744"/>
    <cellStyle name="汇总 2 2 2" xfId="1745"/>
    <cellStyle name="检查单元格 2" xfId="1746"/>
    <cellStyle name="汇总 2 3" xfId="1747"/>
    <cellStyle name="检查单元格 3" xfId="1748"/>
    <cellStyle name="汇总 2 4" xfId="1749"/>
    <cellStyle name="汇总 2_州本级" xfId="1750"/>
    <cellStyle name="汇总 3 2 2" xfId="1751"/>
    <cellStyle name="汇总 3 2_州本级" xfId="1752"/>
    <cellStyle name="汇总 4" xfId="1753"/>
    <cellStyle name="汇总 4 2" xfId="1754"/>
    <cellStyle name="汇总 4 2_州本级" xfId="1755"/>
    <cellStyle name="汇总 4 3" xfId="1756"/>
    <cellStyle name="汇总 4 4" xfId="1757"/>
    <cellStyle name="适中 3 4" xfId="1758"/>
    <cellStyle name="汇总 4_州本级" xfId="1759"/>
    <cellStyle name="汇总 5" xfId="1760"/>
    <cellStyle name="汇总 5 3" xfId="1761"/>
    <cellStyle name="汇总 5_州本级" xfId="1762"/>
    <cellStyle name="汇总 7" xfId="1763"/>
    <cellStyle name="货币 2" xfId="1764"/>
    <cellStyle name="计算 2" xfId="1765"/>
    <cellStyle name="计算 2 2" xfId="1766"/>
    <cellStyle name="计算 2 4" xfId="1767"/>
    <cellStyle name="计算 2_州本级" xfId="1768"/>
    <cellStyle name="计算 3 3" xfId="1769"/>
    <cellStyle name="输出 3 2_州本级" xfId="1770"/>
    <cellStyle name="计算 4 2" xfId="1771"/>
    <cellStyle name="计算 4 2 2" xfId="1772"/>
    <cellStyle name="计算 4 4" xfId="1773"/>
    <cellStyle name="计算 4_州本级" xfId="1774"/>
    <cellStyle name="计算 5 3" xfId="1775"/>
    <cellStyle name="计算 5_州本级" xfId="1776"/>
    <cellStyle name="检查单元格 2 2" xfId="1777"/>
    <cellStyle name="检查单元格 2 2_州本级" xfId="1778"/>
    <cellStyle name="检查单元格 2 3" xfId="1779"/>
    <cellStyle name="检查单元格 2 4" xfId="1780"/>
    <cellStyle name="检查单元格 3 2" xfId="1781"/>
    <cellStyle name="检查单元格 3 3" xfId="1782"/>
    <cellStyle name="千位分隔[0] 2" xfId="1783"/>
    <cellStyle name="检查单元格 3 4" xfId="1784"/>
    <cellStyle name="检查单元格 4 2 2" xfId="1785"/>
    <cellStyle name="检查单元格 4 3" xfId="1786"/>
    <cellStyle name="检查单元格 4_州本级" xfId="1787"/>
    <cellStyle name="注释 7" xfId="1788"/>
    <cellStyle name="检查单元格 5" xfId="1789"/>
    <cellStyle name="检查单元格 5 3" xfId="1790"/>
    <cellStyle name="检查单元格 7" xfId="1791"/>
    <cellStyle name="输出 3 2 2" xfId="1792"/>
    <cellStyle name="解释性文本 2" xfId="1793"/>
    <cellStyle name="解释性文本 2 2" xfId="1794"/>
    <cellStyle name="解释性文本 2 2 2" xfId="1795"/>
    <cellStyle name="解释性文本 2 4" xfId="1796"/>
    <cellStyle name="解释性文本 2_州本级" xfId="1797"/>
    <cellStyle name="解释性文本 3 2 2" xfId="1798"/>
    <cellStyle name="解释性文本 3 3" xfId="1799"/>
    <cellStyle name="解释性文本 3_州本级" xfId="1800"/>
    <cellStyle name="解释性文本 4" xfId="1801"/>
    <cellStyle name="解释性文本 4 2 2" xfId="1802"/>
    <cellStyle name="解释性文本 4 3" xfId="1803"/>
    <cellStyle name="解释性文本 4 4" xfId="1804"/>
    <cellStyle name="解释性文本 4_州本级" xfId="1805"/>
    <cellStyle name="警告文本 2" xfId="1806"/>
    <cellStyle name="警告文本 2 2 2" xfId="1807"/>
    <cellStyle name="警告文本 2 4" xfId="1808"/>
    <cellStyle name="警告文本 3" xfId="1809"/>
    <cellStyle name="警告文本 3 2 2" xfId="1810"/>
    <cellStyle name="警告文本 4 2_州本级" xfId="1811"/>
    <cellStyle name="警告文本 4 3" xfId="1812"/>
    <cellStyle name="警告文本 4 4" xfId="1813"/>
    <cellStyle name="警告文本 5" xfId="1814"/>
    <cellStyle name="警告文本 5_州本级" xfId="1815"/>
    <cellStyle name="警告文本 7" xfId="1816"/>
    <cellStyle name="链接单元格 2 2_州本级" xfId="1817"/>
    <cellStyle name="链接单元格 2 3" xfId="1818"/>
    <cellStyle name="链接单元格 2 4" xfId="1819"/>
    <cellStyle name="链接单元格 2_州本级" xfId="1820"/>
    <cellStyle name="输出 4" xfId="1821"/>
    <cellStyle name="链接单元格 3" xfId="1822"/>
    <cellStyle name="链接单元格 3 2_州本级" xfId="1823"/>
    <cellStyle name="链接单元格 4 2" xfId="1824"/>
    <cellStyle name="链接单元格 4 2 2" xfId="1825"/>
    <cellStyle name="链接单元格 4 2_州本级" xfId="1826"/>
    <cellStyle name="链接单元格 4 4" xfId="1827"/>
    <cellStyle name="适中 5 3" xfId="1828"/>
    <cellStyle name="链接单元格 4_州本级" xfId="1829"/>
    <cellStyle name="链接单元格 5" xfId="1830"/>
    <cellStyle name="链接单元格 5 2" xfId="1831"/>
    <cellStyle name="着色 4" xfId="1832"/>
    <cellStyle name="链接单元格 6" xfId="1833"/>
    <cellStyle name="链接单元格 7" xfId="1834"/>
    <cellStyle name="콤마_BOILER-CO1" xfId="1835"/>
    <cellStyle name="霓付_ +Foil &amp; -FOIL &amp; PAPER" xfId="1836"/>
    <cellStyle name="烹拳_ +Foil &amp; -FOIL &amp; PAPER" xfId="1837"/>
    <cellStyle name="普通_ 白土" xfId="1838"/>
    <cellStyle name="千分位_ 白土" xfId="1839"/>
    <cellStyle name="千位分隔[0] 3" xfId="1840"/>
    <cellStyle name="钎霖_4岿角利" xfId="1841"/>
    <cellStyle name="强调 2" xfId="1842"/>
    <cellStyle name="强调 3" xfId="1843"/>
    <cellStyle name="适中 2 2" xfId="1844"/>
    <cellStyle name="适中 2 2_州本级" xfId="1845"/>
    <cellStyle name="适中 2 4" xfId="1846"/>
    <cellStyle name="适中 3 2 2" xfId="1847"/>
    <cellStyle name="适中 3 2_州本级" xfId="1848"/>
    <cellStyle name="适中 3 3" xfId="1849"/>
    <cellStyle name="适中 4 2 2" xfId="1850"/>
    <cellStyle name="适中 4 3" xfId="1851"/>
    <cellStyle name="适中 5 2" xfId="1852"/>
    <cellStyle name="适中 7" xfId="1853"/>
    <cellStyle name="输出 2 2" xfId="1854"/>
    <cellStyle name="输出 2 3" xfId="1855"/>
    <cellStyle name="输出 2 4" xfId="1856"/>
    <cellStyle name="输出 2_州本级" xfId="1857"/>
    <cellStyle name="输入 2 2" xfId="1858"/>
    <cellStyle name="输出 3_州本级" xfId="1859"/>
    <cellStyle name="输出 5 2" xfId="1860"/>
    <cellStyle name="输出 5 3" xfId="1861"/>
    <cellStyle name="输入 2 2_州本级" xfId="1862"/>
    <cellStyle name="输入 2 3" xfId="1863"/>
    <cellStyle name="输入 2_州本级" xfId="1864"/>
    <cellStyle name="输入 3 2" xfId="1865"/>
    <cellStyle name="输入 3 3" xfId="1866"/>
    <cellStyle name="输入 4 4" xfId="1867"/>
    <cellStyle name="输入 5" xfId="1868"/>
    <cellStyle name="输入 5 2" xfId="1869"/>
    <cellStyle name="输入 5 3" xfId="1870"/>
    <cellStyle name="输入 5_州本级" xfId="1871"/>
    <cellStyle name="输入 6" xfId="1872"/>
    <cellStyle name="输入 7" xfId="1873"/>
    <cellStyle name="未定义" xfId="1874"/>
    <cellStyle name="小数" xfId="1875"/>
    <cellStyle name="注释 2" xfId="1876"/>
    <cellStyle name="注释 2 2" xfId="1877"/>
    <cellStyle name="注释 3" xfId="1878"/>
    <cellStyle name="注释 3 3" xfId="1879"/>
    <cellStyle name="注释 3 4" xfId="1880"/>
    <cellStyle name="注释 4" xfId="1881"/>
    <cellStyle name="注释 4 2 2" xfId="1882"/>
    <cellStyle name="注释 5" xfId="1883"/>
    <cellStyle name="注释 6" xfId="1884"/>
    <cellStyle name="着色 3" xfId="1885"/>
    <cellStyle name="着色 6" xfId="1886"/>
    <cellStyle name="常规 16 2" xfId="1887"/>
    <cellStyle name="常规_陇川县2015年预算草案附表(祁)" xfId="1888"/>
  </cellStyles>
  <dxfs count="2">
    <dxf>
      <font>
        <b val="1"/>
        <i val="0"/>
      </font>
    </dxf>
    <dxf>
      <font>
        <color indexed="10"/>
      </font>
    </dxf>
  </dxfs>
  <tableStyles count="0" defaultTableStyle="TableStyleMedium9" defaultPivotStyle="PivotStyleLight16"/>
  <colors>
    <mruColors>
      <color rgb="00C0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zoomScaleSheetLayoutView="60" workbookViewId="0">
      <selection activeCell="A4" sqref="A4:D4"/>
    </sheetView>
  </sheetViews>
  <sheetFormatPr defaultColWidth="9" defaultRowHeight="14.25" outlineLevelRow="5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4">
      <c r="A1" s="182" t="s">
        <v>0</v>
      </c>
      <c r="B1" s="182"/>
      <c r="C1" s="182"/>
      <c r="D1" s="183" t="s">
        <v>1</v>
      </c>
    </row>
    <row r="2" ht="27" customHeight="1" spans="1:4">
      <c r="C2" s="184"/>
    </row>
    <row r="3" ht="39.75" spans="1:4">
      <c r="A3" s="185" t="s">
        <v>2</v>
      </c>
      <c r="B3" s="185"/>
      <c r="C3" s="185"/>
      <c r="D3" s="185"/>
    </row>
    <row r="4" s="177" customFormat="1" ht="126" customHeight="1" spans="1:4">
      <c r="A4" s="186" t="s">
        <v>3</v>
      </c>
      <c r="B4" s="186"/>
      <c r="C4" s="186"/>
      <c r="D4" s="186"/>
    </row>
    <row r="5" ht="186" customHeight="1" spans="1:4">
      <c r="A5" s="187" t="s">
        <v>4</v>
      </c>
      <c r="B5" s="187"/>
      <c r="C5" s="187"/>
      <c r="D5" s="187"/>
    </row>
    <row r="6" ht="32.25" customHeight="1" spans="1:4">
      <c r="A6" s="188">
        <v>45255</v>
      </c>
      <c r="B6" s="188"/>
      <c r="C6" s="188"/>
      <c r="D6" s="188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11805555555556" footer="0.511805555555556"/>
  <pageSetup paperSize="9" firstPageNumber="0" fitToHeight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SheetLayoutView="60" workbookViewId="0">
      <selection activeCell="B8" sqref="B8"/>
    </sheetView>
  </sheetViews>
  <sheetFormatPr defaultColWidth="9" defaultRowHeight="14.25" outlineLevelCol="1"/>
  <cols>
    <col min="1" max="1" width="9" style="177"/>
    <col min="2" max="2" width="109.375" style="177" customWidth="1"/>
    <col min="3" max="16384" width="9" style="177"/>
  </cols>
  <sheetData>
    <row r="1" ht="51" customHeight="1" spans="1:2">
      <c r="A1" s="178" t="s">
        <v>5</v>
      </c>
      <c r="B1" s="178"/>
    </row>
    <row r="2" ht="24.75" customHeight="1" spans="1:2">
      <c r="A2" s="178"/>
      <c r="B2" s="178"/>
    </row>
    <row r="3" ht="25.5" customHeight="1" spans="1:2">
      <c r="A3" s="179" t="s">
        <v>6</v>
      </c>
      <c r="B3" s="180" t="s">
        <v>7</v>
      </c>
    </row>
    <row r="4" s="176" customFormat="1" ht="25.5" customHeight="1" spans="1:2">
      <c r="A4" s="179" t="s">
        <v>8</v>
      </c>
      <c r="B4" s="180" t="s">
        <v>9</v>
      </c>
    </row>
    <row r="5" s="176" customFormat="1" ht="25.5" customHeight="1" spans="1:2">
      <c r="A5" s="179" t="s">
        <v>10</v>
      </c>
      <c r="B5" s="180" t="s">
        <v>11</v>
      </c>
    </row>
    <row r="6" s="176" customFormat="1" ht="24.95" customHeight="1" spans="1:2">
      <c r="A6" s="179" t="s">
        <v>12</v>
      </c>
      <c r="B6" s="180" t="s">
        <v>13</v>
      </c>
    </row>
    <row r="7" s="176" customFormat="1" ht="24.95" customHeight="1" spans="1:2">
      <c r="A7" s="179" t="s">
        <v>14</v>
      </c>
      <c r="B7" s="180" t="s">
        <v>15</v>
      </c>
    </row>
    <row r="8" s="176" customFormat="1" ht="24.95" customHeight="1" spans="1:2">
      <c r="A8" s="179" t="s">
        <v>16</v>
      </c>
      <c r="B8" s="180" t="s">
        <v>17</v>
      </c>
    </row>
    <row r="9" s="176" customFormat="1" ht="24.95" customHeight="1" spans="1:2">
      <c r="B9" s="181"/>
    </row>
    <row r="10" s="176" customFormat="1" ht="24.95" customHeight="1" spans="1:2">
      <c r="B10" s="181"/>
    </row>
    <row r="11" s="176" customFormat="1" ht="24.95" customHeight="1" spans="1:2">
      <c r="B11" s="181"/>
    </row>
  </sheetData>
  <mergeCells count="1">
    <mergeCell ref="A1:B1"/>
  </mergeCells>
  <printOptions horizontalCentered="1"/>
  <pageMargins left="0.751388888888889" right="0.751388888888889" top="1.05902777777778" bottom="0.550694444444444" header="0.511805555555556" footer="0.239583333333333"/>
  <pageSetup paperSize="9" firstPageNumber="2" fitToHeight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9"/>
  <sheetViews>
    <sheetView showZeros="0" zoomScale="80" zoomScaleNormal="80" zoomScaleSheetLayoutView="60" workbookViewId="0">
      <pane ySplit="4" topLeftCell="A45" activePane="bottomLeft" state="frozen"/>
      <selection/>
      <selection pane="bottomLeft" activeCell="A49" sqref="A49"/>
    </sheetView>
  </sheetViews>
  <sheetFormatPr defaultColWidth="9" defaultRowHeight="14.25"/>
  <cols>
    <col min="1" max="1" width="32.375" style="137" customWidth="1"/>
    <col min="2" max="2" width="8.625" style="137" customWidth="1"/>
    <col min="3" max="3" width="9.125" style="137" customWidth="1"/>
    <col min="4" max="4" width="8.625" style="137" customWidth="1"/>
    <col min="5" max="5" width="8.625" style="138" customWidth="1"/>
    <col min="6" max="6" width="9.625" style="138" customWidth="1"/>
    <col min="7" max="7" width="19.75" style="137" customWidth="1"/>
    <col min="8" max="8" width="10.625" style="137" customWidth="1"/>
    <col min="9" max="9" width="9.125" style="137" customWidth="1"/>
    <col min="10" max="10" width="8.625" style="137" customWidth="1"/>
    <col min="11" max="11" width="10.625" style="138" customWidth="1"/>
    <col min="12" max="12" width="12.625" style="137" customWidth="1"/>
    <col min="13" max="16384" width="9" style="137"/>
  </cols>
  <sheetData>
    <row r="1" s="129" customFormat="1" ht="7" customHeight="1" spans="1:251">
      <c r="A1" s="139"/>
      <c r="B1" s="140"/>
      <c r="C1" s="140"/>
      <c r="D1" s="141"/>
      <c r="E1" s="141"/>
      <c r="F1" s="141"/>
      <c r="G1" s="141"/>
      <c r="H1" s="141"/>
      <c r="I1" s="141"/>
    </row>
    <row r="2" s="130" customFormat="1" ht="25.5" spans="1:251">
      <c r="A2" s="142" t="s">
        <v>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</row>
    <row r="3" spans="1:251">
      <c r="A3" s="144"/>
      <c r="E3" s="145"/>
      <c r="F3" s="146"/>
      <c r="J3" s="145"/>
      <c r="K3" s="147"/>
      <c r="L3" s="147" t="s">
        <v>19</v>
      </c>
    </row>
    <row r="4" s="131" customFormat="1" ht="54" spans="1:251">
      <c r="A4" s="148" t="s">
        <v>20</v>
      </c>
      <c r="B4" s="68" t="s">
        <v>21</v>
      </c>
      <c r="C4" s="68" t="s">
        <v>22</v>
      </c>
      <c r="D4" s="68" t="s">
        <v>23</v>
      </c>
      <c r="E4" s="68" t="s">
        <v>24</v>
      </c>
      <c r="F4" s="68" t="s">
        <v>25</v>
      </c>
      <c r="G4" s="148" t="s">
        <v>26</v>
      </c>
      <c r="H4" s="68" t="s">
        <v>21</v>
      </c>
      <c r="I4" s="68" t="s">
        <v>22</v>
      </c>
      <c r="J4" s="68" t="s">
        <v>23</v>
      </c>
      <c r="K4" s="68" t="s">
        <v>24</v>
      </c>
      <c r="L4" s="68" t="s">
        <v>27</v>
      </c>
    </row>
    <row r="5" s="132" customFormat="1" ht="13.5" spans="1:251">
      <c r="A5" s="149" t="s">
        <v>28</v>
      </c>
      <c r="B5" s="150">
        <f>SUM(B6:B21)</f>
        <v>0</v>
      </c>
      <c r="C5" s="150">
        <f>SUM(C6:C21)</f>
        <v>0</v>
      </c>
      <c r="D5" s="150">
        <f>SUM(D6:D21)</f>
        <v>0</v>
      </c>
      <c r="E5" s="150">
        <f>D5-B5</f>
        <v>0</v>
      </c>
      <c r="F5" s="150" t="e">
        <f>E5/B5*100</f>
        <v>#DIV/0!</v>
      </c>
      <c r="G5" s="151" t="s">
        <v>29</v>
      </c>
      <c r="H5" s="152">
        <v>807.17</v>
      </c>
      <c r="I5" s="152">
        <v>861.55</v>
      </c>
      <c r="J5" s="152">
        <v>948</v>
      </c>
      <c r="K5" s="153">
        <f>J5-H5</f>
        <v>140.83</v>
      </c>
      <c r="L5" s="154">
        <f>K5/H5</f>
        <v>0.174473778757883</v>
      </c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</row>
    <row r="6" s="133" customFormat="1" ht="13.5" spans="1:251">
      <c r="A6" s="156" t="s">
        <v>30</v>
      </c>
      <c r="B6" s="157"/>
      <c r="C6" s="157"/>
      <c r="D6" s="150">
        <v>0</v>
      </c>
      <c r="E6" s="158">
        <f t="shared" ref="E6:E69" si="0">D6-B6</f>
        <v>0</v>
      </c>
      <c r="F6" s="150" t="e">
        <f t="shared" ref="F6:F37" si="1">E6/B6*100</f>
        <v>#DIV/0!</v>
      </c>
      <c r="G6" s="159" t="s">
        <v>31</v>
      </c>
      <c r="H6" s="152"/>
      <c r="I6" s="152"/>
      <c r="J6" s="160"/>
      <c r="K6" s="153">
        <f t="shared" ref="K6:K31" si="2">J6-H6</f>
        <v>0</v>
      </c>
      <c r="L6" s="154" t="e">
        <f t="shared" ref="L6:L31" si="3">K6/H6</f>
        <v>#DIV/0!</v>
      </c>
    </row>
    <row r="7" s="133" customFormat="1" ht="13.5" spans="1:251">
      <c r="A7" s="159" t="s">
        <v>32</v>
      </c>
      <c r="B7" s="157"/>
      <c r="C7" s="157"/>
      <c r="D7" s="150"/>
      <c r="E7" s="157">
        <f t="shared" si="0"/>
        <v>0</v>
      </c>
      <c r="F7" s="150" t="e">
        <f t="shared" si="1"/>
        <v>#DIV/0!</v>
      </c>
      <c r="G7" s="159" t="s">
        <v>33</v>
      </c>
      <c r="H7" s="152">
        <v>2</v>
      </c>
      <c r="I7" s="152">
        <v>3</v>
      </c>
      <c r="J7" s="152">
        <v>5</v>
      </c>
      <c r="K7" s="153">
        <f t="shared" si="2"/>
        <v>3</v>
      </c>
      <c r="L7" s="154">
        <f t="shared" si="3"/>
        <v>1.5</v>
      </c>
    </row>
    <row r="8" s="133" customFormat="1" ht="13.5" spans="1:251">
      <c r="A8" s="159" t="s">
        <v>34</v>
      </c>
      <c r="B8" s="157"/>
      <c r="C8" s="157"/>
      <c r="D8" s="150"/>
      <c r="E8" s="158">
        <f t="shared" si="0"/>
        <v>0</v>
      </c>
      <c r="F8" s="150" t="e">
        <f t="shared" si="1"/>
        <v>#DIV/0!</v>
      </c>
      <c r="G8" s="159" t="s">
        <v>35</v>
      </c>
      <c r="H8" s="152"/>
      <c r="I8" s="152"/>
      <c r="J8" s="152"/>
      <c r="K8" s="153">
        <f t="shared" si="2"/>
        <v>0</v>
      </c>
      <c r="L8" s="154" t="e">
        <f t="shared" si="3"/>
        <v>#DIV/0!</v>
      </c>
    </row>
    <row r="9" s="133" customFormat="1" ht="13.5" spans="1:251">
      <c r="A9" s="159" t="s">
        <v>36</v>
      </c>
      <c r="B9" s="157"/>
      <c r="C9" s="157"/>
      <c r="D9" s="150"/>
      <c r="E9" s="158">
        <f t="shared" si="0"/>
        <v>0</v>
      </c>
      <c r="F9" s="150" t="e">
        <f t="shared" si="1"/>
        <v>#DIV/0!</v>
      </c>
      <c r="G9" s="159" t="s">
        <v>37</v>
      </c>
      <c r="H9" s="152"/>
      <c r="I9" s="152"/>
      <c r="J9" s="152"/>
      <c r="K9" s="153">
        <f t="shared" si="2"/>
        <v>0</v>
      </c>
      <c r="L9" s="154" t="e">
        <f t="shared" si="3"/>
        <v>#DIV/0!</v>
      </c>
    </row>
    <row r="10" s="133" customFormat="1" ht="27" spans="1:251">
      <c r="A10" s="159" t="s">
        <v>38</v>
      </c>
      <c r="B10" s="157"/>
      <c r="C10" s="157"/>
      <c r="D10" s="150"/>
      <c r="E10" s="157">
        <f t="shared" si="0"/>
        <v>0</v>
      </c>
      <c r="F10" s="150" t="e">
        <f t="shared" si="1"/>
        <v>#DIV/0!</v>
      </c>
      <c r="G10" s="159" t="s">
        <v>39</v>
      </c>
      <c r="H10" s="152">
        <v>37.33</v>
      </c>
      <c r="I10" s="152">
        <v>21</v>
      </c>
      <c r="J10" s="152">
        <v>24</v>
      </c>
      <c r="K10" s="153">
        <f t="shared" si="2"/>
        <v>-13.33</v>
      </c>
      <c r="L10" s="154">
        <f t="shared" si="3"/>
        <v>-0.357085454058398</v>
      </c>
    </row>
    <row r="11" s="133" customFormat="1" ht="27" spans="1:251">
      <c r="A11" s="159" t="s">
        <v>40</v>
      </c>
      <c r="B11" s="157"/>
      <c r="C11" s="157"/>
      <c r="D11" s="150"/>
      <c r="E11" s="158">
        <f t="shared" si="0"/>
        <v>0</v>
      </c>
      <c r="F11" s="150" t="e">
        <f t="shared" si="1"/>
        <v>#DIV/0!</v>
      </c>
      <c r="G11" s="159" t="s">
        <v>41</v>
      </c>
      <c r="H11" s="152">
        <v>209.67</v>
      </c>
      <c r="I11" s="152">
        <v>129</v>
      </c>
      <c r="J11" s="152">
        <v>145</v>
      </c>
      <c r="K11" s="153">
        <f t="shared" si="2"/>
        <v>-64.67</v>
      </c>
      <c r="L11" s="154">
        <f t="shared" si="3"/>
        <v>-0.308437067773167</v>
      </c>
    </row>
    <row r="12" s="133" customFormat="1" ht="13.5" spans="1:251">
      <c r="A12" s="159" t="s">
        <v>42</v>
      </c>
      <c r="B12" s="157"/>
      <c r="C12" s="157"/>
      <c r="D12" s="150"/>
      <c r="E12" s="157">
        <f t="shared" si="0"/>
        <v>0</v>
      </c>
      <c r="F12" s="150" t="e">
        <f t="shared" si="1"/>
        <v>#DIV/0!</v>
      </c>
      <c r="G12" s="159" t="s">
        <v>43</v>
      </c>
      <c r="H12" s="152">
        <v>37.92</v>
      </c>
      <c r="I12" s="152">
        <v>1.7</v>
      </c>
      <c r="J12" s="152">
        <v>2</v>
      </c>
      <c r="K12" s="153">
        <f t="shared" si="2"/>
        <v>-35.92</v>
      </c>
      <c r="L12" s="154">
        <f t="shared" si="3"/>
        <v>-0.947257383966245</v>
      </c>
    </row>
    <row r="13" s="133" customFormat="1" ht="13.5" spans="1:251">
      <c r="A13" s="159" t="s">
        <v>44</v>
      </c>
      <c r="B13" s="157"/>
      <c r="C13" s="157"/>
      <c r="D13" s="150"/>
      <c r="E13" s="158">
        <f t="shared" si="0"/>
        <v>0</v>
      </c>
      <c r="F13" s="150" t="e">
        <f t="shared" si="1"/>
        <v>#DIV/0!</v>
      </c>
      <c r="G13" s="159" t="s">
        <v>45</v>
      </c>
      <c r="H13" s="152"/>
      <c r="I13" s="152"/>
      <c r="J13" s="152"/>
      <c r="K13" s="153">
        <f t="shared" si="2"/>
        <v>0</v>
      </c>
      <c r="L13" s="154" t="e">
        <f t="shared" si="3"/>
        <v>#DIV/0!</v>
      </c>
    </row>
    <row r="14" s="133" customFormat="1" ht="13.5" spans="1:251">
      <c r="A14" s="159" t="s">
        <v>46</v>
      </c>
      <c r="B14" s="157"/>
      <c r="C14" s="157"/>
      <c r="D14" s="150"/>
      <c r="E14" s="158">
        <f t="shared" si="0"/>
        <v>0</v>
      </c>
      <c r="F14" s="150" t="e">
        <f t="shared" si="1"/>
        <v>#DIV/0!</v>
      </c>
      <c r="G14" s="159" t="s">
        <v>47</v>
      </c>
      <c r="H14" s="152">
        <v>2</v>
      </c>
      <c r="I14" s="152">
        <v>15</v>
      </c>
      <c r="J14" s="152">
        <v>15</v>
      </c>
      <c r="K14" s="153">
        <f t="shared" si="2"/>
        <v>13</v>
      </c>
      <c r="L14" s="154">
        <f t="shared" si="3"/>
        <v>6.5</v>
      </c>
    </row>
    <row r="15" s="133" customFormat="1" ht="13.5" spans="1:251">
      <c r="A15" s="159" t="s">
        <v>48</v>
      </c>
      <c r="B15" s="157"/>
      <c r="C15" s="157"/>
      <c r="D15" s="150"/>
      <c r="E15" s="158">
        <f t="shared" si="0"/>
        <v>0</v>
      </c>
      <c r="F15" s="150" t="e">
        <f t="shared" si="1"/>
        <v>#DIV/0!</v>
      </c>
      <c r="G15" s="159" t="s">
        <v>49</v>
      </c>
      <c r="H15" s="152">
        <v>386.19</v>
      </c>
      <c r="I15" s="152">
        <v>328</v>
      </c>
      <c r="J15" s="152">
        <v>351</v>
      </c>
      <c r="K15" s="153">
        <f t="shared" si="2"/>
        <v>-35.19</v>
      </c>
      <c r="L15" s="154">
        <f t="shared" si="3"/>
        <v>-0.091120950827313</v>
      </c>
    </row>
    <row r="16" s="133" customFormat="1" ht="13.5" spans="1:251">
      <c r="A16" s="159" t="s">
        <v>50</v>
      </c>
      <c r="B16" s="157"/>
      <c r="C16" s="157"/>
      <c r="D16" s="150"/>
      <c r="E16" s="157">
        <f t="shared" si="0"/>
        <v>0</v>
      </c>
      <c r="F16" s="150" t="e">
        <f t="shared" si="1"/>
        <v>#DIV/0!</v>
      </c>
      <c r="G16" s="159" t="s">
        <v>51</v>
      </c>
      <c r="H16" s="152">
        <v>8.82</v>
      </c>
      <c r="I16" s="152"/>
      <c r="J16" s="152"/>
      <c r="K16" s="153">
        <f t="shared" si="2"/>
        <v>-8.82</v>
      </c>
      <c r="L16" s="154">
        <f t="shared" si="3"/>
        <v>-1</v>
      </c>
    </row>
    <row r="17" s="133" customFormat="1" ht="27" spans="1:251">
      <c r="A17" s="159" t="s">
        <v>52</v>
      </c>
      <c r="B17" s="157"/>
      <c r="C17" s="157"/>
      <c r="D17" s="150"/>
      <c r="E17" s="157">
        <f t="shared" si="0"/>
        <v>0</v>
      </c>
      <c r="F17" s="150" t="e">
        <f t="shared" si="1"/>
        <v>#DIV/0!</v>
      </c>
      <c r="G17" s="159" t="s">
        <v>53</v>
      </c>
      <c r="H17" s="152"/>
      <c r="I17" s="152"/>
      <c r="J17" s="152"/>
      <c r="K17" s="153">
        <f t="shared" si="2"/>
        <v>0</v>
      </c>
      <c r="L17" s="154" t="e">
        <f t="shared" si="3"/>
        <v>#DIV/0!</v>
      </c>
    </row>
    <row r="18" s="133" customFormat="1" ht="13.5" spans="1:251">
      <c r="A18" s="159" t="s">
        <v>54</v>
      </c>
      <c r="B18" s="157"/>
      <c r="C18" s="157"/>
      <c r="D18" s="150"/>
      <c r="E18" s="158">
        <f t="shared" si="0"/>
        <v>0</v>
      </c>
      <c r="F18" s="150" t="e">
        <f t="shared" si="1"/>
        <v>#DIV/0!</v>
      </c>
      <c r="G18" s="159" t="s">
        <v>55</v>
      </c>
      <c r="H18" s="152"/>
      <c r="I18" s="152"/>
      <c r="J18" s="152"/>
      <c r="K18" s="153">
        <f t="shared" si="2"/>
        <v>0</v>
      </c>
      <c r="L18" s="154" t="e">
        <f t="shared" si="3"/>
        <v>#DIV/0!</v>
      </c>
    </row>
    <row r="19" s="133" customFormat="1" ht="13.5" spans="1:251">
      <c r="A19" s="159" t="s">
        <v>56</v>
      </c>
      <c r="B19" s="157"/>
      <c r="C19" s="157"/>
      <c r="D19" s="150"/>
      <c r="E19" s="157">
        <f t="shared" si="0"/>
        <v>0</v>
      </c>
      <c r="F19" s="150" t="e">
        <f t="shared" si="1"/>
        <v>#DIV/0!</v>
      </c>
      <c r="G19" s="159" t="s">
        <v>57</v>
      </c>
      <c r="H19" s="152"/>
      <c r="I19" s="152"/>
      <c r="J19" s="152"/>
      <c r="K19" s="153">
        <f t="shared" si="2"/>
        <v>0</v>
      </c>
      <c r="L19" s="154" t="e">
        <f t="shared" si="3"/>
        <v>#DIV/0!</v>
      </c>
    </row>
    <row r="20" s="133" customFormat="1" ht="27" spans="1:251">
      <c r="A20" s="159" t="s">
        <v>58</v>
      </c>
      <c r="B20" s="157"/>
      <c r="C20" s="157"/>
      <c r="D20" s="150"/>
      <c r="E20" s="157">
        <f t="shared" si="0"/>
        <v>0</v>
      </c>
      <c r="F20" s="150" t="e">
        <f t="shared" si="1"/>
        <v>#DIV/0!</v>
      </c>
      <c r="G20" s="159" t="s">
        <v>59</v>
      </c>
      <c r="H20" s="152"/>
      <c r="I20" s="152">
        <v>5.5</v>
      </c>
      <c r="J20" s="152">
        <v>6</v>
      </c>
      <c r="K20" s="153">
        <f t="shared" si="2"/>
        <v>6</v>
      </c>
      <c r="L20" s="154" t="e">
        <f t="shared" si="3"/>
        <v>#DIV/0!</v>
      </c>
    </row>
    <row r="21" s="133" customFormat="1" ht="13.5" spans="1:251">
      <c r="A21" s="161" t="s">
        <v>60</v>
      </c>
      <c r="B21" s="157"/>
      <c r="C21" s="157"/>
      <c r="D21" s="150"/>
      <c r="E21" s="158">
        <f t="shared" si="0"/>
        <v>0</v>
      </c>
      <c r="F21" s="150" t="e">
        <f t="shared" si="1"/>
        <v>#DIV/0!</v>
      </c>
      <c r="G21" s="159" t="s">
        <v>61</v>
      </c>
      <c r="H21" s="152">
        <v>70.97</v>
      </c>
      <c r="I21" s="152">
        <v>54</v>
      </c>
      <c r="J21" s="152">
        <v>64</v>
      </c>
      <c r="K21" s="153">
        <f t="shared" si="2"/>
        <v>-6.97</v>
      </c>
      <c r="L21" s="154">
        <f t="shared" si="3"/>
        <v>-0.0982105114837255</v>
      </c>
    </row>
    <row r="22" s="132" customFormat="1" ht="13.5" spans="1:251">
      <c r="A22" s="162" t="s">
        <v>62</v>
      </c>
      <c r="B22" s="150">
        <f>SUM(B23:B30)</f>
        <v>0</v>
      </c>
      <c r="C22" s="150">
        <f>SUM(C23:C30)</f>
        <v>0</v>
      </c>
      <c r="D22" s="150">
        <f>SUM(D23:D30)</f>
        <v>0</v>
      </c>
      <c r="E22" s="158">
        <f t="shared" si="0"/>
        <v>0</v>
      </c>
      <c r="F22" s="150" t="e">
        <f t="shared" si="1"/>
        <v>#DIV/0!</v>
      </c>
      <c r="G22" s="159" t="s">
        <v>63</v>
      </c>
      <c r="H22" s="152"/>
      <c r="I22" s="152"/>
      <c r="J22" s="152"/>
      <c r="K22" s="153">
        <f t="shared" si="2"/>
        <v>0</v>
      </c>
      <c r="L22" s="154" t="e">
        <f t="shared" si="3"/>
        <v>#DIV/0!</v>
      </c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</row>
    <row r="23" s="133" customFormat="1" ht="27" spans="1:251">
      <c r="A23" s="159" t="s">
        <v>64</v>
      </c>
      <c r="B23" s="157"/>
      <c r="C23" s="157"/>
      <c r="D23" s="150"/>
      <c r="E23" s="158">
        <f t="shared" si="0"/>
        <v>0</v>
      </c>
      <c r="F23" s="150" t="e">
        <f t="shared" si="1"/>
        <v>#DIV/0!</v>
      </c>
      <c r="G23" s="159" t="s">
        <v>65</v>
      </c>
      <c r="H23" s="152"/>
      <c r="I23" s="152">
        <v>1</v>
      </c>
      <c r="J23" s="152">
        <v>1</v>
      </c>
      <c r="K23" s="153">
        <f t="shared" si="2"/>
        <v>1</v>
      </c>
      <c r="L23" s="154" t="e">
        <f t="shared" si="3"/>
        <v>#DIV/0!</v>
      </c>
    </row>
    <row r="24" s="133" customFormat="1" ht="13.5" spans="1:251">
      <c r="A24" s="159" t="s">
        <v>66</v>
      </c>
      <c r="B24" s="157"/>
      <c r="C24" s="157"/>
      <c r="D24" s="150"/>
      <c r="E24" s="158">
        <f t="shared" si="0"/>
        <v>0</v>
      </c>
      <c r="F24" s="150" t="e">
        <f t="shared" si="1"/>
        <v>#DIV/0!</v>
      </c>
      <c r="G24" s="159" t="s">
        <v>67</v>
      </c>
      <c r="H24" s="152"/>
      <c r="I24" s="152"/>
      <c r="J24" s="152"/>
      <c r="K24" s="153">
        <f t="shared" si="2"/>
        <v>0</v>
      </c>
      <c r="L24" s="154" t="e">
        <f t="shared" si="3"/>
        <v>#DIV/0!</v>
      </c>
    </row>
    <row r="25" s="133" customFormat="1" ht="13.5" spans="1:251">
      <c r="A25" s="159" t="s">
        <v>68</v>
      </c>
      <c r="B25" s="157"/>
      <c r="C25" s="157"/>
      <c r="D25" s="150"/>
      <c r="E25" s="158">
        <f t="shared" si="0"/>
        <v>0</v>
      </c>
      <c r="F25" s="150" t="e">
        <f t="shared" si="1"/>
        <v>#DIV/0!</v>
      </c>
      <c r="G25" s="159" t="s">
        <v>69</v>
      </c>
      <c r="H25" s="152"/>
      <c r="I25" s="152"/>
      <c r="J25" s="152"/>
      <c r="K25" s="153">
        <f t="shared" si="2"/>
        <v>0</v>
      </c>
      <c r="L25" s="154" t="e">
        <f t="shared" si="3"/>
        <v>#DIV/0!</v>
      </c>
    </row>
    <row r="26" s="133" customFormat="1" ht="13.5" spans="1:251">
      <c r="A26" s="159" t="s">
        <v>70</v>
      </c>
      <c r="B26" s="157"/>
      <c r="C26" s="157"/>
      <c r="D26" s="150"/>
      <c r="E26" s="158">
        <f t="shared" si="0"/>
        <v>0</v>
      </c>
      <c r="F26" s="150" t="e">
        <f t="shared" si="1"/>
        <v>#DIV/0!</v>
      </c>
      <c r="G26" s="159" t="s">
        <v>71</v>
      </c>
      <c r="H26" s="152"/>
      <c r="I26" s="152"/>
      <c r="J26" s="152"/>
      <c r="K26" s="153">
        <f t="shared" si="2"/>
        <v>0</v>
      </c>
      <c r="L26" s="154" t="e">
        <f t="shared" si="3"/>
        <v>#DIV/0!</v>
      </c>
    </row>
    <row r="27" s="133" customFormat="1" ht="27" spans="1:251">
      <c r="A27" s="159" t="s">
        <v>72</v>
      </c>
      <c r="B27" s="157"/>
      <c r="C27" s="157"/>
      <c r="D27" s="150"/>
      <c r="E27" s="158">
        <f t="shared" si="0"/>
        <v>0</v>
      </c>
      <c r="F27" s="150" t="e">
        <f t="shared" si="1"/>
        <v>#DIV/0!</v>
      </c>
      <c r="G27" s="159" t="s">
        <v>73</v>
      </c>
      <c r="H27" s="152"/>
      <c r="I27" s="152"/>
      <c r="J27" s="152"/>
      <c r="K27" s="153">
        <f t="shared" si="2"/>
        <v>0</v>
      </c>
      <c r="L27" s="154" t="e">
        <f t="shared" si="3"/>
        <v>#DIV/0!</v>
      </c>
    </row>
    <row r="28" s="133" customFormat="1" ht="13.5" spans="1:251">
      <c r="A28" s="159" t="s">
        <v>74</v>
      </c>
      <c r="B28" s="157"/>
      <c r="C28" s="157"/>
      <c r="D28" s="150"/>
      <c r="E28" s="158">
        <f t="shared" si="0"/>
        <v>0</v>
      </c>
      <c r="F28" s="150" t="e">
        <f t="shared" si="1"/>
        <v>#DIV/0!</v>
      </c>
      <c r="G28" s="162"/>
      <c r="H28" s="152"/>
      <c r="I28" s="152"/>
      <c r="J28" s="160"/>
      <c r="K28" s="153">
        <f t="shared" si="2"/>
        <v>0</v>
      </c>
      <c r="L28" s="154" t="e">
        <f t="shared" si="3"/>
        <v>#DIV/0!</v>
      </c>
    </row>
    <row r="29" s="133" customFormat="1" ht="13.5" spans="1:251">
      <c r="A29" s="159" t="s">
        <v>75</v>
      </c>
      <c r="B29" s="157"/>
      <c r="C29" s="157"/>
      <c r="D29" s="150"/>
      <c r="E29" s="157">
        <f t="shared" si="0"/>
        <v>0</v>
      </c>
      <c r="F29" s="150" t="e">
        <f t="shared" si="1"/>
        <v>#DIV/0!</v>
      </c>
      <c r="G29" s="162"/>
      <c r="H29" s="152"/>
      <c r="I29" s="152"/>
      <c r="J29" s="160"/>
      <c r="K29" s="153">
        <f t="shared" si="2"/>
        <v>0</v>
      </c>
      <c r="L29" s="154" t="e">
        <f t="shared" si="3"/>
        <v>#DIV/0!</v>
      </c>
    </row>
    <row r="30" s="133" customFormat="1" ht="13.5" spans="1:251">
      <c r="A30" s="159" t="s">
        <v>76</v>
      </c>
      <c r="B30" s="157"/>
      <c r="C30" s="157"/>
      <c r="D30" s="150"/>
      <c r="E30" s="158">
        <f t="shared" si="0"/>
        <v>0</v>
      </c>
      <c r="F30" s="150" t="e">
        <f t="shared" si="1"/>
        <v>#DIV/0!</v>
      </c>
      <c r="G30" s="162" t="s">
        <v>77</v>
      </c>
      <c r="H30" s="152"/>
      <c r="I30" s="152"/>
      <c r="J30" s="160"/>
      <c r="K30" s="153">
        <f t="shared" si="2"/>
        <v>0</v>
      </c>
      <c r="L30" s="154" t="e">
        <f t="shared" si="3"/>
        <v>#DIV/0!</v>
      </c>
    </row>
    <row r="31" s="132" customFormat="1" ht="13.5" spans="1:251">
      <c r="A31" s="163" t="s">
        <v>78</v>
      </c>
      <c r="B31" s="150">
        <f>SUM(B22,B5)</f>
        <v>0</v>
      </c>
      <c r="C31" s="150">
        <f>SUM(C22,C5)</f>
        <v>0</v>
      </c>
      <c r="D31" s="150">
        <f>SUM(D22,D5)</f>
        <v>0</v>
      </c>
      <c r="E31" s="158">
        <f t="shared" si="0"/>
        <v>0</v>
      </c>
      <c r="F31" s="150" t="e">
        <f t="shared" si="1"/>
        <v>#DIV/0!</v>
      </c>
      <c r="G31" s="163" t="s">
        <v>79</v>
      </c>
      <c r="H31" s="160">
        <f>SUM(H5:H30)</f>
        <v>1562.07</v>
      </c>
      <c r="I31" s="160">
        <f>SUM(I5:I30)</f>
        <v>1419.75</v>
      </c>
      <c r="J31" s="160">
        <f>SUM(J5:J30)</f>
        <v>1561</v>
      </c>
      <c r="K31" s="153">
        <f t="shared" si="2"/>
        <v>-1.07000000000016</v>
      </c>
      <c r="L31" s="154">
        <f t="shared" si="3"/>
        <v>-0.000684988508837737</v>
      </c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</row>
    <row r="32" s="133" customFormat="1" ht="13.5" spans="1:251">
      <c r="A32" s="159" t="s">
        <v>77</v>
      </c>
      <c r="B32" s="157"/>
      <c r="C32" s="157"/>
      <c r="D32" s="150"/>
      <c r="E32" s="158">
        <f t="shared" si="0"/>
        <v>0</v>
      </c>
      <c r="F32" s="150" t="e">
        <f t="shared" si="1"/>
        <v>#DIV/0!</v>
      </c>
      <c r="G32" s="162"/>
      <c r="H32" s="152"/>
      <c r="I32" s="152"/>
      <c r="J32" s="160">
        <f t="shared" ref="J32:J37" si="4">SUM(H32:H32)</f>
        <v>0</v>
      </c>
      <c r="K32" s="153"/>
      <c r="L32" s="154" t="e">
        <f t="shared" ref="L32:L63" si="5">K32/H32</f>
        <v>#DIV/0!</v>
      </c>
    </row>
    <row r="33" s="132" customFormat="1" ht="13.5" spans="1:251">
      <c r="A33" s="149" t="s">
        <v>80</v>
      </c>
      <c r="B33" s="150">
        <f>SUM(B34,B39,B72:B75,B80,B83)</f>
        <v>1562.03</v>
      </c>
      <c r="C33" s="150">
        <f>SUM(C34,C39,C72:C75,C80,C83)</f>
        <v>1420</v>
      </c>
      <c r="D33" s="150">
        <f>SUM(D34,D39,D72:D75,D80,D83)</f>
        <v>1561</v>
      </c>
      <c r="E33" s="158">
        <f t="shared" si="0"/>
        <v>-1.02999999999997</v>
      </c>
      <c r="F33" s="154">
        <f>D33/B33</f>
        <v>0.999340601652977</v>
      </c>
      <c r="G33" s="162" t="s">
        <v>81</v>
      </c>
      <c r="H33" s="160">
        <f>SUM(H34:H36,H39,H41,H42)</f>
        <v>0</v>
      </c>
      <c r="I33" s="160"/>
      <c r="J33" s="160">
        <f>SUM(J34:J36,J39,J40,J42)</f>
        <v>0</v>
      </c>
      <c r="K33" s="160">
        <f>SUM(K34:K36,K39:K40,K42)</f>
        <v>0</v>
      </c>
      <c r="L33" s="154" t="e">
        <f t="shared" si="5"/>
        <v>#DIV/0!</v>
      </c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</row>
    <row r="34" s="132" customFormat="1" ht="27" spans="1:251">
      <c r="A34" s="162" t="s">
        <v>82</v>
      </c>
      <c r="B34" s="150">
        <f>B35+B36+B37+B38</f>
        <v>0</v>
      </c>
      <c r="C34" s="150">
        <f>SUM(C35:C38)</f>
        <v>0</v>
      </c>
      <c r="D34" s="150">
        <f>SUM(D35:D38)</f>
        <v>0</v>
      </c>
      <c r="E34" s="150">
        <f t="shared" si="0"/>
        <v>0</v>
      </c>
      <c r="F34" s="154" t="e">
        <f t="shared" ref="F34:F43" si="6">D34/B34</f>
        <v>#DIV/0!</v>
      </c>
      <c r="G34" s="164" t="s">
        <v>83</v>
      </c>
      <c r="H34" s="160"/>
      <c r="I34" s="160"/>
      <c r="J34" s="160"/>
      <c r="K34" s="153">
        <f t="shared" ref="K34:K36" si="7">J34-H34</f>
        <v>0</v>
      </c>
      <c r="L34" s="154" t="e">
        <f t="shared" si="5"/>
        <v>#DIV/0!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</row>
    <row r="35" s="133" customFormat="1" ht="27" spans="1:251">
      <c r="A35" s="159" t="s">
        <v>84</v>
      </c>
      <c r="B35" s="157"/>
      <c r="C35" s="157"/>
      <c r="D35" s="150"/>
      <c r="E35" s="158">
        <f t="shared" si="0"/>
        <v>0</v>
      </c>
      <c r="F35" s="154" t="e">
        <f t="shared" si="6"/>
        <v>#DIV/0!</v>
      </c>
      <c r="G35" s="164" t="s">
        <v>85</v>
      </c>
      <c r="H35" s="152"/>
      <c r="I35" s="152"/>
      <c r="J35" s="160">
        <f t="shared" si="4"/>
        <v>0</v>
      </c>
      <c r="K35" s="153">
        <f t="shared" si="7"/>
        <v>0</v>
      </c>
      <c r="L35" s="154" t="e">
        <f t="shared" si="5"/>
        <v>#DIV/0!</v>
      </c>
    </row>
    <row r="36" s="133" customFormat="1" ht="13.5" spans="1:251">
      <c r="A36" s="159" t="s">
        <v>86</v>
      </c>
      <c r="B36" s="157"/>
      <c r="C36" s="157"/>
      <c r="D36" s="150"/>
      <c r="E36" s="158">
        <f t="shared" si="0"/>
        <v>0</v>
      </c>
      <c r="F36" s="154" t="e">
        <f t="shared" si="6"/>
        <v>#DIV/0!</v>
      </c>
      <c r="G36" s="164" t="s">
        <v>87</v>
      </c>
      <c r="H36" s="152">
        <f>SUM(H37:H38)</f>
        <v>0</v>
      </c>
      <c r="I36" s="152"/>
      <c r="J36" s="160">
        <f t="shared" si="4"/>
        <v>0</v>
      </c>
      <c r="K36" s="153">
        <f t="shared" si="7"/>
        <v>0</v>
      </c>
      <c r="L36" s="154" t="e">
        <f t="shared" si="5"/>
        <v>#DIV/0!</v>
      </c>
    </row>
    <row r="37" s="133" customFormat="1" ht="27" spans="1:251">
      <c r="A37" s="159" t="s">
        <v>88</v>
      </c>
      <c r="B37" s="157"/>
      <c r="C37" s="157"/>
      <c r="D37" s="150"/>
      <c r="E37" s="158">
        <f t="shared" si="0"/>
        <v>0</v>
      </c>
      <c r="F37" s="154" t="e">
        <f t="shared" si="6"/>
        <v>#DIV/0!</v>
      </c>
      <c r="G37" s="165" t="s">
        <v>89</v>
      </c>
      <c r="H37" s="152"/>
      <c r="I37" s="152"/>
      <c r="J37" s="160"/>
      <c r="K37" s="160"/>
      <c r="L37" s="154" t="e">
        <f t="shared" si="5"/>
        <v>#DIV/0!</v>
      </c>
    </row>
    <row r="38" s="133" customFormat="1" ht="27" spans="1:251">
      <c r="A38" s="159" t="s">
        <v>90</v>
      </c>
      <c r="B38" s="157"/>
      <c r="C38" s="157"/>
      <c r="D38" s="150"/>
      <c r="E38" s="157">
        <f t="shared" si="0"/>
        <v>0</v>
      </c>
      <c r="F38" s="154" t="e">
        <f t="shared" si="6"/>
        <v>#DIV/0!</v>
      </c>
      <c r="G38" s="165" t="s">
        <v>91</v>
      </c>
      <c r="H38" s="152"/>
      <c r="I38" s="152"/>
      <c r="J38" s="160"/>
      <c r="K38" s="160"/>
      <c r="L38" s="154" t="e">
        <f t="shared" si="5"/>
        <v>#DIV/0!</v>
      </c>
    </row>
    <row r="39" s="132" customFormat="1" ht="13.5" spans="1:251">
      <c r="A39" s="166" t="s">
        <v>92</v>
      </c>
      <c r="B39" s="150">
        <f>SUM(B40:B71)</f>
        <v>1562.03</v>
      </c>
      <c r="C39" s="150">
        <f>SUM(C40:C71)</f>
        <v>1420</v>
      </c>
      <c r="D39" s="150">
        <f>SUM(D40:D71)</f>
        <v>1561</v>
      </c>
      <c r="E39" s="150">
        <f t="shared" si="0"/>
        <v>-1.02999999999997</v>
      </c>
      <c r="F39" s="154">
        <f t="shared" si="6"/>
        <v>0.999340601652977</v>
      </c>
      <c r="G39" s="167" t="s">
        <v>93</v>
      </c>
      <c r="H39" s="160"/>
      <c r="I39" s="160"/>
      <c r="J39" s="160">
        <f t="shared" ref="J38:J83" si="8">SUM(H39:H39)</f>
        <v>0</v>
      </c>
      <c r="K39" s="153">
        <f t="shared" ref="K39:K47" si="9">J39-H39</f>
        <v>0</v>
      </c>
      <c r="L39" s="154" t="e">
        <f t="shared" si="5"/>
        <v>#DIV/0!</v>
      </c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</row>
    <row r="40" s="133" customFormat="1" ht="13.5" spans="1:251">
      <c r="A40" s="168" t="s">
        <v>94</v>
      </c>
      <c r="B40" s="157"/>
      <c r="C40" s="157"/>
      <c r="D40" s="150"/>
      <c r="E40" s="158">
        <f t="shared" si="0"/>
        <v>0</v>
      </c>
      <c r="F40" s="154" t="e">
        <f t="shared" si="6"/>
        <v>#DIV/0!</v>
      </c>
      <c r="G40" s="162" t="s">
        <v>95</v>
      </c>
      <c r="H40" s="152">
        <f>H41</f>
        <v>0</v>
      </c>
      <c r="I40" s="152"/>
      <c r="J40" s="160">
        <f>SUM(J41)</f>
        <v>0</v>
      </c>
      <c r="K40" s="153">
        <f t="shared" si="9"/>
        <v>0</v>
      </c>
      <c r="L40" s="154" t="e">
        <f t="shared" si="5"/>
        <v>#DIV/0!</v>
      </c>
    </row>
    <row r="41" s="133" customFormat="1" ht="27" spans="1:251">
      <c r="A41" s="168" t="s">
        <v>96</v>
      </c>
      <c r="B41" s="157"/>
      <c r="C41" s="157"/>
      <c r="D41" s="150"/>
      <c r="E41" s="158">
        <f t="shared" si="0"/>
        <v>0</v>
      </c>
      <c r="F41" s="154" t="e">
        <f t="shared" si="6"/>
        <v>#DIV/0!</v>
      </c>
      <c r="G41" s="159" t="s">
        <v>97</v>
      </c>
      <c r="H41" s="152"/>
      <c r="I41" s="152"/>
      <c r="J41" s="160">
        <f t="shared" si="8"/>
        <v>0</v>
      </c>
      <c r="K41" s="153">
        <f t="shared" si="9"/>
        <v>0</v>
      </c>
      <c r="L41" s="154" t="e">
        <f t="shared" si="5"/>
        <v>#DIV/0!</v>
      </c>
    </row>
    <row r="42" s="134" customFormat="1" ht="27" spans="1:251">
      <c r="A42" s="169" t="s">
        <v>98</v>
      </c>
      <c r="B42" s="157">
        <v>1562.03</v>
      </c>
      <c r="C42" s="157">
        <v>1420</v>
      </c>
      <c r="D42" s="150">
        <v>1561</v>
      </c>
      <c r="E42" s="158">
        <f t="shared" si="0"/>
        <v>-1.02999999999997</v>
      </c>
      <c r="F42" s="154">
        <f t="shared" si="6"/>
        <v>0.999340601652977</v>
      </c>
      <c r="G42" s="162" t="s">
        <v>99</v>
      </c>
      <c r="H42" s="152"/>
      <c r="I42" s="152"/>
      <c r="J42" s="160">
        <f t="shared" si="8"/>
        <v>0</v>
      </c>
      <c r="K42" s="153">
        <f t="shared" si="9"/>
        <v>0</v>
      </c>
      <c r="L42" s="154" t="e">
        <f t="shared" si="5"/>
        <v>#DIV/0!</v>
      </c>
    </row>
    <row r="43" s="133" customFormat="1" ht="13.5" spans="1:251">
      <c r="A43" s="156" t="s">
        <v>100</v>
      </c>
      <c r="B43" s="157"/>
      <c r="C43" s="157"/>
      <c r="D43" s="150"/>
      <c r="E43" s="157">
        <f t="shared" si="0"/>
        <v>0</v>
      </c>
      <c r="F43" s="154" t="e">
        <f t="shared" ref="F43:F84" si="10">D43/B43</f>
        <v>#DIV/0!</v>
      </c>
      <c r="G43" s="162" t="s">
        <v>101</v>
      </c>
      <c r="H43" s="160">
        <f>H44</f>
        <v>0</v>
      </c>
      <c r="I43" s="160"/>
      <c r="J43" s="160">
        <f>SUM(J44:J47)</f>
        <v>0</v>
      </c>
      <c r="K43" s="153">
        <f t="shared" si="9"/>
        <v>0</v>
      </c>
      <c r="L43" s="154" t="e">
        <f t="shared" si="5"/>
        <v>#DIV/0!</v>
      </c>
    </row>
    <row r="44" s="133" customFormat="1" ht="27" spans="1:251">
      <c r="A44" s="170" t="s">
        <v>102</v>
      </c>
      <c r="B44" s="157"/>
      <c r="C44" s="157"/>
      <c r="D44" s="150"/>
      <c r="E44" s="158">
        <f t="shared" si="0"/>
        <v>0</v>
      </c>
      <c r="F44" s="154" t="e">
        <f t="shared" si="10"/>
        <v>#DIV/0!</v>
      </c>
      <c r="G44" s="170" t="s">
        <v>103</v>
      </c>
      <c r="H44" s="152">
        <f>SUM(H45:H47)</f>
        <v>0</v>
      </c>
      <c r="I44" s="152"/>
      <c r="J44" s="160">
        <f t="shared" si="8"/>
        <v>0</v>
      </c>
      <c r="K44" s="153">
        <f t="shared" si="9"/>
        <v>0</v>
      </c>
      <c r="L44" s="154" t="e">
        <f t="shared" si="5"/>
        <v>#DIV/0!</v>
      </c>
    </row>
    <row r="45" s="133" customFormat="1" ht="27" spans="1:251">
      <c r="A45" s="159" t="s">
        <v>104</v>
      </c>
      <c r="B45" s="157"/>
      <c r="C45" s="157"/>
      <c r="D45" s="150"/>
      <c r="E45" s="158">
        <f t="shared" si="0"/>
        <v>0</v>
      </c>
      <c r="F45" s="154" t="e">
        <f t="shared" si="10"/>
        <v>#DIV/0!</v>
      </c>
      <c r="G45" s="170" t="s">
        <v>105</v>
      </c>
      <c r="H45" s="152"/>
      <c r="I45" s="152"/>
      <c r="J45" s="160">
        <f t="shared" si="8"/>
        <v>0</v>
      </c>
      <c r="K45" s="153">
        <f t="shared" si="9"/>
        <v>0</v>
      </c>
      <c r="L45" s="154" t="e">
        <f t="shared" si="5"/>
        <v>#DIV/0!</v>
      </c>
    </row>
    <row r="46" s="133" customFormat="1" ht="40.5" spans="1:251">
      <c r="A46" s="159" t="s">
        <v>106</v>
      </c>
      <c r="B46" s="157"/>
      <c r="C46" s="157"/>
      <c r="D46" s="150"/>
      <c r="E46" s="158">
        <f t="shared" si="0"/>
        <v>0</v>
      </c>
      <c r="F46" s="154" t="e">
        <f t="shared" si="10"/>
        <v>#DIV/0!</v>
      </c>
      <c r="G46" s="170" t="s">
        <v>107</v>
      </c>
      <c r="H46" s="152"/>
      <c r="I46" s="152"/>
      <c r="J46" s="160">
        <f t="shared" si="8"/>
        <v>0</v>
      </c>
      <c r="K46" s="153">
        <f t="shared" si="9"/>
        <v>0</v>
      </c>
      <c r="L46" s="154" t="e">
        <f t="shared" si="5"/>
        <v>#DIV/0!</v>
      </c>
    </row>
    <row r="47" s="135" customFormat="1" ht="40.5" spans="1:251">
      <c r="A47" s="170" t="s">
        <v>108</v>
      </c>
      <c r="B47" s="157"/>
      <c r="C47" s="157"/>
      <c r="D47" s="150"/>
      <c r="E47" s="158">
        <f t="shared" si="0"/>
        <v>0</v>
      </c>
      <c r="F47" s="154" t="e">
        <f t="shared" si="10"/>
        <v>#DIV/0!</v>
      </c>
      <c r="G47" s="170" t="s">
        <v>109</v>
      </c>
      <c r="H47" s="152"/>
      <c r="I47" s="152"/>
      <c r="J47" s="160">
        <f t="shared" si="8"/>
        <v>0</v>
      </c>
      <c r="K47" s="153">
        <f t="shared" si="9"/>
        <v>0</v>
      </c>
      <c r="L47" s="154" t="e">
        <f t="shared" si="5"/>
        <v>#DIV/0!</v>
      </c>
    </row>
    <row r="48" s="135" customFormat="1" ht="27" spans="1:251">
      <c r="A48" s="159" t="s">
        <v>110</v>
      </c>
      <c r="B48" s="157"/>
      <c r="C48" s="157"/>
      <c r="D48" s="150"/>
      <c r="E48" s="158">
        <f t="shared" si="0"/>
        <v>0</v>
      </c>
      <c r="F48" s="154" t="e">
        <f t="shared" si="10"/>
        <v>#DIV/0!</v>
      </c>
      <c r="G48" s="170"/>
      <c r="H48" s="152"/>
      <c r="I48" s="152"/>
      <c r="J48" s="160">
        <f t="shared" si="8"/>
        <v>0</v>
      </c>
      <c r="K48" s="153"/>
      <c r="L48" s="154" t="e">
        <f t="shared" si="5"/>
        <v>#DIV/0!</v>
      </c>
    </row>
    <row r="49" s="135" customFormat="1" ht="27" spans="1:12">
      <c r="A49" s="159" t="s">
        <v>111</v>
      </c>
      <c r="B49" s="157"/>
      <c r="C49" s="157"/>
      <c r="D49" s="150"/>
      <c r="E49" s="158">
        <f t="shared" si="0"/>
        <v>0</v>
      </c>
      <c r="F49" s="154" t="e">
        <f t="shared" si="10"/>
        <v>#DIV/0!</v>
      </c>
      <c r="G49" s="170"/>
      <c r="H49" s="152"/>
      <c r="I49" s="152"/>
      <c r="J49" s="160">
        <f t="shared" si="8"/>
        <v>0</v>
      </c>
      <c r="K49" s="153"/>
      <c r="L49" s="154" t="e">
        <f t="shared" si="5"/>
        <v>#DIV/0!</v>
      </c>
    </row>
    <row r="50" s="135" customFormat="1" ht="27" spans="1:12">
      <c r="A50" s="159" t="s">
        <v>112</v>
      </c>
      <c r="B50" s="157"/>
      <c r="C50" s="157"/>
      <c r="D50" s="150"/>
      <c r="E50" s="158">
        <f t="shared" si="0"/>
        <v>0</v>
      </c>
      <c r="F50" s="154" t="e">
        <f t="shared" si="10"/>
        <v>#DIV/0!</v>
      </c>
      <c r="G50" s="171"/>
      <c r="H50" s="152"/>
      <c r="I50" s="152"/>
      <c r="J50" s="160">
        <f t="shared" si="8"/>
        <v>0</v>
      </c>
      <c r="K50" s="153"/>
      <c r="L50" s="154" t="e">
        <f t="shared" si="5"/>
        <v>#DIV/0!</v>
      </c>
    </row>
    <row r="51" s="135" customFormat="1" ht="27" spans="1:12">
      <c r="A51" s="159" t="s">
        <v>113</v>
      </c>
      <c r="B51" s="157"/>
      <c r="C51" s="157"/>
      <c r="D51" s="150"/>
      <c r="E51" s="158">
        <f t="shared" si="0"/>
        <v>0</v>
      </c>
      <c r="F51" s="154" t="e">
        <f t="shared" si="10"/>
        <v>#DIV/0!</v>
      </c>
      <c r="G51" s="159"/>
      <c r="H51" s="152"/>
      <c r="I51" s="152"/>
      <c r="J51" s="160">
        <f t="shared" si="8"/>
        <v>0</v>
      </c>
      <c r="K51" s="153"/>
      <c r="L51" s="154" t="e">
        <f t="shared" si="5"/>
        <v>#DIV/0!</v>
      </c>
    </row>
    <row r="52" s="135" customFormat="1" ht="27" spans="1:12">
      <c r="A52" s="159" t="s">
        <v>114</v>
      </c>
      <c r="B52" s="157"/>
      <c r="C52" s="157"/>
      <c r="D52" s="150"/>
      <c r="E52" s="158">
        <f t="shared" si="0"/>
        <v>0</v>
      </c>
      <c r="F52" s="154" t="e">
        <f t="shared" si="10"/>
        <v>#DIV/0!</v>
      </c>
      <c r="G52" s="171"/>
      <c r="H52" s="152"/>
      <c r="I52" s="152"/>
      <c r="J52" s="160">
        <f t="shared" si="8"/>
        <v>0</v>
      </c>
      <c r="K52" s="153"/>
      <c r="L52" s="154" t="e">
        <f t="shared" si="5"/>
        <v>#DIV/0!</v>
      </c>
    </row>
    <row r="53" s="135" customFormat="1" ht="13.5" spans="1:12">
      <c r="A53" s="159" t="s">
        <v>115</v>
      </c>
      <c r="B53" s="157"/>
      <c r="C53" s="157"/>
      <c r="D53" s="150"/>
      <c r="E53" s="158">
        <f t="shared" si="0"/>
        <v>0</v>
      </c>
      <c r="F53" s="154" t="e">
        <f t="shared" si="10"/>
        <v>#DIV/0!</v>
      </c>
      <c r="G53" s="171"/>
      <c r="H53" s="152"/>
      <c r="I53" s="152"/>
      <c r="J53" s="160">
        <f t="shared" si="8"/>
        <v>0</v>
      </c>
      <c r="K53" s="153"/>
      <c r="L53" s="154" t="e">
        <f t="shared" si="5"/>
        <v>#DIV/0!</v>
      </c>
    </row>
    <row r="54" s="133" customFormat="1" ht="13.5" spans="1:12">
      <c r="A54" s="159" t="s">
        <v>116</v>
      </c>
      <c r="B54" s="157"/>
      <c r="C54" s="157"/>
      <c r="D54" s="150"/>
      <c r="E54" s="158">
        <f t="shared" si="0"/>
        <v>0</v>
      </c>
      <c r="F54" s="154" t="e">
        <f t="shared" si="10"/>
        <v>#DIV/0!</v>
      </c>
      <c r="G54" s="171"/>
      <c r="H54" s="152"/>
      <c r="I54" s="152"/>
      <c r="J54" s="160">
        <f t="shared" si="8"/>
        <v>0</v>
      </c>
      <c r="K54" s="153"/>
      <c r="L54" s="154" t="e">
        <f t="shared" si="5"/>
        <v>#DIV/0!</v>
      </c>
    </row>
    <row r="55" s="133" customFormat="1" ht="13.5" spans="1:12">
      <c r="A55" s="159" t="s">
        <v>117</v>
      </c>
      <c r="B55" s="157"/>
      <c r="C55" s="157"/>
      <c r="D55" s="150"/>
      <c r="E55" s="158">
        <f t="shared" si="0"/>
        <v>0</v>
      </c>
      <c r="F55" s="154" t="e">
        <f t="shared" si="10"/>
        <v>#DIV/0!</v>
      </c>
      <c r="G55" s="171"/>
      <c r="H55" s="152"/>
      <c r="I55" s="152"/>
      <c r="J55" s="160">
        <f t="shared" si="8"/>
        <v>0</v>
      </c>
      <c r="K55" s="153"/>
      <c r="L55" s="154" t="e">
        <f t="shared" si="5"/>
        <v>#DIV/0!</v>
      </c>
    </row>
    <row r="56" s="133" customFormat="1" ht="13.5" spans="1:12">
      <c r="A56" s="159" t="s">
        <v>118</v>
      </c>
      <c r="B56" s="157"/>
      <c r="C56" s="157"/>
      <c r="D56" s="150"/>
      <c r="E56" s="157">
        <f t="shared" si="0"/>
        <v>0</v>
      </c>
      <c r="F56" s="154" t="e">
        <f t="shared" si="10"/>
        <v>#DIV/0!</v>
      </c>
      <c r="G56" s="171"/>
      <c r="H56" s="152"/>
      <c r="I56" s="152"/>
      <c r="J56" s="160">
        <f t="shared" si="8"/>
        <v>0</v>
      </c>
      <c r="K56" s="153"/>
      <c r="L56" s="154" t="e">
        <f t="shared" si="5"/>
        <v>#DIV/0!</v>
      </c>
    </row>
    <row r="57" s="133" customFormat="1" ht="27" spans="1:12">
      <c r="A57" s="159" t="s">
        <v>119</v>
      </c>
      <c r="B57" s="157"/>
      <c r="C57" s="157"/>
      <c r="D57" s="150"/>
      <c r="E57" s="158">
        <f t="shared" si="0"/>
        <v>0</v>
      </c>
      <c r="F57" s="154" t="e">
        <f t="shared" si="10"/>
        <v>#DIV/0!</v>
      </c>
      <c r="G57" s="171"/>
      <c r="H57" s="152"/>
      <c r="I57" s="152"/>
      <c r="J57" s="160">
        <f t="shared" si="8"/>
        <v>0</v>
      </c>
      <c r="K57" s="153"/>
      <c r="L57" s="154" t="e">
        <f t="shared" si="5"/>
        <v>#DIV/0!</v>
      </c>
    </row>
    <row r="58" s="133" customFormat="1" ht="27" spans="1:12">
      <c r="A58" s="159" t="s">
        <v>120</v>
      </c>
      <c r="B58" s="157"/>
      <c r="C58" s="157"/>
      <c r="D58" s="150"/>
      <c r="E58" s="157">
        <f t="shared" si="0"/>
        <v>0</v>
      </c>
      <c r="F58" s="154" t="e">
        <f t="shared" si="10"/>
        <v>#DIV/0!</v>
      </c>
      <c r="G58" s="171"/>
      <c r="H58" s="152"/>
      <c r="I58" s="152"/>
      <c r="J58" s="160">
        <f t="shared" si="8"/>
        <v>0</v>
      </c>
      <c r="K58" s="153"/>
      <c r="L58" s="154" t="e">
        <f t="shared" si="5"/>
        <v>#DIV/0!</v>
      </c>
    </row>
    <row r="59" s="133" customFormat="1" ht="27" spans="1:12">
      <c r="A59" s="159" t="s">
        <v>121</v>
      </c>
      <c r="B59" s="157"/>
      <c r="C59" s="157"/>
      <c r="D59" s="150"/>
      <c r="E59" s="158">
        <f t="shared" si="0"/>
        <v>0</v>
      </c>
      <c r="F59" s="154" t="e">
        <f t="shared" si="10"/>
        <v>#DIV/0!</v>
      </c>
      <c r="G59" s="171"/>
      <c r="H59" s="152"/>
      <c r="I59" s="152"/>
      <c r="J59" s="160">
        <f t="shared" si="8"/>
        <v>0</v>
      </c>
      <c r="K59" s="153"/>
      <c r="L59" s="154" t="e">
        <f t="shared" si="5"/>
        <v>#DIV/0!</v>
      </c>
    </row>
    <row r="60" s="133" customFormat="1" ht="27" spans="1:12">
      <c r="A60" s="159" t="s">
        <v>122</v>
      </c>
      <c r="B60" s="157"/>
      <c r="C60" s="157"/>
      <c r="D60" s="150"/>
      <c r="E60" s="158">
        <f t="shared" si="0"/>
        <v>0</v>
      </c>
      <c r="F60" s="154" t="e">
        <f t="shared" si="10"/>
        <v>#DIV/0!</v>
      </c>
      <c r="G60" s="171"/>
      <c r="H60" s="152"/>
      <c r="I60" s="152"/>
      <c r="J60" s="160">
        <f t="shared" si="8"/>
        <v>0</v>
      </c>
      <c r="K60" s="153"/>
      <c r="L60" s="154" t="e">
        <f t="shared" si="5"/>
        <v>#DIV/0!</v>
      </c>
    </row>
    <row r="61" s="133" customFormat="1" ht="27" spans="1:12">
      <c r="A61" s="159" t="s">
        <v>123</v>
      </c>
      <c r="B61" s="157"/>
      <c r="C61" s="157"/>
      <c r="D61" s="150"/>
      <c r="E61" s="157">
        <f t="shared" si="0"/>
        <v>0</v>
      </c>
      <c r="F61" s="154" t="e">
        <f t="shared" si="10"/>
        <v>#DIV/0!</v>
      </c>
      <c r="G61" s="171"/>
      <c r="H61" s="152"/>
      <c r="I61" s="152"/>
      <c r="J61" s="160">
        <f t="shared" si="8"/>
        <v>0</v>
      </c>
      <c r="K61" s="153"/>
      <c r="L61" s="154" t="e">
        <f t="shared" si="5"/>
        <v>#DIV/0!</v>
      </c>
    </row>
    <row r="62" s="133" customFormat="1" ht="27" spans="1:12">
      <c r="A62" s="159" t="s">
        <v>124</v>
      </c>
      <c r="B62" s="157"/>
      <c r="C62" s="157"/>
      <c r="D62" s="150"/>
      <c r="E62" s="157">
        <f t="shared" si="0"/>
        <v>0</v>
      </c>
      <c r="F62" s="154" t="e">
        <f t="shared" si="10"/>
        <v>#DIV/0!</v>
      </c>
      <c r="G62" s="171"/>
      <c r="H62" s="152"/>
      <c r="I62" s="152"/>
      <c r="J62" s="160">
        <f t="shared" si="8"/>
        <v>0</v>
      </c>
      <c r="K62" s="153"/>
      <c r="L62" s="154" t="e">
        <f t="shared" si="5"/>
        <v>#DIV/0!</v>
      </c>
    </row>
    <row r="63" s="133" customFormat="1" ht="27" spans="1:12">
      <c r="A63" s="159" t="s">
        <v>125</v>
      </c>
      <c r="B63" s="157"/>
      <c r="C63" s="157"/>
      <c r="D63" s="150"/>
      <c r="E63" s="158">
        <f t="shared" si="0"/>
        <v>0</v>
      </c>
      <c r="F63" s="154" t="e">
        <f t="shared" si="10"/>
        <v>#DIV/0!</v>
      </c>
      <c r="G63" s="171"/>
      <c r="H63" s="152"/>
      <c r="I63" s="152"/>
      <c r="J63" s="160">
        <f t="shared" si="8"/>
        <v>0</v>
      </c>
      <c r="K63" s="153"/>
      <c r="L63" s="154" t="e">
        <f t="shared" si="5"/>
        <v>#DIV/0!</v>
      </c>
    </row>
    <row r="64" s="133" customFormat="1" ht="27" spans="1:12">
      <c r="A64" s="159" t="s">
        <v>126</v>
      </c>
      <c r="B64" s="157"/>
      <c r="C64" s="157"/>
      <c r="D64" s="150"/>
      <c r="E64" s="157">
        <f t="shared" si="0"/>
        <v>0</v>
      </c>
      <c r="F64" s="154" t="e">
        <f t="shared" si="10"/>
        <v>#DIV/0!</v>
      </c>
      <c r="G64" s="159"/>
      <c r="H64" s="152"/>
      <c r="I64" s="152"/>
      <c r="J64" s="160">
        <f t="shared" si="8"/>
        <v>0</v>
      </c>
      <c r="K64" s="153"/>
      <c r="L64" s="154" t="e">
        <f t="shared" ref="L64:L84" si="11">K64/H64</f>
        <v>#DIV/0!</v>
      </c>
    </row>
    <row r="65" s="133" customFormat="1" ht="27" spans="1:251">
      <c r="A65" s="159" t="s">
        <v>127</v>
      </c>
      <c r="B65" s="157"/>
      <c r="C65" s="157"/>
      <c r="D65" s="150"/>
      <c r="E65" s="158">
        <f t="shared" si="0"/>
        <v>0</v>
      </c>
      <c r="F65" s="154" t="e">
        <f t="shared" si="10"/>
        <v>#DIV/0!</v>
      </c>
      <c r="G65" s="159"/>
      <c r="H65" s="152"/>
      <c r="I65" s="152"/>
      <c r="J65" s="160">
        <f t="shared" si="8"/>
        <v>0</v>
      </c>
      <c r="K65" s="153"/>
      <c r="L65" s="154" t="e">
        <f t="shared" si="11"/>
        <v>#DIV/0!</v>
      </c>
    </row>
    <row r="66" s="133" customFormat="1" ht="27" spans="1:251">
      <c r="A66" s="159" t="s">
        <v>128</v>
      </c>
      <c r="B66" s="157"/>
      <c r="C66" s="157"/>
      <c r="D66" s="150"/>
      <c r="E66" s="158">
        <f t="shared" si="0"/>
        <v>0</v>
      </c>
      <c r="F66" s="154" t="e">
        <f t="shared" si="10"/>
        <v>#DIV/0!</v>
      </c>
      <c r="G66" s="159"/>
      <c r="H66" s="152"/>
      <c r="I66" s="152"/>
      <c r="J66" s="160">
        <f t="shared" si="8"/>
        <v>0</v>
      </c>
      <c r="K66" s="153"/>
      <c r="L66" s="154" t="e">
        <f t="shared" si="11"/>
        <v>#DIV/0!</v>
      </c>
    </row>
    <row r="67" s="133" customFormat="1" ht="27" spans="1:251">
      <c r="A67" s="159" t="s">
        <v>129</v>
      </c>
      <c r="B67" s="157"/>
      <c r="C67" s="157"/>
      <c r="D67" s="150"/>
      <c r="E67" s="157">
        <f t="shared" si="0"/>
        <v>0</v>
      </c>
      <c r="F67" s="154" t="e">
        <f t="shared" si="10"/>
        <v>#DIV/0!</v>
      </c>
      <c r="G67" s="171"/>
      <c r="H67" s="152"/>
      <c r="I67" s="152"/>
      <c r="J67" s="160">
        <f t="shared" si="8"/>
        <v>0</v>
      </c>
      <c r="K67" s="153"/>
      <c r="L67" s="154" t="e">
        <f t="shared" si="11"/>
        <v>#DIV/0!</v>
      </c>
    </row>
    <row r="68" s="133" customFormat="1" ht="27" spans="1:251">
      <c r="A68" s="159" t="s">
        <v>130</v>
      </c>
      <c r="B68" s="157"/>
      <c r="C68" s="157"/>
      <c r="D68" s="150"/>
      <c r="E68" s="157">
        <f t="shared" si="0"/>
        <v>0</v>
      </c>
      <c r="F68" s="154" t="e">
        <f t="shared" si="10"/>
        <v>#DIV/0!</v>
      </c>
      <c r="G68" s="171"/>
      <c r="H68" s="152"/>
      <c r="I68" s="152"/>
      <c r="J68" s="160">
        <f t="shared" si="8"/>
        <v>0</v>
      </c>
      <c r="K68" s="153"/>
      <c r="L68" s="154" t="e">
        <f t="shared" si="11"/>
        <v>#DIV/0!</v>
      </c>
    </row>
    <row r="69" s="133" customFormat="1" ht="27" spans="1:251">
      <c r="A69" s="159" t="s">
        <v>131</v>
      </c>
      <c r="B69" s="157"/>
      <c r="C69" s="157"/>
      <c r="D69" s="150"/>
      <c r="E69" s="158">
        <f t="shared" si="0"/>
        <v>0</v>
      </c>
      <c r="F69" s="154" t="e">
        <f t="shared" si="10"/>
        <v>#DIV/0!</v>
      </c>
      <c r="G69" s="171"/>
      <c r="H69" s="152"/>
      <c r="I69" s="152"/>
      <c r="J69" s="160">
        <f t="shared" si="8"/>
        <v>0</v>
      </c>
      <c r="K69" s="153"/>
      <c r="L69" s="154" t="e">
        <f t="shared" si="11"/>
        <v>#DIV/0!</v>
      </c>
    </row>
    <row r="70" s="133" customFormat="1" ht="27" spans="1:251">
      <c r="A70" s="159" t="s">
        <v>132</v>
      </c>
      <c r="B70" s="157"/>
      <c r="C70" s="157"/>
      <c r="D70" s="150"/>
      <c r="E70" s="158">
        <f>D70-B70</f>
        <v>0</v>
      </c>
      <c r="F70" s="154" t="e">
        <f t="shared" si="10"/>
        <v>#DIV/0!</v>
      </c>
      <c r="G70" s="171"/>
      <c r="H70" s="152"/>
      <c r="I70" s="152"/>
      <c r="J70" s="160">
        <f t="shared" si="8"/>
        <v>0</v>
      </c>
      <c r="K70" s="153"/>
      <c r="L70" s="154" t="e">
        <f t="shared" si="11"/>
        <v>#DIV/0!</v>
      </c>
    </row>
    <row r="71" s="133" customFormat="1" ht="27" spans="1:251">
      <c r="A71" s="159" t="s">
        <v>133</v>
      </c>
      <c r="B71" s="157"/>
      <c r="C71" s="157"/>
      <c r="D71" s="150"/>
      <c r="E71" s="157"/>
      <c r="F71" s="154" t="e">
        <f t="shared" si="10"/>
        <v>#DIV/0!</v>
      </c>
      <c r="G71" s="171"/>
      <c r="H71" s="152"/>
      <c r="I71" s="152"/>
      <c r="J71" s="160">
        <f t="shared" si="8"/>
        <v>0</v>
      </c>
      <c r="K71" s="153"/>
      <c r="L71" s="154" t="e">
        <f t="shared" si="11"/>
        <v>#DIV/0!</v>
      </c>
    </row>
    <row r="72" s="132" customFormat="1" ht="13.5" spans="1:251">
      <c r="A72" s="166" t="s">
        <v>134</v>
      </c>
      <c r="B72" s="150"/>
      <c r="C72" s="150"/>
      <c r="D72" s="150"/>
      <c r="E72" s="158">
        <f>D72-B72</f>
        <v>0</v>
      </c>
      <c r="F72" s="154" t="e">
        <f t="shared" si="10"/>
        <v>#DIV/0!</v>
      </c>
      <c r="G72" s="172"/>
      <c r="H72" s="160"/>
      <c r="I72" s="160"/>
      <c r="J72" s="160">
        <f t="shared" si="8"/>
        <v>0</v>
      </c>
      <c r="K72" s="153"/>
      <c r="L72" s="154" t="e">
        <f t="shared" si="11"/>
        <v>#DIV/0!</v>
      </c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  <c r="FS72" s="155"/>
      <c r="FT72" s="155"/>
      <c r="FU72" s="155"/>
      <c r="FV72" s="155"/>
      <c r="FW72" s="155"/>
      <c r="FX72" s="155"/>
      <c r="FY72" s="155"/>
      <c r="FZ72" s="155"/>
      <c r="GA72" s="155"/>
      <c r="GB72" s="155"/>
      <c r="GC72" s="155"/>
      <c r="GD72" s="155"/>
      <c r="GE72" s="155"/>
      <c r="GF72" s="155"/>
      <c r="GG72" s="155"/>
      <c r="GH72" s="155"/>
      <c r="GI72" s="155"/>
      <c r="GJ72" s="155"/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155"/>
      <c r="GX72" s="155"/>
      <c r="GY72" s="155"/>
      <c r="GZ72" s="155"/>
      <c r="HA72" s="155"/>
      <c r="HB72" s="155"/>
      <c r="HC72" s="155"/>
      <c r="HD72" s="155"/>
      <c r="HE72" s="155"/>
      <c r="HF72" s="155"/>
      <c r="HG72" s="155"/>
      <c r="HH72" s="155"/>
      <c r="HI72" s="155"/>
      <c r="HJ72" s="155"/>
      <c r="HK72" s="155"/>
      <c r="HL72" s="155"/>
      <c r="HM72" s="155"/>
      <c r="HN72" s="155"/>
      <c r="HO72" s="155"/>
      <c r="HP72" s="155"/>
      <c r="HQ72" s="155"/>
      <c r="HR72" s="155"/>
      <c r="HS72" s="155"/>
      <c r="HT72" s="155"/>
      <c r="HU72" s="155"/>
      <c r="HV72" s="155"/>
      <c r="HW72" s="155"/>
      <c r="HX72" s="155"/>
      <c r="HY72" s="155"/>
      <c r="HZ72" s="155"/>
      <c r="IA72" s="155"/>
      <c r="IB72" s="155"/>
      <c r="IC72" s="155"/>
      <c r="ID72" s="155"/>
      <c r="IE72" s="155"/>
      <c r="IF72" s="155"/>
      <c r="IG72" s="155"/>
      <c r="IH72" s="155"/>
      <c r="II72" s="155"/>
      <c r="IJ72" s="155"/>
      <c r="IK72" s="155"/>
      <c r="IL72" s="155"/>
      <c r="IM72" s="155"/>
      <c r="IN72" s="155"/>
      <c r="IO72" s="155"/>
      <c r="IP72" s="155"/>
      <c r="IQ72" s="155"/>
    </row>
    <row r="73" s="133" customFormat="1" ht="13.5" spans="1:251">
      <c r="A73" s="162" t="s">
        <v>135</v>
      </c>
      <c r="B73" s="157">
        <v>0</v>
      </c>
      <c r="C73" s="157"/>
      <c r="D73" s="150"/>
      <c r="E73" s="158">
        <f t="shared" ref="E73:E84" si="12">D73-B73</f>
        <v>0</v>
      </c>
      <c r="F73" s="154" t="e">
        <f t="shared" si="10"/>
        <v>#DIV/0!</v>
      </c>
      <c r="G73" s="171"/>
      <c r="H73" s="152"/>
      <c r="I73" s="152"/>
      <c r="J73" s="160">
        <f t="shared" si="8"/>
        <v>0</v>
      </c>
      <c r="K73" s="153"/>
      <c r="L73" s="154" t="e">
        <f t="shared" si="11"/>
        <v>#DIV/0!</v>
      </c>
    </row>
    <row r="74" s="133" customFormat="1" ht="13.5" spans="1:251">
      <c r="A74" s="162" t="s">
        <v>136</v>
      </c>
      <c r="B74" s="157"/>
      <c r="C74" s="157"/>
      <c r="D74" s="150"/>
      <c r="E74" s="158">
        <f t="shared" si="12"/>
        <v>0</v>
      </c>
      <c r="F74" s="154" t="e">
        <f t="shared" si="10"/>
        <v>#DIV/0!</v>
      </c>
      <c r="G74" s="171"/>
      <c r="H74" s="152"/>
      <c r="I74" s="152"/>
      <c r="J74" s="160">
        <f t="shared" si="8"/>
        <v>0</v>
      </c>
      <c r="K74" s="153"/>
      <c r="L74" s="154" t="e">
        <f t="shared" si="11"/>
        <v>#DIV/0!</v>
      </c>
    </row>
    <row r="75" s="132" customFormat="1" ht="13.5" spans="1:251">
      <c r="A75" s="162" t="s">
        <v>137</v>
      </c>
      <c r="B75" s="150">
        <f>B76</f>
        <v>0</v>
      </c>
      <c r="C75" s="150">
        <f>C76</f>
        <v>0</v>
      </c>
      <c r="D75" s="150">
        <f>D76</f>
        <v>0</v>
      </c>
      <c r="E75" s="158">
        <f t="shared" si="12"/>
        <v>0</v>
      </c>
      <c r="F75" s="154" t="e">
        <f t="shared" si="10"/>
        <v>#DIV/0!</v>
      </c>
      <c r="G75" s="172"/>
      <c r="H75" s="160"/>
      <c r="I75" s="160"/>
      <c r="J75" s="160">
        <f t="shared" si="8"/>
        <v>0</v>
      </c>
      <c r="K75" s="153"/>
      <c r="L75" s="154" t="e">
        <f t="shared" si="11"/>
        <v>#DIV/0!</v>
      </c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  <c r="CW75" s="155"/>
      <c r="CX75" s="155"/>
      <c r="CY75" s="155"/>
      <c r="CZ75" s="155"/>
      <c r="DA75" s="155"/>
      <c r="DB75" s="155"/>
      <c r="DC75" s="155"/>
      <c r="DD75" s="155"/>
      <c r="DE75" s="155"/>
      <c r="DF75" s="155"/>
      <c r="DG75" s="155"/>
      <c r="DH75" s="155"/>
      <c r="DI75" s="155"/>
      <c r="DJ75" s="155"/>
      <c r="DK75" s="155"/>
      <c r="DL75" s="155"/>
      <c r="DM75" s="155"/>
      <c r="DN75" s="155"/>
      <c r="DO75" s="155"/>
      <c r="DP75" s="155"/>
      <c r="DQ75" s="155"/>
      <c r="DR75" s="155"/>
      <c r="DS75" s="155"/>
      <c r="DT75" s="155"/>
      <c r="DU75" s="155"/>
      <c r="DV75" s="155"/>
      <c r="DW75" s="155"/>
      <c r="DX75" s="155"/>
      <c r="DY75" s="155"/>
      <c r="DZ75" s="155"/>
      <c r="EA75" s="155"/>
      <c r="EB75" s="155"/>
      <c r="EC75" s="155"/>
      <c r="ED75" s="155"/>
      <c r="EE75" s="155"/>
      <c r="EF75" s="155"/>
      <c r="EG75" s="155"/>
      <c r="EH75" s="155"/>
      <c r="EI75" s="155"/>
      <c r="EJ75" s="155"/>
      <c r="EK75" s="155"/>
      <c r="EL75" s="155"/>
      <c r="EM75" s="155"/>
      <c r="EN75" s="155"/>
      <c r="EO75" s="155"/>
      <c r="EP75" s="155"/>
      <c r="EQ75" s="155"/>
      <c r="ER75" s="155"/>
      <c r="ES75" s="155"/>
      <c r="ET75" s="155"/>
      <c r="EU75" s="155"/>
      <c r="EV75" s="155"/>
      <c r="EW75" s="155"/>
      <c r="EX75" s="155"/>
      <c r="EY75" s="155"/>
      <c r="EZ75" s="155"/>
      <c r="FA75" s="155"/>
      <c r="FB75" s="155"/>
      <c r="FC75" s="155"/>
      <c r="FD75" s="155"/>
      <c r="FE75" s="155"/>
      <c r="FF75" s="155"/>
      <c r="FG75" s="155"/>
      <c r="FH75" s="155"/>
      <c r="FI75" s="155"/>
      <c r="FJ75" s="155"/>
      <c r="FK75" s="155"/>
      <c r="FL75" s="155"/>
      <c r="FM75" s="155"/>
      <c r="FN75" s="155"/>
      <c r="FO75" s="155"/>
      <c r="FP75" s="155"/>
      <c r="FQ75" s="155"/>
      <c r="FR75" s="155"/>
      <c r="FS75" s="155"/>
      <c r="FT75" s="155"/>
      <c r="FU75" s="155"/>
      <c r="FV75" s="155"/>
      <c r="FW75" s="155"/>
      <c r="FX75" s="155"/>
      <c r="FY75" s="155"/>
      <c r="FZ75" s="155"/>
      <c r="GA75" s="155"/>
      <c r="GB75" s="155"/>
      <c r="GC75" s="155"/>
      <c r="GD75" s="155"/>
      <c r="GE75" s="155"/>
      <c r="GF75" s="155"/>
      <c r="GG75" s="155"/>
      <c r="GH75" s="155"/>
      <c r="GI75" s="155"/>
      <c r="GJ75" s="155"/>
      <c r="GK75" s="155"/>
      <c r="GL75" s="155"/>
      <c r="GM75" s="155"/>
      <c r="GN75" s="155"/>
      <c r="GO75" s="155"/>
      <c r="GP75" s="155"/>
      <c r="GQ75" s="155"/>
      <c r="GR75" s="155"/>
      <c r="GS75" s="155"/>
      <c r="GT75" s="155"/>
      <c r="GU75" s="155"/>
      <c r="GV75" s="155"/>
      <c r="GW75" s="155"/>
      <c r="GX75" s="155"/>
      <c r="GY75" s="155"/>
      <c r="GZ75" s="155"/>
      <c r="HA75" s="155"/>
      <c r="HB75" s="155"/>
      <c r="HC75" s="155"/>
      <c r="HD75" s="155"/>
      <c r="HE75" s="155"/>
      <c r="HF75" s="155"/>
      <c r="HG75" s="155"/>
      <c r="HH75" s="155"/>
      <c r="HI75" s="155"/>
      <c r="HJ75" s="155"/>
      <c r="HK75" s="155"/>
      <c r="HL75" s="155"/>
      <c r="HM75" s="155"/>
      <c r="HN75" s="155"/>
      <c r="HO75" s="155"/>
      <c r="HP75" s="155"/>
      <c r="HQ75" s="155"/>
      <c r="HR75" s="155"/>
      <c r="HS75" s="155"/>
      <c r="HT75" s="155"/>
      <c r="HU75" s="155"/>
      <c r="HV75" s="155"/>
      <c r="HW75" s="155"/>
      <c r="HX75" s="155"/>
      <c r="HY75" s="155"/>
      <c r="HZ75" s="155"/>
      <c r="IA75" s="155"/>
      <c r="IB75" s="155"/>
      <c r="IC75" s="155"/>
      <c r="ID75" s="155"/>
      <c r="IE75" s="155"/>
      <c r="IF75" s="155"/>
      <c r="IG75" s="155"/>
      <c r="IH75" s="155"/>
      <c r="II75" s="155"/>
      <c r="IJ75" s="155"/>
      <c r="IK75" s="155"/>
      <c r="IL75" s="155"/>
      <c r="IM75" s="155"/>
      <c r="IN75" s="155"/>
      <c r="IO75" s="155"/>
      <c r="IP75" s="155"/>
      <c r="IQ75" s="155"/>
    </row>
    <row r="76" s="133" customFormat="1" ht="13.5" spans="1:251">
      <c r="A76" s="159" t="s">
        <v>138</v>
      </c>
      <c r="B76" s="157"/>
      <c r="C76" s="157"/>
      <c r="D76" s="150"/>
      <c r="E76" s="158">
        <f t="shared" si="12"/>
        <v>0</v>
      </c>
      <c r="F76" s="154" t="e">
        <f t="shared" si="10"/>
        <v>#DIV/0!</v>
      </c>
      <c r="G76" s="171"/>
      <c r="H76" s="152"/>
      <c r="I76" s="152"/>
      <c r="J76" s="160">
        <f t="shared" si="8"/>
        <v>0</v>
      </c>
      <c r="K76" s="153"/>
      <c r="L76" s="154" t="e">
        <f t="shared" si="11"/>
        <v>#DIV/0!</v>
      </c>
    </row>
    <row r="77" s="133" customFormat="1" ht="27" spans="1:251">
      <c r="A77" s="159" t="s">
        <v>139</v>
      </c>
      <c r="B77" s="157"/>
      <c r="C77" s="157"/>
      <c r="D77" s="150"/>
      <c r="E77" s="158">
        <f t="shared" si="12"/>
        <v>0</v>
      </c>
      <c r="F77" s="154" t="e">
        <f t="shared" si="10"/>
        <v>#DIV/0!</v>
      </c>
      <c r="G77" s="171"/>
      <c r="H77" s="152"/>
      <c r="I77" s="152"/>
      <c r="J77" s="160">
        <f t="shared" si="8"/>
        <v>0</v>
      </c>
      <c r="K77" s="153"/>
      <c r="L77" s="154" t="e">
        <f t="shared" si="11"/>
        <v>#DIV/0!</v>
      </c>
    </row>
    <row r="78" s="133" customFormat="1" ht="27" spans="1:251">
      <c r="A78" s="159" t="s">
        <v>140</v>
      </c>
      <c r="B78" s="157"/>
      <c r="C78" s="157"/>
      <c r="D78" s="150"/>
      <c r="E78" s="157">
        <f t="shared" si="12"/>
        <v>0</v>
      </c>
      <c r="F78" s="154" t="e">
        <f t="shared" si="10"/>
        <v>#DIV/0!</v>
      </c>
      <c r="G78" s="171"/>
      <c r="H78" s="152"/>
      <c r="I78" s="152"/>
      <c r="J78" s="160">
        <f t="shared" si="8"/>
        <v>0</v>
      </c>
      <c r="K78" s="153"/>
      <c r="L78" s="154" t="e">
        <f t="shared" si="11"/>
        <v>#DIV/0!</v>
      </c>
    </row>
    <row r="79" s="133" customFormat="1" ht="27" spans="1:251">
      <c r="A79" s="159" t="s">
        <v>141</v>
      </c>
      <c r="B79" s="157"/>
      <c r="C79" s="157"/>
      <c r="D79" s="150"/>
      <c r="E79" s="157">
        <f t="shared" si="12"/>
        <v>0</v>
      </c>
      <c r="F79" s="154" t="e">
        <f t="shared" si="10"/>
        <v>#DIV/0!</v>
      </c>
      <c r="G79" s="171"/>
      <c r="H79" s="152"/>
      <c r="I79" s="152"/>
      <c r="J79" s="160">
        <f t="shared" si="8"/>
        <v>0</v>
      </c>
      <c r="K79" s="153"/>
      <c r="L79" s="154" t="e">
        <f t="shared" si="11"/>
        <v>#DIV/0!</v>
      </c>
    </row>
    <row r="80" s="132" customFormat="1" ht="13.5" spans="1:251">
      <c r="A80" s="162" t="s">
        <v>142</v>
      </c>
      <c r="B80" s="150"/>
      <c r="C80" s="150"/>
      <c r="D80" s="150"/>
      <c r="E80" s="158">
        <f t="shared" si="12"/>
        <v>0</v>
      </c>
      <c r="F80" s="154" t="e">
        <f t="shared" si="10"/>
        <v>#DIV/0!</v>
      </c>
      <c r="G80" s="173"/>
      <c r="H80" s="160"/>
      <c r="I80" s="160"/>
      <c r="J80" s="160">
        <f t="shared" si="8"/>
        <v>0</v>
      </c>
      <c r="K80" s="153"/>
      <c r="L80" s="154" t="e">
        <f t="shared" si="11"/>
        <v>#DIV/0!</v>
      </c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155"/>
      <c r="DM80" s="155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55"/>
      <c r="FO80" s="155"/>
      <c r="FP80" s="155"/>
      <c r="FQ80" s="155"/>
      <c r="FR80" s="155"/>
      <c r="FS80" s="155"/>
      <c r="FT80" s="155"/>
      <c r="FU80" s="155"/>
      <c r="FV80" s="155"/>
      <c r="FW80" s="155"/>
      <c r="FX80" s="155"/>
      <c r="FY80" s="155"/>
      <c r="FZ80" s="155"/>
      <c r="GA80" s="155"/>
      <c r="GB80" s="155"/>
      <c r="GC80" s="155"/>
      <c r="GD80" s="155"/>
      <c r="GE80" s="155"/>
      <c r="GF80" s="155"/>
      <c r="GG80" s="155"/>
      <c r="GH80" s="155"/>
      <c r="GI80" s="155"/>
      <c r="GJ80" s="155"/>
      <c r="GK80" s="155"/>
      <c r="GL80" s="155"/>
      <c r="GM80" s="155"/>
      <c r="GN80" s="155"/>
      <c r="GO80" s="155"/>
      <c r="GP80" s="155"/>
      <c r="GQ80" s="155"/>
      <c r="GR80" s="155"/>
      <c r="GS80" s="155"/>
      <c r="GT80" s="155"/>
      <c r="GU80" s="155"/>
      <c r="GV80" s="155"/>
      <c r="GW80" s="155"/>
      <c r="GX80" s="155"/>
      <c r="GY80" s="155"/>
      <c r="GZ80" s="155"/>
      <c r="HA80" s="155"/>
      <c r="HB80" s="155"/>
      <c r="HC80" s="155"/>
      <c r="HD80" s="155"/>
      <c r="HE80" s="155"/>
      <c r="HF80" s="155"/>
      <c r="HG80" s="155"/>
      <c r="HH80" s="155"/>
      <c r="HI80" s="155"/>
      <c r="HJ80" s="155"/>
      <c r="HK80" s="155"/>
      <c r="HL80" s="155"/>
      <c r="HM80" s="155"/>
      <c r="HN80" s="155"/>
      <c r="HO80" s="155"/>
      <c r="HP80" s="155"/>
      <c r="HQ80" s="155"/>
      <c r="HR80" s="155"/>
      <c r="HS80" s="155"/>
      <c r="HT80" s="155"/>
      <c r="HU80" s="155"/>
      <c r="HV80" s="155"/>
      <c r="HW80" s="155"/>
      <c r="HX80" s="155"/>
      <c r="HY80" s="155"/>
      <c r="HZ80" s="155"/>
      <c r="IA80" s="155"/>
      <c r="IB80" s="155"/>
      <c r="IC80" s="155"/>
      <c r="ID80" s="155"/>
      <c r="IE80" s="155"/>
      <c r="IF80" s="155"/>
      <c r="IG80" s="155"/>
      <c r="IH80" s="155"/>
      <c r="II80" s="155"/>
      <c r="IJ80" s="155"/>
      <c r="IK80" s="155"/>
      <c r="IL80" s="155"/>
      <c r="IM80" s="155"/>
      <c r="IN80" s="155"/>
      <c r="IO80" s="155"/>
      <c r="IP80" s="155"/>
      <c r="IQ80" s="155"/>
    </row>
    <row r="81" s="133" customFormat="1" ht="27" spans="1:251">
      <c r="A81" s="159" t="s">
        <v>143</v>
      </c>
      <c r="B81" s="157"/>
      <c r="C81" s="157"/>
      <c r="D81" s="150"/>
      <c r="E81" s="158">
        <f t="shared" si="12"/>
        <v>0</v>
      </c>
      <c r="F81" s="154" t="e">
        <f t="shared" si="10"/>
        <v>#DIV/0!</v>
      </c>
      <c r="G81" s="173"/>
      <c r="H81" s="152"/>
      <c r="I81" s="152"/>
      <c r="J81" s="160">
        <f t="shared" si="8"/>
        <v>0</v>
      </c>
      <c r="K81" s="153"/>
      <c r="L81" s="154" t="e">
        <f t="shared" si="11"/>
        <v>#DIV/0!</v>
      </c>
    </row>
    <row r="82" s="133" customFormat="1" ht="27" spans="1:251">
      <c r="A82" s="159" t="s">
        <v>144</v>
      </c>
      <c r="B82" s="157"/>
      <c r="C82" s="157"/>
      <c r="D82" s="150"/>
      <c r="E82" s="158">
        <f t="shared" si="12"/>
        <v>0</v>
      </c>
      <c r="F82" s="154" t="e">
        <f t="shared" si="10"/>
        <v>#DIV/0!</v>
      </c>
      <c r="G82" s="173"/>
      <c r="H82" s="152"/>
      <c r="I82" s="152"/>
      <c r="J82" s="160">
        <f t="shared" si="8"/>
        <v>0</v>
      </c>
      <c r="K82" s="153"/>
      <c r="L82" s="154" t="e">
        <f t="shared" si="11"/>
        <v>#DIV/0!</v>
      </c>
    </row>
    <row r="83" s="132" customFormat="1" ht="13.5" spans="1:251">
      <c r="A83" s="162" t="s">
        <v>145</v>
      </c>
      <c r="B83" s="150"/>
      <c r="C83" s="150"/>
      <c r="D83" s="150"/>
      <c r="E83" s="150">
        <f t="shared" si="12"/>
        <v>0</v>
      </c>
      <c r="F83" s="154" t="e">
        <f t="shared" si="10"/>
        <v>#DIV/0!</v>
      </c>
      <c r="G83" s="173"/>
      <c r="H83" s="160"/>
      <c r="I83" s="160"/>
      <c r="J83" s="160">
        <f t="shared" si="8"/>
        <v>0</v>
      </c>
      <c r="K83" s="153"/>
      <c r="L83" s="154" t="e">
        <f t="shared" si="11"/>
        <v>#DIV/0!</v>
      </c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  <c r="CW83" s="155"/>
      <c r="CX83" s="155"/>
      <c r="CY83" s="155"/>
      <c r="CZ83" s="155"/>
      <c r="DA83" s="155"/>
      <c r="DB83" s="155"/>
      <c r="DC83" s="155"/>
      <c r="DD83" s="155"/>
      <c r="DE83" s="155"/>
      <c r="DF83" s="155"/>
      <c r="DG83" s="155"/>
      <c r="DH83" s="155"/>
      <c r="DI83" s="155"/>
      <c r="DJ83" s="155"/>
      <c r="DK83" s="155"/>
      <c r="DL83" s="155"/>
      <c r="DM83" s="155"/>
      <c r="DN83" s="155"/>
      <c r="DO83" s="155"/>
      <c r="DP83" s="155"/>
      <c r="DQ83" s="155"/>
      <c r="DR83" s="155"/>
      <c r="DS83" s="155"/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/>
      <c r="FR83" s="155"/>
      <c r="FS83" s="155"/>
      <c r="FT83" s="155"/>
      <c r="FU83" s="155"/>
      <c r="FV83" s="155"/>
      <c r="FW83" s="155"/>
      <c r="FX83" s="155"/>
      <c r="FY83" s="155"/>
      <c r="FZ83" s="155"/>
      <c r="GA83" s="155"/>
      <c r="GB83" s="155"/>
      <c r="GC83" s="155"/>
      <c r="GD83" s="155"/>
      <c r="GE83" s="155"/>
      <c r="GF83" s="155"/>
      <c r="GG83" s="155"/>
      <c r="GH83" s="155"/>
      <c r="GI83" s="155"/>
      <c r="GJ83" s="155"/>
      <c r="GK83" s="155"/>
      <c r="GL83" s="155"/>
      <c r="GM83" s="155"/>
      <c r="GN83" s="155"/>
      <c r="GO83" s="155"/>
      <c r="GP83" s="155"/>
      <c r="GQ83" s="155"/>
      <c r="GR83" s="155"/>
      <c r="GS83" s="155"/>
      <c r="GT83" s="155"/>
      <c r="GU83" s="155"/>
      <c r="GV83" s="155"/>
      <c r="GW83" s="155"/>
      <c r="GX83" s="155"/>
      <c r="GY83" s="155"/>
      <c r="GZ83" s="155"/>
      <c r="HA83" s="155"/>
      <c r="HB83" s="155"/>
      <c r="HC83" s="155"/>
      <c r="HD83" s="155"/>
      <c r="HE83" s="155"/>
      <c r="HF83" s="155"/>
      <c r="HG83" s="155"/>
      <c r="HH83" s="155"/>
      <c r="HI83" s="155"/>
      <c r="HJ83" s="155"/>
      <c r="HK83" s="155"/>
      <c r="HL83" s="155"/>
      <c r="HM83" s="155"/>
      <c r="HN83" s="155"/>
      <c r="HO83" s="155"/>
      <c r="HP83" s="155"/>
      <c r="HQ83" s="155"/>
      <c r="HR83" s="155"/>
      <c r="HS83" s="155"/>
      <c r="HT83" s="155"/>
      <c r="HU83" s="155"/>
      <c r="HV83" s="155"/>
      <c r="HW83" s="155"/>
      <c r="HX83" s="155"/>
      <c r="HY83" s="155"/>
      <c r="HZ83" s="155"/>
      <c r="IA83" s="155"/>
      <c r="IB83" s="155"/>
      <c r="IC83" s="155"/>
      <c r="ID83" s="155"/>
      <c r="IE83" s="155"/>
      <c r="IF83" s="155"/>
      <c r="IG83" s="155"/>
      <c r="IH83" s="155"/>
      <c r="II83" s="155"/>
      <c r="IJ83" s="155"/>
      <c r="IK83" s="155"/>
      <c r="IL83" s="155"/>
      <c r="IM83" s="155"/>
      <c r="IN83" s="155"/>
      <c r="IO83" s="155"/>
      <c r="IP83" s="155"/>
      <c r="IQ83" s="155"/>
    </row>
    <row r="84" s="136" customFormat="1" ht="13.5" spans="1:251">
      <c r="A84" s="163" t="s">
        <v>146</v>
      </c>
      <c r="B84" s="157">
        <f>B31+B33</f>
        <v>1562.03</v>
      </c>
      <c r="C84" s="157">
        <f>C31+C33</f>
        <v>1420</v>
      </c>
      <c r="D84" s="157">
        <f>D31+D33</f>
        <v>1561</v>
      </c>
      <c r="E84" s="174">
        <f t="shared" si="12"/>
        <v>-1.02999999999997</v>
      </c>
      <c r="F84" s="154">
        <f t="shared" si="10"/>
        <v>0.999340601652977</v>
      </c>
      <c r="G84" s="175" t="s">
        <v>147</v>
      </c>
      <c r="H84" s="152">
        <f>SUM(H31,H33,H43)</f>
        <v>1562.07</v>
      </c>
      <c r="I84" s="152">
        <f>SUM(I31,I33,I43)</f>
        <v>1419.75</v>
      </c>
      <c r="J84" s="152">
        <f>SUM(J31,J33,J43)</f>
        <v>1561</v>
      </c>
      <c r="K84" s="152">
        <f>SUM(K31,K33,K43)</f>
        <v>-1.07000000000016</v>
      </c>
      <c r="L84" s="154">
        <f t="shared" si="11"/>
        <v>-0.000684988508837737</v>
      </c>
    </row>
    <row r="89" ht="21.95" customHeight="1"/>
  </sheetData>
  <mergeCells count="1">
    <mergeCell ref="A2:L2"/>
  </mergeCells>
  <conditionalFormatting sqref="G42">
    <cfRule type="expression" dxfId="0" priority="48" stopIfTrue="1">
      <formula>"len($A:$A)=3"</formula>
    </cfRule>
  </conditionalFormatting>
  <conditionalFormatting sqref="A83">
    <cfRule type="expression" dxfId="0" priority="47" stopIfTrue="1">
      <formula>"len($A:$A)=3"</formula>
    </cfRule>
  </conditionalFormatting>
  <conditionalFormatting sqref="G40:G41">
    <cfRule type="expression" dxfId="0" priority="49" stopIfTrue="1">
      <formula>"len($A:$A)=3"</formula>
    </cfRule>
  </conditionalFormatting>
  <conditionalFormatting sqref="G45:G47">
    <cfRule type="expression" dxfId="0" priority="50" stopIfTrue="1">
      <formula>"len($A:$A)=3"</formula>
    </cfRule>
  </conditionalFormatting>
  <conditionalFormatting sqref="K34:K36">
    <cfRule type="cellIs" dxfId="1" priority="2" stopIfTrue="1" operator="lessThan">
      <formula>0</formula>
    </cfRule>
  </conditionalFormatting>
  <conditionalFormatting sqref="K39:K47">
    <cfRule type="cellIs" dxfId="1" priority="1" stopIfTrue="1" operator="lessThan">
      <formula>0</formula>
    </cfRule>
  </conditionalFormatting>
  <conditionalFormatting sqref="A32:A82 A5:A30 G48:G66 G71 G36:G38 G43:G44">
    <cfRule type="expression" dxfId="0" priority="54" stopIfTrue="1">
      <formula>"len($A:$A)=3"</formula>
    </cfRule>
  </conditionalFormatting>
  <conditionalFormatting sqref="E11 E8:E9 E18 E21:E28 E6 E30:E33 E13:E15 E84 E65:E66 E35:E37 E69:E70 E40:E42 E63 E80:E82 E59:E60 E44:E55 E72:E77 E57 K5:K32 G5:G84 K48:K83">
    <cfRule type="cellIs" dxfId="1" priority="55" stopIfTrue="1" operator="lessThan">
      <formula>0</formula>
    </cfRule>
  </conditionalFormatting>
  <dataValidations count="1">
    <dataValidation type="decimal" operator="greaterThanOrEqual" allowBlank="1" showInputMessage="1" showErrorMessage="1" errorTitle="提示" error="对不起，此处只能输入数字。" sqref="H13:I13 H14:I18 H20:I27">
      <formula1>-99999999999999900000</formula1>
    </dataValidation>
  </dataValidations>
  <printOptions horizontalCentered="1"/>
  <pageMargins left="0.393055555555556" right="0.393055555555556" top="0.590277777777778" bottom="0.393055555555556" header="0.236111111111111" footer="0.156944444444444"/>
  <pageSetup paperSize="9" scale="87" fitToHeight="0" orientation="landscape" blackAndWhite="1" horizontalDpi="600" verticalDpi="600"/>
  <headerFooter alignWithMargins="0">
    <oddFooter>&amp;C第 &amp;P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showGridLines="0" showZeros="0" zoomScale="52" zoomScaleNormal="52" zoomScaleSheetLayoutView="60" workbookViewId="0">
      <pane xSplit="1" topLeftCell="B1" activePane="topRight" state="frozen"/>
      <selection/>
      <selection pane="topRight" activeCell="A1" sqref="A1:AE1"/>
    </sheetView>
  </sheetViews>
  <sheetFormatPr defaultColWidth="9" defaultRowHeight="14.25"/>
  <cols>
    <col min="1" max="1" width="25.25" style="95" customWidth="1"/>
    <col min="2" max="2" width="7.125" style="96" customWidth="1"/>
    <col min="3" max="18" width="6.625" style="96" customWidth="1"/>
    <col min="19" max="19" width="6.625" style="97" customWidth="1"/>
    <col min="20" max="29" width="6.625" style="96" customWidth="1"/>
    <col min="30" max="30" width="11.5" style="96" customWidth="1"/>
    <col min="31" max="31" width="6.625" style="96" customWidth="1"/>
    <col min="32" max="16384" width="9" style="96"/>
  </cols>
  <sheetData>
    <row r="1" s="91" customFormat="1" ht="25.5" spans="1:31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1">
      <c r="A2" s="101"/>
      <c r="C2" s="102"/>
      <c r="D2" s="102"/>
      <c r="F2" s="102"/>
      <c r="G2" s="102"/>
      <c r="M2" s="103"/>
      <c r="N2" s="104"/>
      <c r="O2" s="104"/>
      <c r="P2" s="104"/>
      <c r="S2" s="105"/>
      <c r="V2" s="103"/>
      <c r="W2" s="104"/>
      <c r="X2" s="104"/>
      <c r="Y2" s="104"/>
      <c r="AB2" s="103"/>
      <c r="AD2" s="96" t="s">
        <v>19</v>
      </c>
      <c r="AE2" s="103"/>
    </row>
    <row r="3" s="92" customFormat="1" ht="43" customHeight="1" spans="1:31">
      <c r="A3" s="106" t="s">
        <v>149</v>
      </c>
      <c r="B3" s="107" t="s">
        <v>150</v>
      </c>
      <c r="C3" s="107"/>
      <c r="D3" s="107"/>
      <c r="E3" s="107" t="s">
        <v>151</v>
      </c>
      <c r="F3" s="107"/>
      <c r="G3" s="107"/>
      <c r="H3" s="107" t="s">
        <v>152</v>
      </c>
      <c r="I3" s="107"/>
      <c r="J3" s="107"/>
      <c r="K3" s="106" t="s">
        <v>153</v>
      </c>
      <c r="L3" s="106"/>
      <c r="M3" s="106"/>
      <c r="N3" s="108" t="s">
        <v>154</v>
      </c>
      <c r="O3" s="109"/>
      <c r="P3" s="110"/>
      <c r="Q3" s="106" t="s">
        <v>155</v>
      </c>
      <c r="R3" s="106"/>
      <c r="S3" s="111"/>
      <c r="T3" s="108" t="s">
        <v>156</v>
      </c>
      <c r="U3" s="109"/>
      <c r="V3" s="110"/>
      <c r="W3" s="109" t="s">
        <v>157</v>
      </c>
      <c r="X3" s="109"/>
      <c r="Y3" s="110"/>
      <c r="Z3" s="107" t="s">
        <v>158</v>
      </c>
      <c r="AA3" s="107"/>
      <c r="AB3" s="107"/>
      <c r="AC3" s="106" t="s">
        <v>159</v>
      </c>
      <c r="AD3" s="106"/>
      <c r="AE3" s="106"/>
    </row>
    <row r="4" s="92" customFormat="1" ht="50" customHeight="1" spans="1:31">
      <c r="A4" s="106"/>
      <c r="B4" s="106" t="s">
        <v>160</v>
      </c>
      <c r="C4" s="106" t="s">
        <v>23</v>
      </c>
      <c r="D4" s="106" t="s">
        <v>161</v>
      </c>
      <c r="E4" s="112" t="s">
        <v>160</v>
      </c>
      <c r="F4" s="112" t="s">
        <v>23</v>
      </c>
      <c r="G4" s="112" t="s">
        <v>161</v>
      </c>
      <c r="H4" s="112" t="s">
        <v>160</v>
      </c>
      <c r="I4" s="112" t="s">
        <v>23</v>
      </c>
      <c r="J4" s="112" t="s">
        <v>161</v>
      </c>
      <c r="K4" s="112" t="s">
        <v>160</v>
      </c>
      <c r="L4" s="112" t="s">
        <v>23</v>
      </c>
      <c r="M4" s="112" t="s">
        <v>161</v>
      </c>
      <c r="N4" s="112" t="s">
        <v>160</v>
      </c>
      <c r="O4" s="112" t="s">
        <v>23</v>
      </c>
      <c r="P4" s="112" t="s">
        <v>161</v>
      </c>
      <c r="Q4" s="112" t="s">
        <v>160</v>
      </c>
      <c r="R4" s="112" t="s">
        <v>23</v>
      </c>
      <c r="S4" s="113" t="s">
        <v>161</v>
      </c>
      <c r="T4" s="112" t="s">
        <v>160</v>
      </c>
      <c r="U4" s="112" t="s">
        <v>23</v>
      </c>
      <c r="V4" s="112" t="s">
        <v>161</v>
      </c>
      <c r="W4" s="112" t="s">
        <v>160</v>
      </c>
      <c r="X4" s="112" t="s">
        <v>23</v>
      </c>
      <c r="Y4" s="112" t="s">
        <v>161</v>
      </c>
      <c r="Z4" s="112" t="s">
        <v>160</v>
      </c>
      <c r="AA4" s="106" t="s">
        <v>23</v>
      </c>
      <c r="AB4" s="106" t="s">
        <v>161</v>
      </c>
      <c r="AC4" s="112" t="s">
        <v>160</v>
      </c>
      <c r="AD4" s="106" t="s">
        <v>23</v>
      </c>
      <c r="AE4" s="106" t="s">
        <v>161</v>
      </c>
    </row>
    <row r="5" s="93" customFormat="1" ht="22" customHeight="1" spans="1:31">
      <c r="A5" s="114" t="s">
        <v>162</v>
      </c>
      <c r="B5" s="115">
        <f t="shared" ref="B5:B27" si="0">E5+H5+K5+Q5+T5+Z5+AC5</f>
        <v>807.17</v>
      </c>
      <c r="C5" s="115">
        <f t="shared" ref="C5:C27" si="1">F5+I5+L5+R5+U5+AA5+AD5</f>
        <v>948</v>
      </c>
      <c r="D5" s="115">
        <f t="shared" ref="D5:D27" si="2">G5+J5+M5+S5+V5+AB5+AE5</f>
        <v>-172.17</v>
      </c>
      <c r="E5" s="116">
        <v>367.98</v>
      </c>
      <c r="F5" s="117">
        <v>369</v>
      </c>
      <c r="G5" s="117">
        <f t="shared" ref="G5:G26" si="3">F5-E5</f>
        <v>1.01999999999998</v>
      </c>
      <c r="H5" s="118">
        <v>146.61</v>
      </c>
      <c r="I5" s="117">
        <v>80</v>
      </c>
      <c r="J5" s="117">
        <f t="shared" ref="J5:J24" si="4">I5-H5</f>
        <v>-66.61</v>
      </c>
      <c r="K5" s="118">
        <v>15</v>
      </c>
      <c r="L5" s="117">
        <v>328</v>
      </c>
      <c r="M5" s="117"/>
      <c r="N5" s="119"/>
      <c r="O5" s="120"/>
      <c r="P5" s="120">
        <f t="shared" ref="P5:P26" si="5">O5-N5</f>
        <v>0</v>
      </c>
      <c r="Q5" s="118"/>
      <c r="R5" s="117"/>
      <c r="S5" s="121">
        <f t="shared" ref="S5:S26" si="6">R5-Q5</f>
        <v>0</v>
      </c>
      <c r="T5" s="118"/>
      <c r="U5" s="117"/>
      <c r="V5" s="117">
        <f t="shared" ref="V5:V26" si="7">U5-T5</f>
        <v>0</v>
      </c>
      <c r="W5" s="120"/>
      <c r="X5" s="120"/>
      <c r="Y5" s="120">
        <f t="shared" ref="Y5:Y26" si="8">X5-W5</f>
        <v>0</v>
      </c>
      <c r="Z5" s="118">
        <v>277.58</v>
      </c>
      <c r="AA5" s="117">
        <v>171</v>
      </c>
      <c r="AB5" s="117">
        <f t="shared" ref="AB5:AB26" si="9">AA5-Z5</f>
        <v>-106.58</v>
      </c>
      <c r="AC5" s="118"/>
      <c r="AD5" s="117"/>
      <c r="AE5" s="117">
        <f t="shared" ref="AE5:AE26" si="10">AD5-AC5</f>
        <v>0</v>
      </c>
    </row>
    <row r="6" s="93" customFormat="1" ht="22" customHeight="1" spans="1:31">
      <c r="A6" s="122" t="s">
        <v>163</v>
      </c>
      <c r="B6" s="115">
        <f t="shared" si="0"/>
        <v>0</v>
      </c>
      <c r="C6" s="115">
        <f t="shared" si="1"/>
        <v>0</v>
      </c>
      <c r="D6" s="115">
        <f t="shared" si="2"/>
        <v>0</v>
      </c>
      <c r="E6" s="123"/>
      <c r="F6" s="117"/>
      <c r="G6" s="117">
        <f t="shared" si="3"/>
        <v>0</v>
      </c>
      <c r="H6" s="124"/>
      <c r="I6" s="117"/>
      <c r="J6" s="117">
        <f t="shared" si="4"/>
        <v>0</v>
      </c>
      <c r="K6" s="124"/>
      <c r="L6" s="117"/>
      <c r="M6" s="117"/>
      <c r="N6" s="120"/>
      <c r="O6" s="120"/>
      <c r="P6" s="120">
        <f t="shared" si="5"/>
        <v>0</v>
      </c>
      <c r="Q6" s="124"/>
      <c r="R6" s="117"/>
      <c r="S6" s="121">
        <f t="shared" si="6"/>
        <v>0</v>
      </c>
      <c r="T6" s="124"/>
      <c r="U6" s="117"/>
      <c r="V6" s="117">
        <f t="shared" si="7"/>
        <v>0</v>
      </c>
      <c r="W6" s="120"/>
      <c r="X6" s="120"/>
      <c r="Y6" s="120">
        <f t="shared" si="8"/>
        <v>0</v>
      </c>
      <c r="Z6" s="124"/>
      <c r="AA6" s="117"/>
      <c r="AB6" s="117">
        <f t="shared" si="9"/>
        <v>0</v>
      </c>
      <c r="AC6" s="124"/>
      <c r="AD6" s="117"/>
      <c r="AE6" s="117">
        <f t="shared" si="10"/>
        <v>0</v>
      </c>
    </row>
    <row r="7" s="93" customFormat="1" ht="22" customHeight="1" spans="1:31">
      <c r="A7" s="122" t="s">
        <v>164</v>
      </c>
      <c r="B7" s="115">
        <f t="shared" si="0"/>
        <v>2</v>
      </c>
      <c r="C7" s="115">
        <f t="shared" si="1"/>
        <v>5</v>
      </c>
      <c r="D7" s="115">
        <f t="shared" si="2"/>
        <v>3</v>
      </c>
      <c r="E7" s="123"/>
      <c r="F7" s="117"/>
      <c r="G7" s="117">
        <f t="shared" si="3"/>
        <v>0</v>
      </c>
      <c r="H7" s="124">
        <v>2</v>
      </c>
      <c r="I7" s="117">
        <v>5</v>
      </c>
      <c r="J7" s="117">
        <f t="shared" si="4"/>
        <v>3</v>
      </c>
      <c r="K7" s="124"/>
      <c r="L7" s="117"/>
      <c r="M7" s="117"/>
      <c r="N7" s="120"/>
      <c r="O7" s="120"/>
      <c r="P7" s="120">
        <f t="shared" si="5"/>
        <v>0</v>
      </c>
      <c r="Q7" s="124"/>
      <c r="R7" s="117"/>
      <c r="S7" s="121">
        <f t="shared" si="6"/>
        <v>0</v>
      </c>
      <c r="T7" s="124"/>
      <c r="U7" s="117"/>
      <c r="V7" s="117">
        <f t="shared" si="7"/>
        <v>0</v>
      </c>
      <c r="W7" s="120"/>
      <c r="X7" s="120"/>
      <c r="Y7" s="120">
        <f t="shared" si="8"/>
        <v>0</v>
      </c>
      <c r="Z7" s="124"/>
      <c r="AA7" s="117"/>
      <c r="AB7" s="117">
        <f t="shared" si="9"/>
        <v>0</v>
      </c>
      <c r="AC7" s="124"/>
      <c r="AD7" s="117"/>
      <c r="AE7" s="117">
        <f t="shared" si="10"/>
        <v>0</v>
      </c>
    </row>
    <row r="8" s="93" customFormat="1" ht="22" customHeight="1" spans="1:31">
      <c r="A8" s="122" t="s">
        <v>165</v>
      </c>
      <c r="B8" s="115">
        <f t="shared" si="0"/>
        <v>0</v>
      </c>
      <c r="C8" s="115">
        <f t="shared" si="1"/>
        <v>0</v>
      </c>
      <c r="D8" s="115">
        <f t="shared" si="2"/>
        <v>0</v>
      </c>
      <c r="E8" s="123"/>
      <c r="F8" s="117"/>
      <c r="G8" s="117">
        <f t="shared" si="3"/>
        <v>0</v>
      </c>
      <c r="H8" s="124"/>
      <c r="I8" s="117"/>
      <c r="J8" s="117">
        <f t="shared" si="4"/>
        <v>0</v>
      </c>
      <c r="K8" s="124"/>
      <c r="L8" s="117"/>
      <c r="M8" s="117"/>
      <c r="N8" s="120"/>
      <c r="O8" s="120"/>
      <c r="P8" s="120">
        <f t="shared" si="5"/>
        <v>0</v>
      </c>
      <c r="Q8" s="124"/>
      <c r="R8" s="117"/>
      <c r="S8" s="121">
        <f t="shared" si="6"/>
        <v>0</v>
      </c>
      <c r="T8" s="124"/>
      <c r="U8" s="117"/>
      <c r="V8" s="117">
        <f t="shared" si="7"/>
        <v>0</v>
      </c>
      <c r="W8" s="120"/>
      <c r="X8" s="120"/>
      <c r="Y8" s="120">
        <f t="shared" si="8"/>
        <v>0</v>
      </c>
      <c r="Z8" s="124"/>
      <c r="AA8" s="117"/>
      <c r="AB8" s="117">
        <f t="shared" si="9"/>
        <v>0</v>
      </c>
      <c r="AC8" s="124"/>
      <c r="AD8" s="117"/>
      <c r="AE8" s="117">
        <f t="shared" si="10"/>
        <v>0</v>
      </c>
    </row>
    <row r="9" s="93" customFormat="1" ht="22" customHeight="1" spans="1:31">
      <c r="A9" s="122" t="s">
        <v>166</v>
      </c>
      <c r="B9" s="115">
        <f t="shared" si="0"/>
        <v>0</v>
      </c>
      <c r="C9" s="115">
        <f t="shared" si="1"/>
        <v>0</v>
      </c>
      <c r="D9" s="115">
        <f t="shared" si="2"/>
        <v>0</v>
      </c>
      <c r="E9" s="116"/>
      <c r="F9" s="117"/>
      <c r="G9" s="117">
        <f t="shared" si="3"/>
        <v>0</v>
      </c>
      <c r="H9" s="125"/>
      <c r="I9" s="117"/>
      <c r="J9" s="117">
        <f t="shared" si="4"/>
        <v>0</v>
      </c>
      <c r="K9" s="125"/>
      <c r="L9" s="117"/>
      <c r="M9" s="117"/>
      <c r="N9" s="120"/>
      <c r="O9" s="120"/>
      <c r="P9" s="120">
        <f t="shared" si="5"/>
        <v>0</v>
      </c>
      <c r="Q9" s="125"/>
      <c r="R9" s="117"/>
      <c r="S9" s="121">
        <f t="shared" si="6"/>
        <v>0</v>
      </c>
      <c r="T9" s="125"/>
      <c r="U9" s="117"/>
      <c r="V9" s="117">
        <f t="shared" si="7"/>
        <v>0</v>
      </c>
      <c r="W9" s="120"/>
      <c r="X9" s="120"/>
      <c r="Y9" s="120">
        <f t="shared" si="8"/>
        <v>0</v>
      </c>
      <c r="Z9" s="125"/>
      <c r="AA9" s="117"/>
      <c r="AB9" s="117">
        <f t="shared" si="9"/>
        <v>0</v>
      </c>
      <c r="AC9" s="125"/>
      <c r="AD9" s="117"/>
      <c r="AE9" s="117">
        <f t="shared" si="10"/>
        <v>0</v>
      </c>
    </row>
    <row r="10" s="93" customFormat="1" ht="22" customHeight="1" spans="1:31">
      <c r="A10" s="122" t="s">
        <v>167</v>
      </c>
      <c r="B10" s="115">
        <f t="shared" si="0"/>
        <v>37.33</v>
      </c>
      <c r="C10" s="115">
        <f t="shared" si="1"/>
        <v>24</v>
      </c>
      <c r="D10" s="115">
        <f t="shared" si="2"/>
        <v>-13.33</v>
      </c>
      <c r="E10" s="123">
        <v>35.84</v>
      </c>
      <c r="F10" s="117">
        <v>24</v>
      </c>
      <c r="G10" s="117">
        <f t="shared" si="3"/>
        <v>-11.84</v>
      </c>
      <c r="H10" s="124">
        <v>1.49</v>
      </c>
      <c r="I10" s="117"/>
      <c r="J10" s="117">
        <f t="shared" si="4"/>
        <v>-1.49</v>
      </c>
      <c r="K10" s="124"/>
      <c r="L10" s="117"/>
      <c r="M10" s="117"/>
      <c r="N10" s="120"/>
      <c r="O10" s="120"/>
      <c r="P10" s="120">
        <f t="shared" si="5"/>
        <v>0</v>
      </c>
      <c r="Q10" s="124"/>
      <c r="R10" s="117"/>
      <c r="S10" s="121">
        <f t="shared" si="6"/>
        <v>0</v>
      </c>
      <c r="T10" s="124"/>
      <c r="U10" s="117"/>
      <c r="V10" s="117">
        <f t="shared" si="7"/>
        <v>0</v>
      </c>
      <c r="W10" s="120"/>
      <c r="X10" s="120"/>
      <c r="Y10" s="120">
        <f t="shared" si="8"/>
        <v>0</v>
      </c>
      <c r="Z10" s="124"/>
      <c r="AA10" s="117"/>
      <c r="AB10" s="117">
        <f t="shared" si="9"/>
        <v>0</v>
      </c>
      <c r="AC10" s="124"/>
      <c r="AD10" s="117"/>
      <c r="AE10" s="117">
        <f t="shared" si="10"/>
        <v>0</v>
      </c>
    </row>
    <row r="11" s="93" customFormat="1" ht="22" customHeight="1" spans="1:31">
      <c r="A11" s="122" t="s">
        <v>168</v>
      </c>
      <c r="B11" s="115">
        <f t="shared" si="0"/>
        <v>209.67</v>
      </c>
      <c r="C11" s="115">
        <f t="shared" si="1"/>
        <v>145</v>
      </c>
      <c r="D11" s="115">
        <f t="shared" si="2"/>
        <v>-64.67</v>
      </c>
      <c r="E11" s="123">
        <v>170.14</v>
      </c>
      <c r="F11" s="117">
        <v>132</v>
      </c>
      <c r="G11" s="117">
        <f t="shared" si="3"/>
        <v>-38.14</v>
      </c>
      <c r="H11" s="124">
        <v>6.72</v>
      </c>
      <c r="I11" s="117">
        <v>4</v>
      </c>
      <c r="J11" s="117">
        <f t="shared" si="4"/>
        <v>-2.72</v>
      </c>
      <c r="K11" s="124"/>
      <c r="L11" s="117"/>
      <c r="M11" s="117"/>
      <c r="N11" s="120"/>
      <c r="O11" s="120"/>
      <c r="P11" s="120">
        <f t="shared" si="5"/>
        <v>0</v>
      </c>
      <c r="Q11" s="124"/>
      <c r="R11" s="117"/>
      <c r="S11" s="121">
        <f t="shared" si="6"/>
        <v>0</v>
      </c>
      <c r="T11" s="124"/>
      <c r="U11" s="117"/>
      <c r="V11" s="117">
        <f t="shared" si="7"/>
        <v>0</v>
      </c>
      <c r="W11" s="120"/>
      <c r="X11" s="120"/>
      <c r="Y11" s="120">
        <f t="shared" si="8"/>
        <v>0</v>
      </c>
      <c r="Z11" s="124">
        <v>32.81</v>
      </c>
      <c r="AA11" s="117">
        <v>9</v>
      </c>
      <c r="AB11" s="117">
        <f t="shared" si="9"/>
        <v>-23.81</v>
      </c>
      <c r="AC11" s="124"/>
      <c r="AD11" s="124"/>
      <c r="AE11" s="117">
        <f t="shared" si="10"/>
        <v>0</v>
      </c>
    </row>
    <row r="12" s="93" customFormat="1" ht="22" customHeight="1" spans="1:31">
      <c r="A12" s="122" t="s">
        <v>169</v>
      </c>
      <c r="B12" s="115">
        <f t="shared" si="0"/>
        <v>37.92</v>
      </c>
      <c r="C12" s="115">
        <f t="shared" si="1"/>
        <v>2</v>
      </c>
      <c r="D12" s="115">
        <f t="shared" si="2"/>
        <v>-35.92</v>
      </c>
      <c r="E12" s="123">
        <v>33.1</v>
      </c>
      <c r="F12" s="117">
        <v>1</v>
      </c>
      <c r="G12" s="117">
        <f t="shared" si="3"/>
        <v>-32.1</v>
      </c>
      <c r="H12" s="124">
        <v>4</v>
      </c>
      <c r="I12" s="117">
        <v>1</v>
      </c>
      <c r="J12" s="117">
        <f t="shared" si="4"/>
        <v>-3</v>
      </c>
      <c r="K12" s="124"/>
      <c r="L12" s="117"/>
      <c r="M12" s="117"/>
      <c r="N12" s="120"/>
      <c r="O12" s="120"/>
      <c r="P12" s="120">
        <f t="shared" si="5"/>
        <v>0</v>
      </c>
      <c r="Q12" s="124"/>
      <c r="R12" s="117"/>
      <c r="S12" s="121">
        <f t="shared" si="6"/>
        <v>0</v>
      </c>
      <c r="T12" s="124"/>
      <c r="U12" s="117"/>
      <c r="V12" s="117">
        <f t="shared" si="7"/>
        <v>0</v>
      </c>
      <c r="W12" s="120"/>
      <c r="X12" s="120"/>
      <c r="Y12" s="120">
        <f t="shared" si="8"/>
        <v>0</v>
      </c>
      <c r="Z12" s="124">
        <v>0.82</v>
      </c>
      <c r="AA12" s="117"/>
      <c r="AB12" s="117">
        <f t="shared" si="9"/>
        <v>-0.82</v>
      </c>
      <c r="AC12" s="124"/>
      <c r="AD12" s="124"/>
      <c r="AE12" s="117">
        <f t="shared" si="10"/>
        <v>0</v>
      </c>
    </row>
    <row r="13" s="93" customFormat="1" ht="22" customHeight="1" spans="1:31">
      <c r="A13" s="122" t="s">
        <v>170</v>
      </c>
      <c r="B13" s="115">
        <f t="shared" si="0"/>
        <v>0</v>
      </c>
      <c r="C13" s="115">
        <f t="shared" si="1"/>
        <v>0</v>
      </c>
      <c r="D13" s="115">
        <f t="shared" si="2"/>
        <v>0</v>
      </c>
      <c r="E13" s="123"/>
      <c r="F13" s="117"/>
      <c r="G13" s="117">
        <f t="shared" si="3"/>
        <v>0</v>
      </c>
      <c r="H13" s="124"/>
      <c r="I13" s="117"/>
      <c r="J13" s="117">
        <f t="shared" si="4"/>
        <v>0</v>
      </c>
      <c r="K13" s="124"/>
      <c r="L13" s="117"/>
      <c r="M13" s="117"/>
      <c r="N13" s="120"/>
      <c r="O13" s="120"/>
      <c r="P13" s="120">
        <f t="shared" si="5"/>
        <v>0</v>
      </c>
      <c r="Q13" s="124"/>
      <c r="R13" s="117"/>
      <c r="S13" s="121">
        <f t="shared" si="6"/>
        <v>0</v>
      </c>
      <c r="T13" s="124"/>
      <c r="U13" s="117"/>
      <c r="V13" s="117">
        <f t="shared" si="7"/>
        <v>0</v>
      </c>
      <c r="W13" s="120"/>
      <c r="X13" s="120"/>
      <c r="Y13" s="120">
        <f t="shared" si="8"/>
        <v>0</v>
      </c>
      <c r="Z13" s="124"/>
      <c r="AA13" s="117"/>
      <c r="AB13" s="117">
        <f t="shared" si="9"/>
        <v>0</v>
      </c>
      <c r="AC13" s="124"/>
      <c r="AD13" s="117"/>
      <c r="AE13" s="117">
        <f t="shared" si="10"/>
        <v>0</v>
      </c>
    </row>
    <row r="14" s="93" customFormat="1" ht="22" customHeight="1" spans="1:31">
      <c r="A14" s="122" t="s">
        <v>171</v>
      </c>
      <c r="B14" s="115">
        <f t="shared" si="0"/>
        <v>2</v>
      </c>
      <c r="C14" s="115">
        <f t="shared" si="1"/>
        <v>15</v>
      </c>
      <c r="D14" s="115">
        <f t="shared" si="2"/>
        <v>-2</v>
      </c>
      <c r="E14" s="126"/>
      <c r="F14" s="117"/>
      <c r="G14" s="117">
        <f t="shared" si="3"/>
        <v>0</v>
      </c>
      <c r="H14" s="124">
        <v>2</v>
      </c>
      <c r="I14" s="117"/>
      <c r="J14" s="117">
        <f t="shared" si="4"/>
        <v>-2</v>
      </c>
      <c r="K14" s="124"/>
      <c r="L14" s="117">
        <v>15</v>
      </c>
      <c r="M14" s="117"/>
      <c r="N14" s="120"/>
      <c r="O14" s="120"/>
      <c r="P14" s="120">
        <f t="shared" si="5"/>
        <v>0</v>
      </c>
      <c r="Q14" s="124"/>
      <c r="R14" s="117"/>
      <c r="S14" s="121">
        <f t="shared" si="6"/>
        <v>0</v>
      </c>
      <c r="T14" s="124"/>
      <c r="U14" s="117"/>
      <c r="V14" s="117">
        <f t="shared" si="7"/>
        <v>0</v>
      </c>
      <c r="W14" s="120"/>
      <c r="X14" s="120"/>
      <c r="Y14" s="120">
        <f t="shared" si="8"/>
        <v>0</v>
      </c>
      <c r="Z14" s="124"/>
      <c r="AA14" s="117"/>
      <c r="AB14" s="117">
        <f t="shared" si="9"/>
        <v>0</v>
      </c>
      <c r="AC14" s="124"/>
      <c r="AD14" s="117"/>
      <c r="AE14" s="117">
        <f t="shared" si="10"/>
        <v>0</v>
      </c>
    </row>
    <row r="15" s="93" customFormat="1" ht="22" customHeight="1" spans="1:31">
      <c r="A15" s="122" t="s">
        <v>172</v>
      </c>
      <c r="B15" s="115">
        <f t="shared" si="0"/>
        <v>386.18</v>
      </c>
      <c r="C15" s="115">
        <f t="shared" si="1"/>
        <v>351</v>
      </c>
      <c r="D15" s="115">
        <f t="shared" si="2"/>
        <v>-81.18</v>
      </c>
      <c r="E15" s="126">
        <v>331</v>
      </c>
      <c r="F15" s="117">
        <v>276</v>
      </c>
      <c r="G15" s="117">
        <f t="shared" si="3"/>
        <v>-55</v>
      </c>
      <c r="H15" s="124">
        <v>20</v>
      </c>
      <c r="I15" s="117">
        <v>17</v>
      </c>
      <c r="J15" s="117">
        <f t="shared" si="4"/>
        <v>-3</v>
      </c>
      <c r="K15" s="124">
        <v>12</v>
      </c>
      <c r="L15" s="117">
        <v>58</v>
      </c>
      <c r="M15" s="117"/>
      <c r="N15" s="120"/>
      <c r="O15" s="120"/>
      <c r="P15" s="120">
        <f t="shared" si="5"/>
        <v>0</v>
      </c>
      <c r="Q15" s="124"/>
      <c r="R15" s="117"/>
      <c r="S15" s="121">
        <f t="shared" si="6"/>
        <v>0</v>
      </c>
      <c r="T15" s="124"/>
      <c r="U15" s="117"/>
      <c r="V15" s="117">
        <f t="shared" si="7"/>
        <v>0</v>
      </c>
      <c r="W15" s="120"/>
      <c r="X15" s="120"/>
      <c r="Y15" s="120">
        <f t="shared" si="8"/>
        <v>0</v>
      </c>
      <c r="Z15" s="124">
        <v>23.18</v>
      </c>
      <c r="AA15" s="117"/>
      <c r="AB15" s="117">
        <f t="shared" si="9"/>
        <v>-23.18</v>
      </c>
      <c r="AC15" s="124"/>
      <c r="AD15" s="117"/>
      <c r="AE15" s="117">
        <f t="shared" si="10"/>
        <v>0</v>
      </c>
    </row>
    <row r="16" s="93" customFormat="1" ht="22" customHeight="1" spans="1:31">
      <c r="A16" s="122" t="s">
        <v>173</v>
      </c>
      <c r="B16" s="115">
        <f t="shared" si="0"/>
        <v>9</v>
      </c>
      <c r="C16" s="115">
        <f t="shared" si="1"/>
        <v>0</v>
      </c>
      <c r="D16" s="115">
        <f t="shared" si="2"/>
        <v>-9</v>
      </c>
      <c r="E16" s="126"/>
      <c r="F16" s="117"/>
      <c r="G16" s="117">
        <f t="shared" si="3"/>
        <v>0</v>
      </c>
      <c r="H16" s="124"/>
      <c r="I16" s="117"/>
      <c r="J16" s="117">
        <f t="shared" si="4"/>
        <v>0</v>
      </c>
      <c r="K16" s="124"/>
      <c r="L16" s="117"/>
      <c r="M16" s="117"/>
      <c r="N16" s="120"/>
      <c r="O16" s="120"/>
      <c r="P16" s="120">
        <f t="shared" si="5"/>
        <v>0</v>
      </c>
      <c r="Q16" s="124"/>
      <c r="R16" s="117"/>
      <c r="S16" s="121">
        <f t="shared" si="6"/>
        <v>0</v>
      </c>
      <c r="T16" s="124"/>
      <c r="U16" s="117"/>
      <c r="V16" s="117">
        <f t="shared" si="7"/>
        <v>0</v>
      </c>
      <c r="W16" s="120"/>
      <c r="X16" s="120"/>
      <c r="Y16" s="120">
        <f t="shared" si="8"/>
        <v>0</v>
      </c>
      <c r="Z16" s="124">
        <v>9</v>
      </c>
      <c r="AA16" s="117"/>
      <c r="AB16" s="117">
        <f t="shared" si="9"/>
        <v>-9</v>
      </c>
      <c r="AC16" s="124"/>
      <c r="AD16" s="117"/>
      <c r="AE16" s="117">
        <f t="shared" si="10"/>
        <v>0</v>
      </c>
    </row>
    <row r="17" s="93" customFormat="1" ht="22" customHeight="1" spans="1:31">
      <c r="A17" s="122" t="s">
        <v>174</v>
      </c>
      <c r="B17" s="115">
        <f t="shared" si="0"/>
        <v>0</v>
      </c>
      <c r="C17" s="115">
        <f t="shared" si="1"/>
        <v>0</v>
      </c>
      <c r="D17" s="115">
        <f t="shared" si="2"/>
        <v>0</v>
      </c>
      <c r="E17" s="126"/>
      <c r="F17" s="117"/>
      <c r="G17" s="117">
        <f t="shared" si="3"/>
        <v>0</v>
      </c>
      <c r="H17" s="124"/>
      <c r="I17" s="117"/>
      <c r="J17" s="117">
        <f t="shared" si="4"/>
        <v>0</v>
      </c>
      <c r="K17" s="124"/>
      <c r="L17" s="117"/>
      <c r="M17" s="117"/>
      <c r="N17" s="120"/>
      <c r="O17" s="120"/>
      <c r="P17" s="120">
        <f t="shared" si="5"/>
        <v>0</v>
      </c>
      <c r="Q17" s="124"/>
      <c r="R17" s="117"/>
      <c r="S17" s="121">
        <f t="shared" si="6"/>
        <v>0</v>
      </c>
      <c r="T17" s="124"/>
      <c r="U17" s="117"/>
      <c r="V17" s="117">
        <f t="shared" si="7"/>
        <v>0</v>
      </c>
      <c r="W17" s="120"/>
      <c r="X17" s="120"/>
      <c r="Y17" s="120">
        <f t="shared" si="8"/>
        <v>0</v>
      </c>
      <c r="Z17" s="124"/>
      <c r="AA17" s="117"/>
      <c r="AB17" s="117">
        <f t="shared" si="9"/>
        <v>0</v>
      </c>
      <c r="AC17" s="124"/>
      <c r="AD17" s="117"/>
      <c r="AE17" s="117">
        <f t="shared" si="10"/>
        <v>0</v>
      </c>
    </row>
    <row r="18" s="93" customFormat="1" ht="22" customHeight="1" spans="1:31">
      <c r="A18" s="122" t="s">
        <v>175</v>
      </c>
      <c r="B18" s="115">
        <f t="shared" si="0"/>
        <v>0</v>
      </c>
      <c r="C18" s="115">
        <f t="shared" si="1"/>
        <v>0</v>
      </c>
      <c r="D18" s="115">
        <f t="shared" si="2"/>
        <v>0</v>
      </c>
      <c r="E18" s="126"/>
      <c r="F18" s="117"/>
      <c r="G18" s="117">
        <f t="shared" si="3"/>
        <v>0</v>
      </c>
      <c r="H18" s="124"/>
      <c r="I18" s="117"/>
      <c r="J18" s="117">
        <f t="shared" si="4"/>
        <v>0</v>
      </c>
      <c r="K18" s="124"/>
      <c r="L18" s="117"/>
      <c r="M18" s="117"/>
      <c r="N18" s="120"/>
      <c r="O18" s="120"/>
      <c r="P18" s="120">
        <f t="shared" si="5"/>
        <v>0</v>
      </c>
      <c r="Q18" s="124"/>
      <c r="R18" s="117"/>
      <c r="S18" s="121">
        <f t="shared" si="6"/>
        <v>0</v>
      </c>
      <c r="T18" s="124"/>
      <c r="U18" s="117"/>
      <c r="V18" s="117">
        <f t="shared" si="7"/>
        <v>0</v>
      </c>
      <c r="W18" s="120"/>
      <c r="X18" s="120"/>
      <c r="Y18" s="120">
        <f t="shared" si="8"/>
        <v>0</v>
      </c>
      <c r="Z18" s="124"/>
      <c r="AA18" s="117"/>
      <c r="AB18" s="117">
        <f t="shared" si="9"/>
        <v>0</v>
      </c>
      <c r="AC18" s="124"/>
      <c r="AD18" s="117"/>
      <c r="AE18" s="117">
        <f t="shared" si="10"/>
        <v>0</v>
      </c>
    </row>
    <row r="19" s="93" customFormat="1" ht="22" customHeight="1" spans="1:31">
      <c r="A19" s="122" t="s">
        <v>176</v>
      </c>
      <c r="B19" s="115">
        <f t="shared" si="0"/>
        <v>0</v>
      </c>
      <c r="C19" s="115">
        <f t="shared" si="1"/>
        <v>6</v>
      </c>
      <c r="D19" s="115">
        <f t="shared" si="2"/>
        <v>6</v>
      </c>
      <c r="E19" s="126"/>
      <c r="F19" s="117"/>
      <c r="G19" s="117">
        <f t="shared" si="3"/>
        <v>0</v>
      </c>
      <c r="H19" s="124"/>
      <c r="I19" s="117">
        <v>6</v>
      </c>
      <c r="J19" s="117">
        <f t="shared" si="4"/>
        <v>6</v>
      </c>
      <c r="K19" s="124"/>
      <c r="L19" s="117"/>
      <c r="M19" s="117"/>
      <c r="N19" s="120"/>
      <c r="O19" s="120"/>
      <c r="P19" s="120">
        <f t="shared" si="5"/>
        <v>0</v>
      </c>
      <c r="Q19" s="124"/>
      <c r="R19" s="117"/>
      <c r="S19" s="121">
        <f t="shared" si="6"/>
        <v>0</v>
      </c>
      <c r="T19" s="124"/>
      <c r="U19" s="117"/>
      <c r="V19" s="117">
        <f t="shared" si="7"/>
        <v>0</v>
      </c>
      <c r="W19" s="120"/>
      <c r="X19" s="120"/>
      <c r="Y19" s="120">
        <f t="shared" si="8"/>
        <v>0</v>
      </c>
      <c r="Z19" s="124"/>
      <c r="AA19" s="117"/>
      <c r="AB19" s="117">
        <f t="shared" si="9"/>
        <v>0</v>
      </c>
      <c r="AC19" s="124"/>
      <c r="AD19" s="117"/>
      <c r="AE19" s="117">
        <f t="shared" si="10"/>
        <v>0</v>
      </c>
    </row>
    <row r="20" s="93" customFormat="1" ht="22" customHeight="1" spans="1:31">
      <c r="A20" s="122" t="s">
        <v>177</v>
      </c>
      <c r="B20" s="115">
        <f t="shared" si="0"/>
        <v>70.93</v>
      </c>
      <c r="C20" s="115">
        <f t="shared" si="1"/>
        <v>64</v>
      </c>
      <c r="D20" s="115">
        <f t="shared" si="2"/>
        <v>-6.93000000000001</v>
      </c>
      <c r="E20" s="126">
        <v>70.93</v>
      </c>
      <c r="F20" s="117">
        <v>64</v>
      </c>
      <c r="G20" s="117">
        <f t="shared" si="3"/>
        <v>-6.93000000000001</v>
      </c>
      <c r="H20" s="124"/>
      <c r="I20" s="117"/>
      <c r="J20" s="117">
        <f t="shared" si="4"/>
        <v>0</v>
      </c>
      <c r="K20" s="124"/>
      <c r="L20" s="117"/>
      <c r="M20" s="117"/>
      <c r="N20" s="120"/>
      <c r="O20" s="120"/>
      <c r="P20" s="120">
        <f t="shared" si="5"/>
        <v>0</v>
      </c>
      <c r="Q20" s="124"/>
      <c r="R20" s="117"/>
      <c r="S20" s="121">
        <f t="shared" si="6"/>
        <v>0</v>
      </c>
      <c r="T20" s="124"/>
      <c r="U20" s="117"/>
      <c r="V20" s="117">
        <f t="shared" si="7"/>
        <v>0</v>
      </c>
      <c r="W20" s="120"/>
      <c r="X20" s="120"/>
      <c r="Y20" s="120">
        <f t="shared" si="8"/>
        <v>0</v>
      </c>
      <c r="Z20" s="124"/>
      <c r="AA20" s="117"/>
      <c r="AB20" s="117">
        <f t="shared" si="9"/>
        <v>0</v>
      </c>
      <c r="AC20" s="124"/>
      <c r="AD20" s="117"/>
      <c r="AE20" s="117">
        <f t="shared" si="10"/>
        <v>0</v>
      </c>
    </row>
    <row r="21" s="93" customFormat="1" ht="22" customHeight="1" spans="1:31">
      <c r="A21" s="122" t="s">
        <v>178</v>
      </c>
      <c r="B21" s="115">
        <f t="shared" si="0"/>
        <v>0</v>
      </c>
      <c r="C21" s="115">
        <f t="shared" si="1"/>
        <v>0</v>
      </c>
      <c r="D21" s="115">
        <f t="shared" si="2"/>
        <v>0</v>
      </c>
      <c r="E21" s="126"/>
      <c r="F21" s="117"/>
      <c r="G21" s="117">
        <f t="shared" si="3"/>
        <v>0</v>
      </c>
      <c r="H21" s="124"/>
      <c r="I21" s="117"/>
      <c r="J21" s="117">
        <f t="shared" si="4"/>
        <v>0</v>
      </c>
      <c r="K21" s="124"/>
      <c r="L21" s="117"/>
      <c r="M21" s="117"/>
      <c r="N21" s="120"/>
      <c r="O21" s="120"/>
      <c r="P21" s="120">
        <f t="shared" si="5"/>
        <v>0</v>
      </c>
      <c r="Q21" s="124"/>
      <c r="R21" s="117"/>
      <c r="S21" s="121">
        <f t="shared" si="6"/>
        <v>0</v>
      </c>
      <c r="T21" s="124"/>
      <c r="U21" s="117"/>
      <c r="V21" s="117">
        <f t="shared" si="7"/>
        <v>0</v>
      </c>
      <c r="W21" s="120"/>
      <c r="X21" s="120"/>
      <c r="Y21" s="120">
        <f t="shared" si="8"/>
        <v>0</v>
      </c>
      <c r="Z21" s="124"/>
      <c r="AA21" s="117"/>
      <c r="AB21" s="117">
        <f t="shared" si="9"/>
        <v>0</v>
      </c>
      <c r="AC21" s="124"/>
      <c r="AD21" s="117"/>
      <c r="AE21" s="117">
        <f t="shared" si="10"/>
        <v>0</v>
      </c>
    </row>
    <row r="22" s="93" customFormat="1" ht="22" customHeight="1" spans="1:31">
      <c r="A22" s="122" t="s">
        <v>179</v>
      </c>
      <c r="B22" s="115">
        <f t="shared" si="0"/>
        <v>0</v>
      </c>
      <c r="C22" s="115">
        <f t="shared" si="1"/>
        <v>1</v>
      </c>
      <c r="D22" s="115">
        <f t="shared" si="2"/>
        <v>1</v>
      </c>
      <c r="E22" s="126"/>
      <c r="F22" s="117"/>
      <c r="G22" s="117">
        <f t="shared" si="3"/>
        <v>0</v>
      </c>
      <c r="H22" s="124"/>
      <c r="I22" s="117">
        <v>1</v>
      </c>
      <c r="J22" s="117">
        <f t="shared" si="4"/>
        <v>1</v>
      </c>
      <c r="K22" s="124"/>
      <c r="L22" s="117"/>
      <c r="M22" s="117"/>
      <c r="N22" s="120"/>
      <c r="O22" s="120"/>
      <c r="P22" s="120">
        <f t="shared" si="5"/>
        <v>0</v>
      </c>
      <c r="Q22" s="124"/>
      <c r="R22" s="117"/>
      <c r="S22" s="121">
        <f t="shared" si="6"/>
        <v>0</v>
      </c>
      <c r="T22" s="124"/>
      <c r="U22" s="117"/>
      <c r="V22" s="117">
        <f t="shared" si="7"/>
        <v>0</v>
      </c>
      <c r="W22" s="120"/>
      <c r="X22" s="120"/>
      <c r="Y22" s="120">
        <f t="shared" si="8"/>
        <v>0</v>
      </c>
      <c r="Z22" s="124"/>
      <c r="AA22" s="117"/>
      <c r="AB22" s="117">
        <f t="shared" si="9"/>
        <v>0</v>
      </c>
      <c r="AC22" s="124"/>
      <c r="AD22" s="117"/>
      <c r="AE22" s="117">
        <f t="shared" si="10"/>
        <v>0</v>
      </c>
    </row>
    <row r="23" s="93" customFormat="1" ht="22" customHeight="1" spans="1:31">
      <c r="A23" s="122" t="s">
        <v>180</v>
      </c>
      <c r="B23" s="115">
        <f t="shared" si="0"/>
        <v>0</v>
      </c>
      <c r="C23" s="115">
        <f t="shared" si="1"/>
        <v>0</v>
      </c>
      <c r="D23" s="115">
        <f t="shared" si="2"/>
        <v>0</v>
      </c>
      <c r="E23" s="126"/>
      <c r="F23" s="117"/>
      <c r="G23" s="117">
        <f t="shared" si="3"/>
        <v>0</v>
      </c>
      <c r="H23" s="124"/>
      <c r="I23" s="117"/>
      <c r="J23" s="117">
        <f t="shared" si="4"/>
        <v>0</v>
      </c>
      <c r="K23" s="124"/>
      <c r="L23" s="117"/>
      <c r="M23" s="117">
        <f>L23-K23</f>
        <v>0</v>
      </c>
      <c r="N23" s="120"/>
      <c r="O23" s="120"/>
      <c r="P23" s="120">
        <f t="shared" si="5"/>
        <v>0</v>
      </c>
      <c r="Q23" s="124"/>
      <c r="R23" s="117"/>
      <c r="S23" s="121">
        <f t="shared" si="6"/>
        <v>0</v>
      </c>
      <c r="T23" s="126"/>
      <c r="U23" s="117"/>
      <c r="V23" s="117">
        <f t="shared" si="7"/>
        <v>0</v>
      </c>
      <c r="W23" s="120"/>
      <c r="X23" s="120"/>
      <c r="Y23" s="120">
        <f t="shared" si="8"/>
        <v>0</v>
      </c>
      <c r="Z23" s="124"/>
      <c r="AA23" s="117"/>
      <c r="AB23" s="117">
        <f t="shared" si="9"/>
        <v>0</v>
      </c>
      <c r="AC23" s="124"/>
      <c r="AD23" s="117"/>
      <c r="AE23" s="117">
        <f t="shared" si="10"/>
        <v>0</v>
      </c>
    </row>
    <row r="24" s="93" customFormat="1" ht="22" customHeight="1" spans="1:31">
      <c r="A24" s="122" t="s">
        <v>181</v>
      </c>
      <c r="B24" s="115">
        <f t="shared" si="0"/>
        <v>0</v>
      </c>
      <c r="C24" s="115">
        <f t="shared" si="1"/>
        <v>0</v>
      </c>
      <c r="D24" s="115">
        <f t="shared" si="2"/>
        <v>0</v>
      </c>
      <c r="E24" s="126"/>
      <c r="F24" s="117"/>
      <c r="G24" s="117">
        <f t="shared" si="3"/>
        <v>0</v>
      </c>
      <c r="H24" s="124"/>
      <c r="I24" s="117"/>
      <c r="J24" s="117">
        <f t="shared" si="4"/>
        <v>0</v>
      </c>
      <c r="K24" s="124"/>
      <c r="L24" s="117"/>
      <c r="M24" s="117">
        <f>L24-K24</f>
        <v>0</v>
      </c>
      <c r="N24" s="120"/>
      <c r="O24" s="120"/>
      <c r="P24" s="120">
        <f t="shared" si="5"/>
        <v>0</v>
      </c>
      <c r="Q24" s="124"/>
      <c r="R24" s="117"/>
      <c r="S24" s="121">
        <f t="shared" si="6"/>
        <v>0</v>
      </c>
      <c r="T24" s="124"/>
      <c r="U24" s="117"/>
      <c r="V24" s="117">
        <f t="shared" si="7"/>
        <v>0</v>
      </c>
      <c r="W24" s="120"/>
      <c r="X24" s="120"/>
      <c r="Y24" s="120">
        <f t="shared" si="8"/>
        <v>0</v>
      </c>
      <c r="Z24" s="124"/>
      <c r="AA24" s="117"/>
      <c r="AB24" s="117">
        <f t="shared" si="9"/>
        <v>0</v>
      </c>
      <c r="AC24" s="124"/>
      <c r="AD24" s="117"/>
      <c r="AE24" s="117">
        <f t="shared" si="10"/>
        <v>0</v>
      </c>
    </row>
    <row r="25" s="93" customFormat="1" ht="22" customHeight="1" spans="1:31">
      <c r="A25" s="122" t="s">
        <v>182</v>
      </c>
      <c r="B25" s="115">
        <f t="shared" si="0"/>
        <v>0</v>
      </c>
      <c r="C25" s="115">
        <f t="shared" si="1"/>
        <v>0</v>
      </c>
      <c r="D25" s="115">
        <f t="shared" si="2"/>
        <v>0</v>
      </c>
      <c r="E25" s="126"/>
      <c r="F25" s="117"/>
      <c r="G25" s="117">
        <f t="shared" si="3"/>
        <v>0</v>
      </c>
      <c r="H25" s="124"/>
      <c r="I25" s="117"/>
      <c r="J25" s="117">
        <f>I25/10*2+I25</f>
        <v>0</v>
      </c>
      <c r="K25" s="124"/>
      <c r="L25" s="117"/>
      <c r="M25" s="117">
        <f>L25-K25</f>
        <v>0</v>
      </c>
      <c r="N25" s="120"/>
      <c r="O25" s="120"/>
      <c r="P25" s="120">
        <f t="shared" si="5"/>
        <v>0</v>
      </c>
      <c r="Q25" s="124"/>
      <c r="R25" s="117"/>
      <c r="S25" s="121">
        <f t="shared" si="6"/>
        <v>0</v>
      </c>
      <c r="T25" s="124"/>
      <c r="U25" s="117"/>
      <c r="V25" s="117">
        <f t="shared" si="7"/>
        <v>0</v>
      </c>
      <c r="W25" s="120"/>
      <c r="X25" s="120"/>
      <c r="Y25" s="120">
        <f t="shared" si="8"/>
        <v>0</v>
      </c>
      <c r="Z25" s="124"/>
      <c r="AA25" s="117"/>
      <c r="AB25" s="117">
        <f t="shared" si="9"/>
        <v>0</v>
      </c>
      <c r="AC25" s="124"/>
      <c r="AD25" s="117"/>
      <c r="AE25" s="117">
        <f t="shared" si="10"/>
        <v>0</v>
      </c>
    </row>
    <row r="26" s="93" customFormat="1" ht="22" customHeight="1" spans="1:31">
      <c r="A26" s="122" t="s">
        <v>183</v>
      </c>
      <c r="B26" s="115">
        <f t="shared" si="0"/>
        <v>0</v>
      </c>
      <c r="C26" s="115">
        <f t="shared" si="1"/>
        <v>0</v>
      </c>
      <c r="D26" s="115">
        <f t="shared" si="2"/>
        <v>0</v>
      </c>
      <c r="E26" s="126"/>
      <c r="F26" s="117"/>
      <c r="G26" s="117">
        <f t="shared" si="3"/>
        <v>0</v>
      </c>
      <c r="H26" s="126"/>
      <c r="I26" s="117"/>
      <c r="J26" s="117">
        <f>I26/10*2+I26</f>
        <v>0</v>
      </c>
      <c r="K26" s="126"/>
      <c r="L26" s="117"/>
      <c r="M26" s="117">
        <f>L26-K26</f>
        <v>0</v>
      </c>
      <c r="N26" s="120"/>
      <c r="O26" s="120"/>
      <c r="P26" s="120">
        <f t="shared" si="5"/>
        <v>0</v>
      </c>
      <c r="Q26" s="124"/>
      <c r="R26" s="117"/>
      <c r="S26" s="121">
        <f t="shared" si="6"/>
        <v>0</v>
      </c>
      <c r="T26" s="126"/>
      <c r="U26" s="117"/>
      <c r="V26" s="117">
        <f t="shared" si="7"/>
        <v>0</v>
      </c>
      <c r="W26" s="120"/>
      <c r="X26" s="120"/>
      <c r="Y26" s="120">
        <f t="shared" si="8"/>
        <v>0</v>
      </c>
      <c r="Z26" s="124"/>
      <c r="AA26" s="117">
        <v>0</v>
      </c>
      <c r="AB26" s="117">
        <f t="shared" si="9"/>
        <v>0</v>
      </c>
      <c r="AC26" s="124"/>
      <c r="AD26" s="117"/>
      <c r="AE26" s="117">
        <f t="shared" si="10"/>
        <v>0</v>
      </c>
    </row>
    <row r="27" s="94" customFormat="1" ht="22" customHeight="1" spans="1:31">
      <c r="A27" s="127" t="s">
        <v>184</v>
      </c>
      <c r="B27" s="115">
        <f t="shared" si="0"/>
        <v>1562.2</v>
      </c>
      <c r="C27" s="115">
        <f t="shared" si="1"/>
        <v>1561</v>
      </c>
      <c r="D27" s="115">
        <f t="shared" si="2"/>
        <v>-375.2</v>
      </c>
      <c r="E27" s="128">
        <f t="shared" ref="E27:AE27" si="11">SUM(E5:E26)</f>
        <v>1008.99</v>
      </c>
      <c r="F27" s="128">
        <f t="shared" si="11"/>
        <v>866</v>
      </c>
      <c r="G27" s="128">
        <f t="shared" si="11"/>
        <v>-142.99</v>
      </c>
      <c r="H27" s="128">
        <f t="shared" si="11"/>
        <v>182.82</v>
      </c>
      <c r="I27" s="128">
        <f t="shared" si="11"/>
        <v>114</v>
      </c>
      <c r="J27" s="128">
        <f t="shared" si="11"/>
        <v>-68.82</v>
      </c>
      <c r="K27" s="128">
        <f t="shared" si="11"/>
        <v>27</v>
      </c>
      <c r="L27" s="128">
        <f t="shared" si="11"/>
        <v>401</v>
      </c>
      <c r="M27" s="128">
        <f t="shared" si="11"/>
        <v>0</v>
      </c>
      <c r="N27" s="128">
        <f t="shared" si="11"/>
        <v>0</v>
      </c>
      <c r="O27" s="128">
        <f t="shared" si="11"/>
        <v>0</v>
      </c>
      <c r="P27" s="128">
        <f t="shared" si="11"/>
        <v>0</v>
      </c>
      <c r="Q27" s="128">
        <f t="shared" si="11"/>
        <v>0</v>
      </c>
      <c r="R27" s="128">
        <f t="shared" si="11"/>
        <v>0</v>
      </c>
      <c r="S27" s="128">
        <f t="shared" si="11"/>
        <v>0</v>
      </c>
      <c r="T27" s="128">
        <f t="shared" si="11"/>
        <v>0</v>
      </c>
      <c r="U27" s="128">
        <f t="shared" si="11"/>
        <v>0</v>
      </c>
      <c r="V27" s="128">
        <f t="shared" si="11"/>
        <v>0</v>
      </c>
      <c r="W27" s="128">
        <f t="shared" si="11"/>
        <v>0</v>
      </c>
      <c r="X27" s="128">
        <f t="shared" si="11"/>
        <v>0</v>
      </c>
      <c r="Y27" s="128">
        <f t="shared" si="11"/>
        <v>0</v>
      </c>
      <c r="Z27" s="128">
        <f t="shared" si="11"/>
        <v>343.39</v>
      </c>
      <c r="AA27" s="128">
        <f t="shared" si="11"/>
        <v>180</v>
      </c>
      <c r="AB27" s="128">
        <f t="shared" si="11"/>
        <v>-163.39</v>
      </c>
      <c r="AC27" s="128">
        <f t="shared" si="11"/>
        <v>0</v>
      </c>
      <c r="AD27" s="128">
        <f t="shared" si="11"/>
        <v>0</v>
      </c>
      <c r="AE27" s="128">
        <f t="shared" si="11"/>
        <v>0</v>
      </c>
    </row>
  </sheetData>
  <mergeCells count="12">
    <mergeCell ref="A1:AE1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3:A4"/>
  </mergeCells>
  <printOptions horizontalCentered="1"/>
  <pageMargins left="0.393055555555556" right="0.393055555555556" top="0.629861111111111" bottom="0.590277777777778" header="0.393055555555556" footer="0.590277777777778"/>
  <pageSetup paperSize="9" scale="55" fitToHeight="0" orientation="landscape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showZeros="0" zoomScaleSheetLayoutView="60" workbookViewId="0">
      <pane ySplit="3" topLeftCell="A4" activePane="bottomLeft" state="frozen"/>
      <selection/>
      <selection pane="bottomLeft" activeCell="A1" sqref="A1:L1"/>
    </sheetView>
  </sheetViews>
  <sheetFormatPr defaultColWidth="9" defaultRowHeight="14.25"/>
  <cols>
    <col min="1" max="1" width="33.375" style="2" customWidth="1"/>
    <col min="2" max="5" width="7" style="2" customWidth="1"/>
    <col min="6" max="6" width="12.25" style="2" customWidth="1"/>
    <col min="7" max="7" width="33.25" style="2" customWidth="1"/>
    <col min="8" max="10" width="6.25" style="2" customWidth="1"/>
    <col min="11" max="11" width="6.625" style="2" customWidth="1"/>
    <col min="12" max="12" width="11.625" style="2" customWidth="1"/>
    <col min="13" max="16384" width="9" style="2"/>
  </cols>
  <sheetData>
    <row r="1" ht="31" customHeight="1" spans="1:12">
      <c r="A1" s="63" t="s">
        <v>185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ht="17" customHeight="1" spans="1:12">
      <c r="B2" s="64"/>
      <c r="C2" s="64"/>
      <c r="D2" s="64"/>
      <c r="E2" s="64"/>
      <c r="F2" s="64"/>
      <c r="G2" s="64"/>
      <c r="H2" s="64"/>
      <c r="I2" s="64"/>
      <c r="J2" s="64"/>
      <c r="L2" s="65" t="s">
        <v>19</v>
      </c>
    </row>
    <row r="3" s="19" customFormat="1" ht="58" customHeight="1" spans="1:12">
      <c r="A3" s="66" t="s">
        <v>20</v>
      </c>
      <c r="B3" s="67" t="s">
        <v>21</v>
      </c>
      <c r="C3" s="68" t="s">
        <v>22</v>
      </c>
      <c r="D3" s="69" t="s">
        <v>23</v>
      </c>
      <c r="E3" s="69" t="s">
        <v>24</v>
      </c>
      <c r="F3" s="70" t="s">
        <v>25</v>
      </c>
      <c r="G3" s="71" t="s">
        <v>186</v>
      </c>
      <c r="H3" s="72" t="s">
        <v>21</v>
      </c>
      <c r="I3" s="68" t="s">
        <v>22</v>
      </c>
      <c r="J3" s="69" t="s">
        <v>23</v>
      </c>
      <c r="K3" s="69" t="s">
        <v>24</v>
      </c>
      <c r="L3" s="73" t="s">
        <v>25</v>
      </c>
    </row>
    <row r="4" s="62" customFormat="1" ht="13.5" spans="1:12">
      <c r="A4" s="74" t="s">
        <v>187</v>
      </c>
      <c r="B4" s="75"/>
      <c r="C4" s="75"/>
      <c r="D4" s="75"/>
      <c r="E4" s="75">
        <f>D4-B4</f>
        <v>0</v>
      </c>
      <c r="F4" s="75" t="e">
        <f>D4/B4*100</f>
        <v>#DIV/0!</v>
      </c>
      <c r="G4" s="74" t="s">
        <v>188</v>
      </c>
      <c r="H4" s="76"/>
      <c r="I4" s="76"/>
      <c r="J4" s="75"/>
      <c r="K4" s="75">
        <f>J4-H4</f>
        <v>0</v>
      </c>
      <c r="L4" s="77" t="e">
        <f t="shared" ref="L4:L31" si="0">K4/H4*100</f>
        <v>#DIV/0!</v>
      </c>
    </row>
    <row r="5" s="62" customFormat="1" ht="13.5" spans="1:12">
      <c r="A5" s="74" t="s">
        <v>189</v>
      </c>
      <c r="B5" s="75"/>
      <c r="C5" s="75"/>
      <c r="D5" s="75"/>
      <c r="E5" s="75">
        <f t="shared" ref="E5:E31" si="1">D5-B5</f>
        <v>0</v>
      </c>
      <c r="F5" s="75" t="e">
        <f t="shared" ref="F5:F31" si="2">D5/B5*100</f>
        <v>#DIV/0!</v>
      </c>
      <c r="G5" s="74" t="s">
        <v>190</v>
      </c>
      <c r="H5" s="75"/>
      <c r="I5" s="75"/>
      <c r="J5" s="75"/>
      <c r="K5" s="75">
        <f t="shared" ref="K5:K31" si="3">J5-H5</f>
        <v>0</v>
      </c>
      <c r="L5" s="77" t="e">
        <f t="shared" si="0"/>
        <v>#DIV/0!</v>
      </c>
    </row>
    <row r="6" s="62" customFormat="1" ht="13.5" spans="1:12">
      <c r="A6" s="74" t="s">
        <v>191</v>
      </c>
      <c r="B6" s="75"/>
      <c r="C6" s="75"/>
      <c r="D6" s="75"/>
      <c r="E6" s="75">
        <f t="shared" si="1"/>
        <v>0</v>
      </c>
      <c r="F6" s="75" t="e">
        <f t="shared" si="2"/>
        <v>#DIV/0!</v>
      </c>
      <c r="G6" s="74" t="s">
        <v>192</v>
      </c>
      <c r="H6" s="75"/>
      <c r="I6" s="75"/>
      <c r="J6" s="75"/>
      <c r="K6" s="75">
        <f t="shared" si="3"/>
        <v>0</v>
      </c>
      <c r="L6" s="77" t="e">
        <f t="shared" si="0"/>
        <v>#DIV/0!</v>
      </c>
    </row>
    <row r="7" s="62" customFormat="1" ht="13.5" spans="1:12">
      <c r="A7" s="74" t="s">
        <v>193</v>
      </c>
      <c r="B7" s="75"/>
      <c r="C7" s="75"/>
      <c r="D7" s="75"/>
      <c r="E7" s="75">
        <f t="shared" si="1"/>
        <v>0</v>
      </c>
      <c r="F7" s="75" t="e">
        <f t="shared" si="2"/>
        <v>#DIV/0!</v>
      </c>
      <c r="G7" s="78" t="s">
        <v>194</v>
      </c>
      <c r="H7" s="75"/>
      <c r="I7" s="75"/>
      <c r="J7" s="75"/>
      <c r="K7" s="75">
        <f t="shared" si="3"/>
        <v>0</v>
      </c>
      <c r="L7" s="77" t="e">
        <f t="shared" si="0"/>
        <v>#DIV/0!</v>
      </c>
    </row>
    <row r="8" s="62" customFormat="1" ht="13.5" spans="1:12">
      <c r="A8" s="74" t="s">
        <v>195</v>
      </c>
      <c r="B8" s="75"/>
      <c r="C8" s="75"/>
      <c r="D8" s="75"/>
      <c r="E8" s="75">
        <f t="shared" si="1"/>
        <v>0</v>
      </c>
      <c r="F8" s="75" t="e">
        <f t="shared" si="2"/>
        <v>#DIV/0!</v>
      </c>
      <c r="G8" s="74" t="s">
        <v>196</v>
      </c>
      <c r="H8" s="75"/>
      <c r="I8" s="75"/>
      <c r="J8" s="75"/>
      <c r="K8" s="75">
        <f t="shared" si="3"/>
        <v>0</v>
      </c>
      <c r="L8" s="77" t="e">
        <f t="shared" si="0"/>
        <v>#DIV/0!</v>
      </c>
    </row>
    <row r="9" s="62" customFormat="1" ht="13.5" spans="1:12">
      <c r="A9" s="74" t="s">
        <v>197</v>
      </c>
      <c r="B9" s="75"/>
      <c r="C9" s="75"/>
      <c r="D9" s="75"/>
      <c r="E9" s="75">
        <f t="shared" si="1"/>
        <v>0</v>
      </c>
      <c r="F9" s="75" t="e">
        <f t="shared" si="2"/>
        <v>#DIV/0!</v>
      </c>
      <c r="G9" s="74" t="s">
        <v>198</v>
      </c>
      <c r="H9" s="75"/>
      <c r="I9" s="75"/>
      <c r="J9" s="75"/>
      <c r="K9" s="75">
        <f t="shared" si="3"/>
        <v>0</v>
      </c>
      <c r="L9" s="77" t="e">
        <f t="shared" si="0"/>
        <v>#DIV/0!</v>
      </c>
    </row>
    <row r="10" s="62" customFormat="1" ht="13.5" spans="1:12">
      <c r="A10" s="79" t="s">
        <v>199</v>
      </c>
      <c r="B10" s="75"/>
      <c r="C10" s="75"/>
      <c r="D10" s="75"/>
      <c r="E10" s="75">
        <f t="shared" si="1"/>
        <v>0</v>
      </c>
      <c r="F10" s="75" t="e">
        <f t="shared" si="2"/>
        <v>#DIV/0!</v>
      </c>
      <c r="G10" s="80" t="s">
        <v>200</v>
      </c>
      <c r="H10" s="75"/>
      <c r="I10" s="75"/>
      <c r="J10" s="75"/>
      <c r="K10" s="75">
        <f t="shared" si="3"/>
        <v>0</v>
      </c>
      <c r="L10" s="77" t="e">
        <f t="shared" si="0"/>
        <v>#DIV/0!</v>
      </c>
    </row>
    <row r="11" s="62" customFormat="1" ht="27" spans="1:12">
      <c r="A11" s="80" t="s">
        <v>201</v>
      </c>
      <c r="B11" s="75"/>
      <c r="C11" s="75"/>
      <c r="D11" s="75"/>
      <c r="E11" s="75">
        <f t="shared" si="1"/>
        <v>0</v>
      </c>
      <c r="F11" s="75" t="e">
        <f t="shared" si="2"/>
        <v>#DIV/0!</v>
      </c>
      <c r="G11" s="80" t="s">
        <v>202</v>
      </c>
      <c r="H11" s="75"/>
      <c r="I11" s="75"/>
      <c r="J11" s="75"/>
      <c r="K11" s="75">
        <f t="shared" si="3"/>
        <v>0</v>
      </c>
      <c r="L11" s="77" t="e">
        <f t="shared" si="0"/>
        <v>#DIV/0!</v>
      </c>
    </row>
    <row r="12" s="62" customFormat="1" ht="13.5" spans="1:12">
      <c r="A12" s="74" t="s">
        <v>203</v>
      </c>
      <c r="B12" s="75"/>
      <c r="C12" s="75"/>
      <c r="D12" s="75"/>
      <c r="E12" s="75">
        <f t="shared" si="1"/>
        <v>0</v>
      </c>
      <c r="F12" s="75" t="e">
        <f t="shared" si="2"/>
        <v>#DIV/0!</v>
      </c>
      <c r="G12" s="74" t="s">
        <v>204</v>
      </c>
      <c r="H12" s="75"/>
      <c r="I12" s="75"/>
      <c r="J12" s="75"/>
      <c r="K12" s="75">
        <f t="shared" si="3"/>
        <v>0</v>
      </c>
      <c r="L12" s="77" t="e">
        <f t="shared" si="0"/>
        <v>#DIV/0!</v>
      </c>
    </row>
    <row r="13" s="62" customFormat="1" ht="27" spans="1:12">
      <c r="A13" s="80" t="s">
        <v>205</v>
      </c>
      <c r="B13" s="75"/>
      <c r="C13" s="75"/>
      <c r="D13" s="75"/>
      <c r="E13" s="75">
        <f t="shared" si="1"/>
        <v>0</v>
      </c>
      <c r="F13" s="75" t="e">
        <f t="shared" si="2"/>
        <v>#DIV/0!</v>
      </c>
      <c r="G13" s="81" t="s">
        <v>206</v>
      </c>
      <c r="H13" s="75"/>
      <c r="I13" s="75"/>
      <c r="J13" s="75">
        <v>75</v>
      </c>
      <c r="K13" s="75">
        <f t="shared" si="3"/>
        <v>75</v>
      </c>
      <c r="L13" s="77" t="e">
        <f t="shared" si="0"/>
        <v>#DIV/0!</v>
      </c>
    </row>
    <row r="14" s="62" customFormat="1" ht="13.5" spans="1:12">
      <c r="A14" s="74"/>
      <c r="B14" s="82"/>
      <c r="C14" s="82"/>
      <c r="D14" s="75"/>
      <c r="E14" s="75">
        <f t="shared" si="1"/>
        <v>0</v>
      </c>
      <c r="F14" s="75"/>
      <c r="G14" s="74" t="s">
        <v>207</v>
      </c>
      <c r="H14" s="75"/>
      <c r="I14" s="75"/>
      <c r="J14" s="75"/>
      <c r="K14" s="75">
        <f t="shared" si="3"/>
        <v>0</v>
      </c>
      <c r="L14" s="77" t="e">
        <f t="shared" si="0"/>
        <v>#DIV/0!</v>
      </c>
    </row>
    <row r="15" s="62" customFormat="1" ht="13.5" spans="1:12">
      <c r="A15" s="74"/>
      <c r="B15" s="82"/>
      <c r="C15" s="82"/>
      <c r="D15" s="75"/>
      <c r="E15" s="75">
        <f t="shared" si="1"/>
        <v>0</v>
      </c>
      <c r="F15" s="75"/>
      <c r="G15" s="74" t="s">
        <v>208</v>
      </c>
      <c r="H15" s="75"/>
      <c r="I15" s="75"/>
      <c r="J15" s="75"/>
      <c r="K15" s="75">
        <f t="shared" si="3"/>
        <v>0</v>
      </c>
      <c r="L15" s="77" t="e">
        <f t="shared" si="0"/>
        <v>#DIV/0!</v>
      </c>
    </row>
    <row r="16" s="62" customFormat="1" ht="13.5" spans="1:12">
      <c r="A16" s="78"/>
      <c r="B16" s="76"/>
      <c r="C16" s="76"/>
      <c r="D16" s="75"/>
      <c r="E16" s="75">
        <f t="shared" si="1"/>
        <v>0</v>
      </c>
      <c r="F16" s="75"/>
      <c r="G16" s="74" t="s">
        <v>209</v>
      </c>
      <c r="H16" s="75"/>
      <c r="I16" s="75"/>
      <c r="J16" s="75"/>
      <c r="K16" s="75">
        <f t="shared" si="3"/>
        <v>0</v>
      </c>
      <c r="L16" s="77" t="e">
        <f t="shared" si="0"/>
        <v>#DIV/0!</v>
      </c>
    </row>
    <row r="17" s="62" customFormat="1" ht="13.5" spans="1:12">
      <c r="A17" s="78"/>
      <c r="B17" s="83"/>
      <c r="C17" s="83"/>
      <c r="D17" s="75"/>
      <c r="E17" s="75">
        <f t="shared" si="1"/>
        <v>0</v>
      </c>
      <c r="F17" s="75"/>
      <c r="G17" s="74" t="s">
        <v>210</v>
      </c>
      <c r="H17" s="75"/>
      <c r="I17" s="75"/>
      <c r="J17" s="75"/>
      <c r="K17" s="75">
        <f t="shared" si="3"/>
        <v>0</v>
      </c>
      <c r="L17" s="77" t="e">
        <f t="shared" si="0"/>
        <v>#DIV/0!</v>
      </c>
    </row>
    <row r="18" s="62" customFormat="1" ht="13.5" spans="1:12">
      <c r="A18" s="78"/>
      <c r="B18" s="83"/>
      <c r="C18" s="83"/>
      <c r="D18" s="75"/>
      <c r="E18" s="75">
        <f t="shared" si="1"/>
        <v>0</v>
      </c>
      <c r="F18" s="75"/>
      <c r="G18" s="74" t="s">
        <v>211</v>
      </c>
      <c r="H18" s="75"/>
      <c r="I18" s="75"/>
      <c r="J18" s="75"/>
      <c r="K18" s="75">
        <f t="shared" si="3"/>
        <v>0</v>
      </c>
      <c r="L18" s="77" t="e">
        <f t="shared" si="0"/>
        <v>#DIV/0!</v>
      </c>
    </row>
    <row r="19" s="62" customFormat="1" ht="13.5" spans="1:12">
      <c r="A19" s="84" t="s">
        <v>78</v>
      </c>
      <c r="B19" s="85">
        <f>SUM(B4:B16)</f>
        <v>0</v>
      </c>
      <c r="C19" s="85">
        <f>SUM(C4:C16)</f>
        <v>0</v>
      </c>
      <c r="D19" s="85">
        <f>SUM(D4:D16)</f>
        <v>0</v>
      </c>
      <c r="E19" s="75">
        <f t="shared" si="1"/>
        <v>0</v>
      </c>
      <c r="F19" s="75" t="e">
        <f t="shared" si="2"/>
        <v>#DIV/0!</v>
      </c>
      <c r="G19" s="84" t="s">
        <v>79</v>
      </c>
      <c r="H19" s="75">
        <f>SUM(H4:H16)</f>
        <v>0</v>
      </c>
      <c r="I19" s="75">
        <f>SUM(I8:I18)</f>
        <v>0</v>
      </c>
      <c r="J19" s="75">
        <f>SUM(J8:J18)</f>
        <v>75</v>
      </c>
      <c r="K19" s="75">
        <f t="shared" si="3"/>
        <v>75</v>
      </c>
      <c r="L19" s="77" t="e">
        <f t="shared" si="0"/>
        <v>#DIV/0!</v>
      </c>
    </row>
    <row r="20" s="62" customFormat="1" ht="13.5" spans="1:12">
      <c r="A20" s="86" t="s">
        <v>80</v>
      </c>
      <c r="B20" s="85">
        <f>SUM(B21,B25:B27)</f>
        <v>0</v>
      </c>
      <c r="C20" s="85">
        <v>0</v>
      </c>
      <c r="D20" s="85">
        <f>SUM(D21,D25:D27)</f>
        <v>75</v>
      </c>
      <c r="E20" s="75">
        <f t="shared" si="1"/>
        <v>75</v>
      </c>
      <c r="F20" s="75" t="e">
        <f t="shared" si="2"/>
        <v>#DIV/0!</v>
      </c>
      <c r="G20" s="87" t="s">
        <v>81</v>
      </c>
      <c r="H20" s="75">
        <f>SUM(H21,H25:H26)</f>
        <v>0</v>
      </c>
      <c r="I20" s="75">
        <f>SUM(I21,I25:I26)</f>
        <v>0</v>
      </c>
      <c r="J20" s="75">
        <f t="shared" ref="J20:J30" si="4">SUM(H20:I20)</f>
        <v>0</v>
      </c>
      <c r="K20" s="75">
        <f t="shared" si="3"/>
        <v>0</v>
      </c>
      <c r="L20" s="77" t="e">
        <f t="shared" si="0"/>
        <v>#DIV/0!</v>
      </c>
    </row>
    <row r="21" s="62" customFormat="1" ht="13.5" spans="1:12">
      <c r="A21" s="74" t="s">
        <v>212</v>
      </c>
      <c r="B21" s="88">
        <f>SUM(B22:B24)</f>
        <v>0</v>
      </c>
      <c r="C21" s="88">
        <v>0</v>
      </c>
      <c r="D21" s="75">
        <f>SUM(D22:D24)</f>
        <v>75</v>
      </c>
      <c r="E21" s="75">
        <f t="shared" si="1"/>
        <v>75</v>
      </c>
      <c r="F21" s="75" t="e">
        <f t="shared" si="2"/>
        <v>#DIV/0!</v>
      </c>
      <c r="G21" s="74" t="s">
        <v>213</v>
      </c>
      <c r="H21" s="75">
        <f>SUM(H22:H24)</f>
        <v>0</v>
      </c>
      <c r="I21" s="75"/>
      <c r="J21" s="75">
        <f t="shared" si="4"/>
        <v>0</v>
      </c>
      <c r="K21" s="75">
        <f t="shared" si="3"/>
        <v>0</v>
      </c>
      <c r="L21" s="77" t="e">
        <f t="shared" si="0"/>
        <v>#DIV/0!</v>
      </c>
    </row>
    <row r="22" s="62" customFormat="1" ht="13.5" spans="1:12">
      <c r="A22" s="81" t="s">
        <v>214</v>
      </c>
      <c r="B22" s="88"/>
      <c r="C22" s="88">
        <v>0</v>
      </c>
      <c r="D22" s="75">
        <v>75</v>
      </c>
      <c r="E22" s="75">
        <f t="shared" si="1"/>
        <v>75</v>
      </c>
      <c r="F22" s="75" t="e">
        <f t="shared" si="2"/>
        <v>#DIV/0!</v>
      </c>
      <c r="G22" s="74" t="s">
        <v>215</v>
      </c>
      <c r="H22" s="75"/>
      <c r="I22" s="75"/>
      <c r="J22" s="75">
        <f t="shared" si="4"/>
        <v>0</v>
      </c>
      <c r="K22" s="75">
        <f t="shared" si="3"/>
        <v>0</v>
      </c>
      <c r="L22" s="77" t="e">
        <f t="shared" si="0"/>
        <v>#DIV/0!</v>
      </c>
    </row>
    <row r="23" s="62" customFormat="1" ht="13.5" spans="1:12">
      <c r="A23" s="74" t="s">
        <v>216</v>
      </c>
      <c r="B23" s="88"/>
      <c r="C23" s="88"/>
      <c r="D23" s="75"/>
      <c r="E23" s="75">
        <f t="shared" si="1"/>
        <v>0</v>
      </c>
      <c r="F23" s="75" t="e">
        <f t="shared" si="2"/>
        <v>#DIV/0!</v>
      </c>
      <c r="G23" s="74" t="s">
        <v>217</v>
      </c>
      <c r="H23" s="75"/>
      <c r="I23" s="75"/>
      <c r="J23" s="75">
        <f t="shared" si="4"/>
        <v>0</v>
      </c>
      <c r="K23" s="75">
        <f t="shared" si="3"/>
        <v>0</v>
      </c>
      <c r="L23" s="77" t="e">
        <f t="shared" si="0"/>
        <v>#DIV/0!</v>
      </c>
    </row>
    <row r="24" s="62" customFormat="1" ht="13.5" spans="1:12">
      <c r="A24" s="74" t="s">
        <v>218</v>
      </c>
      <c r="B24" s="88"/>
      <c r="C24" s="88"/>
      <c r="D24" s="75"/>
      <c r="E24" s="75">
        <f t="shared" si="1"/>
        <v>0</v>
      </c>
      <c r="F24" s="75" t="e">
        <f t="shared" si="2"/>
        <v>#DIV/0!</v>
      </c>
      <c r="G24" s="74" t="s">
        <v>219</v>
      </c>
      <c r="H24" s="75"/>
      <c r="I24" s="75"/>
      <c r="J24" s="75">
        <f t="shared" si="4"/>
        <v>0</v>
      </c>
      <c r="K24" s="75">
        <f t="shared" si="3"/>
        <v>0</v>
      </c>
      <c r="L24" s="77" t="e">
        <f t="shared" si="0"/>
        <v>#DIV/0!</v>
      </c>
    </row>
    <row r="25" s="62" customFormat="1" ht="13.5" spans="1:12">
      <c r="A25" s="74" t="s">
        <v>220</v>
      </c>
      <c r="B25" s="75"/>
      <c r="C25" s="75"/>
      <c r="D25" s="75"/>
      <c r="E25" s="75">
        <f t="shared" si="1"/>
        <v>0</v>
      </c>
      <c r="F25" s="75" t="e">
        <f t="shared" si="2"/>
        <v>#DIV/0!</v>
      </c>
      <c r="G25" s="74" t="s">
        <v>221</v>
      </c>
      <c r="H25" s="75"/>
      <c r="I25" s="75"/>
      <c r="J25" s="75">
        <f t="shared" si="4"/>
        <v>0</v>
      </c>
      <c r="K25" s="75">
        <f t="shared" si="3"/>
        <v>0</v>
      </c>
      <c r="L25" s="77" t="e">
        <f t="shared" si="0"/>
        <v>#DIV/0!</v>
      </c>
    </row>
    <row r="26" s="62" customFormat="1" ht="13.5" spans="1:12">
      <c r="A26" s="74" t="s">
        <v>222</v>
      </c>
      <c r="B26" s="82"/>
      <c r="C26" s="82"/>
      <c r="D26" s="75"/>
      <c r="E26" s="75">
        <f t="shared" si="1"/>
        <v>0</v>
      </c>
      <c r="F26" s="75" t="e">
        <f t="shared" si="2"/>
        <v>#DIV/0!</v>
      </c>
      <c r="G26" s="74" t="s">
        <v>223</v>
      </c>
      <c r="H26" s="75">
        <f>B31-H19-H21-H25-H27</f>
        <v>0</v>
      </c>
      <c r="I26" s="75">
        <f>C31-I19-I21-I25-I27</f>
        <v>0</v>
      </c>
      <c r="J26" s="75">
        <f t="shared" si="4"/>
        <v>0</v>
      </c>
      <c r="K26" s="75">
        <f t="shared" si="3"/>
        <v>0</v>
      </c>
      <c r="L26" s="77" t="e">
        <f t="shared" si="0"/>
        <v>#DIV/0!</v>
      </c>
    </row>
    <row r="27" s="62" customFormat="1" ht="13.5" spans="1:12">
      <c r="A27" s="74" t="s">
        <v>224</v>
      </c>
      <c r="B27" s="82"/>
      <c r="C27" s="82"/>
      <c r="D27" s="75"/>
      <c r="E27" s="75">
        <f t="shared" si="1"/>
        <v>0</v>
      </c>
      <c r="F27" s="75" t="e">
        <f t="shared" si="2"/>
        <v>#DIV/0!</v>
      </c>
      <c r="G27" s="87" t="s">
        <v>101</v>
      </c>
      <c r="H27" s="75"/>
      <c r="I27" s="75"/>
      <c r="J27" s="75">
        <f t="shared" si="4"/>
        <v>0</v>
      </c>
      <c r="K27" s="75">
        <f t="shared" si="3"/>
        <v>0</v>
      </c>
      <c r="L27" s="77" t="e">
        <f t="shared" si="0"/>
        <v>#DIV/0!</v>
      </c>
    </row>
    <row r="28" s="62" customFormat="1" ht="13.5" spans="1:12">
      <c r="A28" s="74" t="s">
        <v>225</v>
      </c>
      <c r="B28" s="82"/>
      <c r="C28" s="82"/>
      <c r="D28" s="75"/>
      <c r="E28" s="75">
        <f t="shared" si="1"/>
        <v>0</v>
      </c>
      <c r="F28" s="75" t="e">
        <f t="shared" si="2"/>
        <v>#DIV/0!</v>
      </c>
      <c r="G28" s="87"/>
      <c r="H28" s="75"/>
      <c r="I28" s="75"/>
      <c r="J28" s="75">
        <f t="shared" si="4"/>
        <v>0</v>
      </c>
      <c r="K28" s="75">
        <f>J29-H28</f>
        <v>0</v>
      </c>
      <c r="L28" s="77" t="e">
        <f t="shared" si="0"/>
        <v>#DIV/0!</v>
      </c>
    </row>
    <row r="29" s="62" customFormat="1" ht="13.5" spans="1:12">
      <c r="A29" s="74" t="s">
        <v>226</v>
      </c>
      <c r="B29" s="82"/>
      <c r="C29" s="82"/>
      <c r="D29" s="75"/>
      <c r="E29" s="75">
        <f t="shared" si="1"/>
        <v>0</v>
      </c>
      <c r="F29" s="75" t="e">
        <f t="shared" si="2"/>
        <v>#DIV/0!</v>
      </c>
      <c r="G29" s="87"/>
      <c r="H29" s="75"/>
      <c r="I29" s="75"/>
      <c r="J29" s="75">
        <f t="shared" si="4"/>
        <v>0</v>
      </c>
      <c r="K29" s="75"/>
      <c r="L29" s="77" t="e">
        <f t="shared" si="0"/>
        <v>#DIV/0!</v>
      </c>
    </row>
    <row r="30" s="62" customFormat="1" ht="27" spans="1:12">
      <c r="A30" s="80" t="s">
        <v>227</v>
      </c>
      <c r="B30" s="89"/>
      <c r="C30" s="89"/>
      <c r="D30" s="75"/>
      <c r="E30" s="75">
        <f t="shared" si="1"/>
        <v>0</v>
      </c>
      <c r="F30" s="75" t="e">
        <f t="shared" si="2"/>
        <v>#DIV/0!</v>
      </c>
      <c r="G30" s="87"/>
      <c r="H30" s="75"/>
      <c r="I30" s="75"/>
      <c r="J30" s="75">
        <f t="shared" si="4"/>
        <v>0</v>
      </c>
      <c r="K30" s="75">
        <f t="shared" si="3"/>
        <v>0</v>
      </c>
      <c r="L30" s="77" t="e">
        <f t="shared" si="0"/>
        <v>#DIV/0!</v>
      </c>
    </row>
    <row r="31" s="62" customFormat="1" ht="13.5" spans="1:12">
      <c r="A31" s="84" t="s">
        <v>146</v>
      </c>
      <c r="B31" s="90">
        <f>SUM(B19,B20)</f>
        <v>0</v>
      </c>
      <c r="C31" s="90">
        <f>SUM(C19,C20)</f>
        <v>0</v>
      </c>
      <c r="D31" s="75">
        <v>75</v>
      </c>
      <c r="E31" s="75">
        <f t="shared" si="1"/>
        <v>75</v>
      </c>
      <c r="F31" s="75" t="e">
        <f t="shared" si="2"/>
        <v>#DIV/0!</v>
      </c>
      <c r="G31" s="84" t="s">
        <v>147</v>
      </c>
      <c r="H31" s="90">
        <f>SUM(H19,H20,H27)</f>
        <v>0</v>
      </c>
      <c r="I31" s="90">
        <f>SUM(I19,I20,I27)</f>
        <v>0</v>
      </c>
      <c r="J31" s="90">
        <f>SUM(J19,J20,J27)</f>
        <v>75</v>
      </c>
      <c r="K31" s="75">
        <f t="shared" si="3"/>
        <v>75</v>
      </c>
      <c r="L31" s="77" t="e">
        <f t="shared" si="0"/>
        <v>#DIV/0!</v>
      </c>
    </row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mergeCells count="1">
    <mergeCell ref="A1:L1"/>
  </mergeCells>
  <conditionalFormatting sqref="A28">
    <cfRule type="expression" dxfId="0" priority="15" stopIfTrue="1">
      <formula>"len($A:$A)=3"</formula>
    </cfRule>
  </conditionalFormatting>
  <conditionalFormatting sqref="B30:C30">
    <cfRule type="expression" dxfId="0" priority="16" stopIfTrue="1">
      <formula>"len($A:$A)=3"</formula>
    </cfRule>
  </conditionalFormatting>
  <conditionalFormatting sqref="A4:A15 A29:A30 A20:A27">
    <cfRule type="expression" dxfId="0" priority="23" stopIfTrue="1">
      <formula>"len($A:$A)=3"</formula>
    </cfRule>
  </conditionalFormatting>
  <printOptions horizontalCentered="1"/>
  <pageMargins left="0.432638888888889" right="0.354166666666667" top="0.472222222222222" bottom="0.550694444444444" header="0.314583333333333" footer="0.275"/>
  <pageSetup paperSize="9" scale="90" fitToHeight="0" orientation="landscape" blackAndWhite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Zeros="0" zoomScaleSheetLayoutView="60" workbookViewId="0">
      <pane ySplit="1" topLeftCell="A25" activePane="bottomLeft" state="frozen"/>
      <selection/>
      <selection pane="bottomLeft" activeCell="A25" sqref="A25:H25"/>
    </sheetView>
  </sheetViews>
  <sheetFormatPr defaultColWidth="9" defaultRowHeight="14.25" outlineLevelCol="7"/>
  <cols>
    <col min="1" max="1" width="32.125" style="2" customWidth="1"/>
    <col min="2" max="2" width="8.875" style="2" customWidth="1"/>
    <col min="3" max="3" width="7.5" style="2" customWidth="1"/>
    <col min="4" max="4" width="11.25" style="2" customWidth="1"/>
    <col min="5" max="5" width="34.875" style="2" customWidth="1"/>
    <col min="6" max="6" width="7.5" style="2" customWidth="1"/>
    <col min="7" max="7" width="8.625" style="2" customWidth="1"/>
    <col min="8" max="8" width="12.625" style="2" customWidth="1"/>
    <col min="9" max="9" width="13.125" style="2" customWidth="1"/>
    <col min="10" max="10" width="10.25" style="2" customWidth="1"/>
    <col min="11" max="11" width="10.625" style="2" customWidth="1"/>
    <col min="12" max="12" width="11.625" style="2" customWidth="1"/>
    <col min="13" max="16384" width="9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t="22.5" spans="1:8">
      <c r="A25" s="33" t="s">
        <v>228</v>
      </c>
      <c r="B25" s="33"/>
      <c r="C25" s="33"/>
      <c r="D25" s="33"/>
      <c r="E25" s="33"/>
      <c r="F25" s="33"/>
      <c r="G25" s="33"/>
      <c r="H25" s="33"/>
    </row>
    <row r="26" spans="1:8">
      <c r="A26" s="34"/>
      <c r="B26" s="35"/>
      <c r="C26" s="35"/>
      <c r="D26" s="36"/>
      <c r="E26" s="35"/>
      <c r="F26" s="35"/>
      <c r="G26" s="37"/>
      <c r="H26" s="36" t="s">
        <v>229</v>
      </c>
    </row>
    <row r="27" ht="42.75" spans="1:8">
      <c r="A27" s="38" t="s">
        <v>230</v>
      </c>
      <c r="B27" s="39" t="s">
        <v>21</v>
      </c>
      <c r="C27" s="39" t="s">
        <v>23</v>
      </c>
      <c r="D27" s="40" t="s">
        <v>25</v>
      </c>
      <c r="E27" s="41" t="s">
        <v>26</v>
      </c>
      <c r="F27" s="39" t="s">
        <v>21</v>
      </c>
      <c r="G27" s="39" t="s">
        <v>23</v>
      </c>
      <c r="H27" s="40" t="s">
        <v>25</v>
      </c>
    </row>
    <row r="28" s="19" customFormat="1" ht="18" customHeight="1" spans="1:8">
      <c r="A28" s="42" t="s">
        <v>231</v>
      </c>
      <c r="B28" s="43"/>
      <c r="C28" s="43"/>
      <c r="D28" s="44" t="str">
        <f t="shared" ref="D28:D37" si="0">IF(OR(VALUE(C28)=0,ISERROR(C28/B28-1)),"",C28/B28-1)</f>
        <v/>
      </c>
      <c r="E28" s="45" t="s">
        <v>35</v>
      </c>
      <c r="F28" s="46"/>
      <c r="G28" s="47"/>
      <c r="H28" s="44" t="str">
        <f t="shared" ref="H28:H38" si="1">IF(OR(VALUE(G28)=0,ISERROR(G28/F28-1)),"",G28/F28-1)</f>
        <v/>
      </c>
    </row>
    <row r="29" s="19" customFormat="1" ht="18" customHeight="1" spans="1:8">
      <c r="A29" s="48" t="s">
        <v>232</v>
      </c>
      <c r="B29" s="48"/>
      <c r="C29" s="48"/>
      <c r="D29" s="44" t="str">
        <f t="shared" si="0"/>
        <v/>
      </c>
      <c r="E29" s="45" t="s">
        <v>37</v>
      </c>
      <c r="F29" s="49"/>
      <c r="G29" s="50"/>
      <c r="H29" s="44" t="str">
        <f t="shared" si="1"/>
        <v/>
      </c>
    </row>
    <row r="30" s="19" customFormat="1" ht="18" customHeight="1" spans="1:8">
      <c r="A30" s="48" t="s">
        <v>233</v>
      </c>
      <c r="B30" s="48"/>
      <c r="C30" s="48"/>
      <c r="D30" s="44" t="str">
        <f t="shared" si="0"/>
        <v/>
      </c>
      <c r="E30" s="45" t="s">
        <v>234</v>
      </c>
      <c r="F30" s="48"/>
      <c r="G30" s="50"/>
      <c r="H30" s="44" t="str">
        <f t="shared" si="1"/>
        <v/>
      </c>
    </row>
    <row r="31" s="19" customFormat="1" ht="18" customHeight="1" spans="1:8">
      <c r="A31" s="48" t="s">
        <v>235</v>
      </c>
      <c r="B31" s="48"/>
      <c r="C31" s="48"/>
      <c r="D31" s="44" t="str">
        <f t="shared" si="0"/>
        <v/>
      </c>
      <c r="E31" s="45" t="s">
        <v>41</v>
      </c>
      <c r="F31" s="51"/>
      <c r="G31" s="50"/>
      <c r="H31" s="44" t="str">
        <f t="shared" si="1"/>
        <v/>
      </c>
    </row>
    <row r="32" s="19" customFormat="1" ht="18" customHeight="1" spans="1:8">
      <c r="A32" s="48" t="s">
        <v>236</v>
      </c>
      <c r="B32" s="48"/>
      <c r="C32" s="50"/>
      <c r="D32" s="44" t="str">
        <f t="shared" si="0"/>
        <v/>
      </c>
      <c r="E32" s="45" t="s">
        <v>45</v>
      </c>
      <c r="F32" s="48"/>
      <c r="G32" s="50"/>
      <c r="H32" s="44" t="str">
        <f t="shared" si="1"/>
        <v/>
      </c>
    </row>
    <row r="33" s="19" customFormat="1" ht="18" customHeight="1" spans="1:8">
      <c r="A33" s="48"/>
      <c r="B33" s="48"/>
      <c r="C33" s="50"/>
      <c r="D33" s="44" t="str">
        <f t="shared" si="0"/>
        <v/>
      </c>
      <c r="E33" s="45" t="s">
        <v>47</v>
      </c>
      <c r="F33" s="52"/>
      <c r="G33" s="50"/>
      <c r="H33" s="44" t="str">
        <f t="shared" si="1"/>
        <v/>
      </c>
    </row>
    <row r="34" s="19" customFormat="1" ht="18" customHeight="1" spans="1:8">
      <c r="A34" s="48"/>
      <c r="B34" s="48"/>
      <c r="C34" s="50"/>
      <c r="D34" s="44" t="str">
        <f t="shared" si="0"/>
        <v/>
      </c>
      <c r="E34" s="45" t="s">
        <v>49</v>
      </c>
      <c r="F34" s="48"/>
      <c r="G34" s="50"/>
      <c r="H34" s="44" t="str">
        <f t="shared" si="1"/>
        <v/>
      </c>
    </row>
    <row r="35" s="19" customFormat="1" ht="18" customHeight="1" spans="1:8">
      <c r="A35" s="48"/>
      <c r="B35" s="48"/>
      <c r="C35" s="50"/>
      <c r="D35" s="44" t="str">
        <f t="shared" si="0"/>
        <v/>
      </c>
      <c r="E35" s="53" t="s">
        <v>51</v>
      </c>
      <c r="F35" s="48"/>
      <c r="G35" s="50"/>
      <c r="H35" s="44" t="str">
        <f t="shared" si="1"/>
        <v/>
      </c>
    </row>
    <row r="36" s="19" customFormat="1" ht="18" customHeight="1" spans="1:8">
      <c r="A36" s="48"/>
      <c r="B36" s="48"/>
      <c r="C36" s="50"/>
      <c r="D36" s="44" t="str">
        <f t="shared" si="0"/>
        <v/>
      </c>
      <c r="E36" s="53" t="s">
        <v>53</v>
      </c>
      <c r="F36" s="48"/>
      <c r="G36" s="50"/>
      <c r="H36" s="44" t="str">
        <f t="shared" si="1"/>
        <v/>
      </c>
    </row>
    <row r="37" s="19" customFormat="1" ht="18" customHeight="1" spans="1:8">
      <c r="A37" s="48"/>
      <c r="B37" s="48"/>
      <c r="C37" s="50"/>
      <c r="D37" s="44" t="str">
        <f t="shared" si="0"/>
        <v/>
      </c>
      <c r="E37" s="45" t="s">
        <v>55</v>
      </c>
      <c r="F37" s="48"/>
      <c r="G37" s="50"/>
      <c r="H37" s="44" t="str">
        <f t="shared" si="1"/>
        <v/>
      </c>
    </row>
    <row r="38" s="19" customFormat="1" ht="18" customHeight="1" spans="1:8">
      <c r="A38" s="48"/>
      <c r="B38" s="48"/>
      <c r="C38" s="50"/>
      <c r="D38" s="44"/>
      <c r="E38" s="48" t="s">
        <v>69</v>
      </c>
      <c r="F38" s="54"/>
      <c r="G38" s="50"/>
      <c r="H38" s="44" t="str">
        <f t="shared" si="1"/>
        <v/>
      </c>
    </row>
    <row r="39" s="19" customFormat="1" ht="18" customHeight="1" spans="1:8">
      <c r="A39" s="48"/>
      <c r="B39" s="48"/>
      <c r="C39" s="50"/>
      <c r="D39" s="44"/>
      <c r="E39" s="48"/>
      <c r="F39" s="54"/>
      <c r="G39" s="50"/>
      <c r="H39" s="44"/>
    </row>
    <row r="40" s="19" customFormat="1" ht="18" customHeight="1" spans="1:8">
      <c r="A40" s="55" t="s">
        <v>237</v>
      </c>
      <c r="B40" s="56">
        <f t="shared" ref="B40:G40" si="2">SUM(B28:B38)</f>
        <v>0</v>
      </c>
      <c r="C40" s="57">
        <f t="shared" si="2"/>
        <v>0</v>
      </c>
      <c r="D40" s="58" t="str">
        <f t="shared" ref="D40:D45" si="3">IF(OR(VALUE(C40)=0,ISERROR(C40/B40-1)),"",C40/B40-1)</f>
        <v/>
      </c>
      <c r="E40" s="55" t="s">
        <v>238</v>
      </c>
      <c r="F40" s="57">
        <f t="shared" si="2"/>
        <v>0</v>
      </c>
      <c r="G40" s="57">
        <f t="shared" si="2"/>
        <v>0</v>
      </c>
      <c r="H40" s="58" t="str">
        <f t="shared" ref="H40:H47" si="4">IF(OR(VALUE(G40)=0,ISERROR(G40/F40-1)),"",G40/F40-1)</f>
        <v/>
      </c>
    </row>
    <row r="41" s="19" customFormat="1" ht="18" customHeight="1" spans="1:8">
      <c r="A41" s="48"/>
      <c r="B41" s="48"/>
      <c r="C41" s="50"/>
      <c r="D41" s="59"/>
      <c r="E41" s="48"/>
      <c r="F41" s="54"/>
      <c r="G41" s="50"/>
      <c r="H41" s="60"/>
    </row>
    <row r="42" s="19" customFormat="1" ht="18" customHeight="1" spans="1:8">
      <c r="A42" s="56" t="s">
        <v>80</v>
      </c>
      <c r="B42" s="54"/>
      <c r="C42" s="50">
        <f>SUM(C43)</f>
        <v>0</v>
      </c>
      <c r="D42" s="59"/>
      <c r="E42" s="56" t="s">
        <v>239</v>
      </c>
      <c r="F42" s="54"/>
      <c r="G42" s="50"/>
      <c r="H42" s="60"/>
    </row>
    <row r="43" s="19" customFormat="1" ht="18" customHeight="1" spans="1:8">
      <c r="A43" s="48" t="s">
        <v>240</v>
      </c>
      <c r="B43" s="54"/>
      <c r="C43" s="50"/>
      <c r="D43" s="59"/>
      <c r="E43" s="56" t="s">
        <v>241</v>
      </c>
      <c r="F43" s="54"/>
      <c r="G43" s="50"/>
      <c r="H43" s="60"/>
    </row>
    <row r="44" s="19" customFormat="1" ht="18" customHeight="1" spans="1:8">
      <c r="A44" s="56" t="s">
        <v>242</v>
      </c>
      <c r="B44" s="54"/>
      <c r="C44" s="50"/>
      <c r="D44" s="44" t="str">
        <f t="shared" si="3"/>
        <v/>
      </c>
      <c r="E44" s="56" t="s">
        <v>243</v>
      </c>
      <c r="F44" s="48">
        <v>0</v>
      </c>
      <c r="G44" s="50">
        <f>C50-G40-G42-G43</f>
        <v>0</v>
      </c>
      <c r="H44" s="58" t="str">
        <f t="shared" si="4"/>
        <v/>
      </c>
    </row>
    <row r="45" s="19" customFormat="1" ht="18" customHeight="1" spans="1:8">
      <c r="A45" s="56"/>
      <c r="B45" s="48"/>
      <c r="C45" s="50"/>
      <c r="D45" s="44" t="str">
        <f t="shared" si="3"/>
        <v/>
      </c>
      <c r="E45" s="48" t="s">
        <v>244</v>
      </c>
      <c r="F45" s="48"/>
      <c r="G45" s="50"/>
      <c r="H45" s="58" t="str">
        <f t="shared" si="4"/>
        <v/>
      </c>
    </row>
    <row r="46" s="19" customFormat="1" ht="18" customHeight="1" spans="1:8">
      <c r="A46" s="48"/>
      <c r="B46" s="48"/>
      <c r="C46" s="50"/>
      <c r="D46" s="59"/>
      <c r="E46" s="56"/>
      <c r="F46" s="48"/>
      <c r="G46" s="50"/>
      <c r="H46" s="58" t="str">
        <f t="shared" si="4"/>
        <v/>
      </c>
    </row>
    <row r="47" s="19" customFormat="1" ht="18" customHeight="1" spans="1:8">
      <c r="A47" s="48"/>
      <c r="B47" s="48"/>
      <c r="C47" s="50"/>
      <c r="D47" s="59"/>
      <c r="E47" s="56"/>
      <c r="F47" s="48"/>
      <c r="G47" s="50"/>
      <c r="H47" s="58" t="str">
        <f t="shared" si="4"/>
        <v/>
      </c>
    </row>
    <row r="48" s="19" customFormat="1" ht="18" customHeight="1" spans="1:8">
      <c r="A48" s="48"/>
      <c r="B48" s="48"/>
      <c r="C48" s="50"/>
      <c r="D48" s="59"/>
      <c r="E48" s="48"/>
      <c r="F48" s="48"/>
      <c r="G48" s="50"/>
      <c r="H48" s="60"/>
    </row>
    <row r="49" s="19" customFormat="1" ht="18" customHeight="1" spans="1:8">
      <c r="A49" s="48"/>
      <c r="B49" s="48"/>
      <c r="C49" s="50"/>
      <c r="D49" s="59"/>
      <c r="E49" s="48"/>
      <c r="F49" s="48"/>
      <c r="G49" s="50"/>
      <c r="H49" s="60"/>
    </row>
    <row r="50" s="19" customFormat="1" ht="18" customHeight="1" spans="1:8">
      <c r="A50" s="55" t="s">
        <v>245</v>
      </c>
      <c r="B50" s="61"/>
      <c r="C50" s="57">
        <f>SUM(C40,C42,C44)</f>
        <v>0</v>
      </c>
      <c r="D50" s="58" t="str">
        <f>IF(OR(VALUE(C50)=0,ISERROR(C50/B50-1)),"",C50/B50-1)</f>
        <v/>
      </c>
      <c r="E50" s="55" t="s">
        <v>246</v>
      </c>
      <c r="F50" s="57">
        <v>0</v>
      </c>
      <c r="G50" s="57">
        <f>SUM(G40,G42,G43,G44)</f>
        <v>0</v>
      </c>
      <c r="H50" s="58" t="str">
        <f>IF(OR(VALUE(G50)=0,ISERROR(G50/F50-1)),"",G50/F50-1)</f>
        <v/>
      </c>
    </row>
  </sheetData>
  <mergeCells count="1">
    <mergeCell ref="A25:H25"/>
  </mergeCells>
  <conditionalFormatting sqref="D44:D45 D50 H44:H47 H50 D28:D40 H28:H40">
    <cfRule type="cellIs" dxfId="1" priority="1" stopIfTrue="1" operator="lessThan">
      <formula>0</formula>
    </cfRule>
  </conditionalFormatting>
  <printOptions horizontalCentered="1"/>
  <pageMargins left="0.432638888888889" right="0.354166666666667" top="0.472222222222222" bottom="0.550694444444444" header="0.314583333333333" footer="0.275"/>
  <pageSetup paperSize="9" fitToHeight="0" orientation="landscape" blackAndWhite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showZeros="0" tabSelected="1" zoomScaleSheetLayoutView="60" workbookViewId="0">
      <pane ySplit="1" topLeftCell="A2" activePane="bottomLeft" state="frozen"/>
      <selection/>
      <selection pane="bottomLeft" activeCell="A1" sqref="A1:J1"/>
    </sheetView>
  </sheetViews>
  <sheetFormatPr defaultColWidth="9" defaultRowHeight="14.25"/>
  <cols>
    <col min="1" max="1" width="26.625" style="2" customWidth="1"/>
    <col min="2" max="2" width="6.625" style="2" customWidth="1"/>
    <col min="3" max="3" width="13.125" style="2" customWidth="1"/>
    <col min="4" max="4" width="10.25" style="2" customWidth="1"/>
    <col min="5" max="6" width="12.25" style="2" customWidth="1"/>
    <col min="7" max="7" width="10.5" style="2" customWidth="1"/>
    <col min="8" max="8" width="8.75" style="2" customWidth="1"/>
    <col min="9" max="9" width="8.125" style="2" customWidth="1"/>
    <col min="10" max="10" width="10.25" style="2" customWidth="1"/>
    <col min="11" max="11" width="10.625" style="2" customWidth="1"/>
    <col min="12" max="12" width="11.625" style="2" customWidth="1"/>
    <col min="13" max="16384" width="9" style="2"/>
  </cols>
  <sheetData>
    <row r="1" ht="22.5" spans="1:10">
      <c r="A1" s="20" t="s">
        <v>247</v>
      </c>
      <c r="B1" s="20"/>
      <c r="C1" s="20"/>
      <c r="D1" s="20"/>
      <c r="E1" s="20"/>
      <c r="F1" s="20"/>
      <c r="G1" s="20"/>
      <c r="H1" s="20"/>
      <c r="I1" s="20"/>
      <c r="J1" s="20"/>
    </row>
    <row r="2" ht="20" customHeight="1" spans="1:10">
      <c r="J2" s="21" t="s">
        <v>19</v>
      </c>
    </row>
    <row r="3" ht="40.5" spans="1:10">
      <c r="A3" s="22" t="s">
        <v>248</v>
      </c>
      <c r="B3" s="23" t="s">
        <v>249</v>
      </c>
      <c r="C3" s="23" t="s">
        <v>250</v>
      </c>
      <c r="D3" s="23" t="s">
        <v>251</v>
      </c>
      <c r="E3" s="23" t="s">
        <v>252</v>
      </c>
      <c r="F3" s="23" t="s">
        <v>253</v>
      </c>
      <c r="G3" s="23" t="s">
        <v>254</v>
      </c>
      <c r="H3" s="23" t="s">
        <v>255</v>
      </c>
      <c r="I3" s="23" t="s">
        <v>256</v>
      </c>
      <c r="J3" s="24" t="s">
        <v>257</v>
      </c>
    </row>
    <row r="4" s="19" customFormat="1" ht="22" customHeight="1" spans="1:10">
      <c r="A4" s="25" t="s">
        <v>258</v>
      </c>
      <c r="B4" s="26">
        <f t="shared" ref="B4:B19" si="0">SUM(C4:J4)</f>
        <v>0</v>
      </c>
      <c r="C4" s="26"/>
      <c r="D4" s="26"/>
      <c r="E4" s="27"/>
      <c r="F4" s="26"/>
      <c r="G4" s="26"/>
      <c r="H4" s="26"/>
      <c r="I4" s="26"/>
      <c r="J4" s="26"/>
    </row>
    <row r="5" s="19" customFormat="1" ht="22" customHeight="1" spans="1:10">
      <c r="A5" s="25" t="s">
        <v>259</v>
      </c>
      <c r="B5" s="26">
        <f t="shared" si="0"/>
        <v>0</v>
      </c>
      <c r="C5" s="28"/>
      <c r="D5" s="28"/>
      <c r="E5" s="28"/>
      <c r="F5" s="28"/>
      <c r="G5" s="28"/>
      <c r="H5" s="28"/>
      <c r="I5" s="28"/>
      <c r="J5" s="29"/>
    </row>
    <row r="6" s="19" customFormat="1" ht="22" customHeight="1" spans="1:10">
      <c r="A6" s="25" t="s">
        <v>260</v>
      </c>
      <c r="B6" s="26">
        <f t="shared" si="0"/>
        <v>0</v>
      </c>
      <c r="C6" s="28"/>
      <c r="D6" s="28"/>
      <c r="E6" s="28"/>
      <c r="F6" s="28"/>
      <c r="G6" s="28"/>
      <c r="H6" s="28"/>
      <c r="I6" s="28"/>
      <c r="J6" s="29"/>
    </row>
    <row r="7" s="19" customFormat="1" ht="22" customHeight="1" spans="1:10">
      <c r="A7" s="30" t="s">
        <v>261</v>
      </c>
      <c r="B7" s="26">
        <f t="shared" si="0"/>
        <v>0</v>
      </c>
      <c r="C7" s="28"/>
      <c r="D7" s="28"/>
      <c r="E7" s="28"/>
      <c r="F7" s="28"/>
      <c r="G7" s="28"/>
      <c r="H7" s="28"/>
      <c r="I7" s="28"/>
      <c r="J7" s="29"/>
    </row>
    <row r="8" s="19" customFormat="1" ht="22" customHeight="1" spans="1:10">
      <c r="A8" s="30" t="s">
        <v>262</v>
      </c>
      <c r="B8" s="26">
        <f t="shared" si="0"/>
        <v>0</v>
      </c>
      <c r="C8" s="28"/>
      <c r="D8" s="28"/>
      <c r="E8" s="28"/>
      <c r="F8" s="28"/>
      <c r="G8" s="28"/>
      <c r="H8" s="28"/>
      <c r="I8" s="28"/>
      <c r="J8" s="29"/>
    </row>
    <row r="9" s="19" customFormat="1" ht="22" customHeight="1" spans="1:10">
      <c r="A9" s="30" t="s">
        <v>263</v>
      </c>
      <c r="B9" s="26">
        <f t="shared" si="0"/>
        <v>0</v>
      </c>
      <c r="C9" s="28"/>
      <c r="D9" s="28"/>
      <c r="E9" s="28"/>
      <c r="F9" s="28"/>
      <c r="G9" s="28"/>
      <c r="H9" s="28"/>
      <c r="I9" s="28"/>
      <c r="J9" s="29"/>
    </row>
    <row r="10" s="19" customFormat="1" ht="22" customHeight="1" spans="1:10">
      <c r="A10" s="30" t="s">
        <v>264</v>
      </c>
      <c r="B10" s="26">
        <f t="shared" si="0"/>
        <v>0</v>
      </c>
      <c r="C10" s="28"/>
      <c r="D10" s="28"/>
      <c r="E10" s="28"/>
      <c r="F10" s="28"/>
      <c r="G10" s="28"/>
      <c r="H10" s="28"/>
      <c r="I10" s="28"/>
      <c r="J10" s="29"/>
    </row>
    <row r="11" s="19" customFormat="1" ht="22" customHeight="1" spans="1:10">
      <c r="A11" s="30" t="s">
        <v>265</v>
      </c>
      <c r="B11" s="26">
        <f t="shared" si="0"/>
        <v>0</v>
      </c>
      <c r="C11" s="28">
        <f t="shared" ref="C11:J11" si="1">SUM(C12:C16)</f>
        <v>0</v>
      </c>
      <c r="D11" s="28">
        <f t="shared" si="1"/>
        <v>0</v>
      </c>
      <c r="E11" s="28">
        <f t="shared" si="1"/>
        <v>0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 t="shared" si="1"/>
        <v>0</v>
      </c>
    </row>
    <row r="12" s="19" customFormat="1" ht="22" customHeight="1" spans="1:10">
      <c r="A12" s="25" t="s">
        <v>266</v>
      </c>
      <c r="B12" s="26">
        <f t="shared" si="0"/>
        <v>0</v>
      </c>
      <c r="C12" s="28"/>
      <c r="D12" s="28"/>
      <c r="E12" s="28"/>
      <c r="F12" s="28"/>
      <c r="G12" s="28"/>
      <c r="H12" s="28"/>
      <c r="I12" s="28"/>
      <c r="J12" s="29"/>
    </row>
    <row r="13" s="19" customFormat="1" ht="22" customHeight="1" spans="1:10">
      <c r="A13" s="25" t="s">
        <v>267</v>
      </c>
      <c r="B13" s="26">
        <f t="shared" si="0"/>
        <v>0</v>
      </c>
      <c r="C13" s="28"/>
      <c r="D13" s="28"/>
      <c r="E13" s="28"/>
      <c r="F13" s="28"/>
      <c r="G13" s="28"/>
      <c r="H13" s="28"/>
      <c r="I13" s="28"/>
      <c r="J13" s="29"/>
    </row>
    <row r="14" s="19" customFormat="1" ht="22" customHeight="1" spans="1:10">
      <c r="A14" s="30" t="s">
        <v>268</v>
      </c>
      <c r="B14" s="26">
        <f t="shared" si="0"/>
        <v>0</v>
      </c>
      <c r="C14" s="28"/>
      <c r="D14" s="28"/>
      <c r="E14" s="28"/>
      <c r="F14" s="28"/>
      <c r="G14" s="28"/>
      <c r="H14" s="28"/>
      <c r="I14" s="28"/>
      <c r="J14" s="29"/>
    </row>
    <row r="15" s="19" customFormat="1" ht="22" customHeight="1" spans="1:10">
      <c r="A15" s="30" t="s">
        <v>269</v>
      </c>
      <c r="B15" s="26">
        <f t="shared" si="0"/>
        <v>0</v>
      </c>
      <c r="C15" s="28"/>
      <c r="D15" s="28"/>
      <c r="E15" s="28"/>
      <c r="F15" s="28"/>
      <c r="G15" s="28"/>
      <c r="H15" s="28"/>
      <c r="I15" s="28"/>
      <c r="J15" s="29"/>
    </row>
    <row r="16" s="19" customFormat="1" ht="22" customHeight="1" spans="1:10">
      <c r="A16" s="31" t="s">
        <v>270</v>
      </c>
      <c r="B16" s="26">
        <f t="shared" si="0"/>
        <v>0</v>
      </c>
      <c r="C16" s="28"/>
      <c r="D16" s="28"/>
      <c r="E16" s="28"/>
      <c r="F16" s="28"/>
      <c r="G16" s="28"/>
      <c r="H16" s="28"/>
      <c r="I16" s="28"/>
      <c r="J16" s="29"/>
    </row>
    <row r="17" s="19" customFormat="1" ht="22" customHeight="1" spans="1:10">
      <c r="A17" s="30" t="s">
        <v>271</v>
      </c>
      <c r="B17" s="26">
        <f t="shared" si="0"/>
        <v>0</v>
      </c>
      <c r="C17" s="28">
        <f t="shared" ref="C17:J17" si="2">C4-C11</f>
        <v>0</v>
      </c>
      <c r="D17" s="28">
        <f t="shared" si="2"/>
        <v>0</v>
      </c>
      <c r="E17" s="32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0</v>
      </c>
      <c r="I17" s="28">
        <f t="shared" si="2"/>
        <v>0</v>
      </c>
      <c r="J17" s="28">
        <f t="shared" si="2"/>
        <v>0</v>
      </c>
    </row>
    <row r="18" s="19" customFormat="1" ht="22" customHeight="1" spans="1:10">
      <c r="A18" s="30" t="s">
        <v>272</v>
      </c>
      <c r="B18" s="26">
        <f t="shared" si="0"/>
        <v>0</v>
      </c>
      <c r="C18" s="28"/>
      <c r="D18" s="28"/>
      <c r="E18" s="28"/>
      <c r="F18" s="28"/>
      <c r="G18" s="28"/>
      <c r="H18" s="28"/>
      <c r="I18" s="28"/>
      <c r="J18" s="29"/>
    </row>
    <row r="19" s="19" customFormat="1" ht="22" customHeight="1" spans="1:10">
      <c r="A19" s="25" t="s">
        <v>273</v>
      </c>
      <c r="B19" s="26">
        <f t="shared" si="0"/>
        <v>0</v>
      </c>
      <c r="C19" s="32"/>
      <c r="D19" s="28"/>
      <c r="E19" s="28"/>
      <c r="F19" s="28"/>
      <c r="G19" s="28"/>
      <c r="H19" s="28">
        <f t="shared" ref="H19:J19" si="3">SUM(H17:H18)</f>
        <v>0</v>
      </c>
      <c r="I19" s="28">
        <f t="shared" si="3"/>
        <v>0</v>
      </c>
      <c r="J19" s="28">
        <f t="shared" si="3"/>
        <v>0</v>
      </c>
    </row>
  </sheetData>
  <mergeCells count="1">
    <mergeCell ref="A1:J1"/>
  </mergeCells>
  <printOptions horizontalCentered="1"/>
  <pageMargins left="0.393055555555556" right="0.393055555555556" top="0.590277777777778" bottom="0.590277777777778" header="0.314583333333333" footer="0.275"/>
  <pageSetup paperSize="9" fitToHeight="0" orientation="landscape" blackAndWhite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showZeros="0" zoomScaleSheetLayoutView="60" workbookViewId="0">
      <pane ySplit="1" topLeftCell="A29" activePane="bottomLeft" state="frozen"/>
      <selection/>
      <selection pane="bottomLeft" activeCell="A1" sqref="A1:D1"/>
    </sheetView>
  </sheetViews>
  <sheetFormatPr defaultColWidth="9" defaultRowHeight="18" customHeight="1" outlineLevelCol="3"/>
  <cols>
    <col min="1" max="1" width="26.375" style="2" customWidth="1"/>
    <col min="2" max="2" width="63.5" style="2" customWidth="1"/>
    <col min="3" max="3" width="12.125" style="3" customWidth="1"/>
    <col min="4" max="4" width="10.125" style="2" customWidth="1"/>
    <col min="5" max="6" width="12.25" style="2" customWidth="1"/>
    <col min="7" max="7" width="33.25" style="2" customWidth="1"/>
    <col min="8" max="9" width="13.125" style="2" customWidth="1"/>
    <col min="10" max="10" width="10.25" style="2" customWidth="1"/>
    <col min="11" max="11" width="10.625" style="2" customWidth="1"/>
    <col min="12" max="12" width="11.625" style="2" customWidth="1"/>
    <col min="13" max="16384" width="9" style="2"/>
  </cols>
  <sheetData>
    <row r="1" ht="27" customHeight="1" spans="1:4">
      <c r="A1" s="4" t="s">
        <v>274</v>
      </c>
      <c r="B1" s="4"/>
      <c r="C1" s="5"/>
      <c r="D1" s="4"/>
    </row>
    <row r="2" customHeight="1" spans="1:4">
      <c r="A2" s="6"/>
      <c r="B2" s="7"/>
      <c r="C2" s="8"/>
      <c r="D2" s="9" t="s">
        <v>19</v>
      </c>
    </row>
    <row r="3" s="1" customFormat="1" customHeight="1" spans="1:4">
      <c r="A3" s="10" t="s">
        <v>275</v>
      </c>
      <c r="B3" s="10" t="s">
        <v>276</v>
      </c>
      <c r="C3" s="11" t="s">
        <v>277</v>
      </c>
      <c r="D3" s="12" t="s">
        <v>278</v>
      </c>
    </row>
    <row r="4" s="1" customFormat="1" customHeight="1" spans="1:4">
      <c r="A4" s="13" t="s">
        <v>279</v>
      </c>
      <c r="B4" s="14" t="s">
        <v>280</v>
      </c>
      <c r="C4" s="15">
        <v>0.31</v>
      </c>
      <c r="D4" s="16"/>
    </row>
    <row r="5" s="1" customFormat="1" customHeight="1" spans="1:4">
      <c r="A5" s="13"/>
      <c r="B5" s="14" t="s">
        <v>281</v>
      </c>
      <c r="C5" s="15">
        <v>0.08</v>
      </c>
      <c r="D5" s="16"/>
    </row>
    <row r="6" s="1" customFormat="1" customHeight="1" spans="1:4">
      <c r="A6" s="13"/>
      <c r="B6" s="14" t="s">
        <v>282</v>
      </c>
      <c r="C6" s="15">
        <v>1.62</v>
      </c>
      <c r="D6" s="16"/>
    </row>
    <row r="7" s="1" customFormat="1" customHeight="1" spans="1:4">
      <c r="A7" s="13"/>
      <c r="B7" s="14" t="s">
        <v>283</v>
      </c>
      <c r="C7" s="15">
        <v>0.04</v>
      </c>
      <c r="D7" s="16"/>
    </row>
    <row r="8" s="1" customFormat="1" customHeight="1" spans="1:4">
      <c r="A8" s="13"/>
      <c r="B8" s="14" t="s">
        <v>284</v>
      </c>
      <c r="C8" s="15">
        <v>0.48</v>
      </c>
      <c r="D8" s="16"/>
    </row>
    <row r="9" s="1" customFormat="1" customHeight="1" spans="1:4">
      <c r="A9" s="13"/>
      <c r="B9" s="14" t="s">
        <v>285</v>
      </c>
      <c r="C9" s="15">
        <v>5.19</v>
      </c>
      <c r="D9" s="16"/>
    </row>
    <row r="10" s="1" customFormat="1" customHeight="1" spans="1:4">
      <c r="A10" s="13"/>
      <c r="B10" s="14" t="s">
        <v>286</v>
      </c>
      <c r="C10" s="15">
        <v>4</v>
      </c>
      <c r="D10" s="16"/>
    </row>
    <row r="11" s="1" customFormat="1" customHeight="1" spans="1:4">
      <c r="A11" s="13"/>
      <c r="B11" s="14" t="s">
        <v>287</v>
      </c>
      <c r="C11" s="15">
        <v>10.19</v>
      </c>
      <c r="D11" s="16"/>
    </row>
    <row r="12" s="1" customFormat="1" customHeight="1" spans="1:4">
      <c r="A12" s="13"/>
      <c r="B12" s="14" t="s">
        <v>288</v>
      </c>
      <c r="C12" s="15">
        <v>0.07</v>
      </c>
      <c r="D12" s="16"/>
    </row>
    <row r="13" s="1" customFormat="1" customHeight="1" spans="1:4">
      <c r="A13" s="13"/>
      <c r="B13" s="14" t="s">
        <v>289</v>
      </c>
      <c r="C13" s="15">
        <v>0.26</v>
      </c>
      <c r="D13" s="16"/>
    </row>
    <row r="14" s="1" customFormat="1" customHeight="1" spans="1:4">
      <c r="A14" s="13"/>
      <c r="B14" s="14" t="s">
        <v>290</v>
      </c>
      <c r="C14" s="15">
        <v>300</v>
      </c>
      <c r="D14" s="16"/>
    </row>
    <row r="15" s="1" customFormat="1" customHeight="1" spans="1:4">
      <c r="A15" s="13"/>
      <c r="B15" s="14" t="s">
        <v>291</v>
      </c>
      <c r="C15" s="15">
        <v>20</v>
      </c>
      <c r="D15" s="16"/>
    </row>
    <row r="16" s="1" customFormat="1" customHeight="1" spans="1:4">
      <c r="A16" s="13"/>
      <c r="B16" s="14" t="s">
        <v>292</v>
      </c>
      <c r="C16" s="15">
        <v>2.32</v>
      </c>
      <c r="D16" s="16"/>
    </row>
    <row r="17" s="1" customFormat="1" customHeight="1" spans="1:4">
      <c r="A17" s="13"/>
      <c r="B17" s="14" t="s">
        <v>293</v>
      </c>
      <c r="C17" s="15">
        <v>15</v>
      </c>
      <c r="D17" s="16"/>
    </row>
    <row r="18" s="1" customFormat="1" customHeight="1" spans="1:4">
      <c r="A18" s="13"/>
      <c r="B18" s="14" t="s">
        <v>294</v>
      </c>
      <c r="C18" s="15">
        <v>1</v>
      </c>
      <c r="D18" s="16"/>
    </row>
    <row r="19" s="1" customFormat="1" customHeight="1" spans="1:4">
      <c r="A19" s="13"/>
      <c r="B19" s="14" t="s">
        <v>295</v>
      </c>
      <c r="C19" s="15">
        <v>3</v>
      </c>
      <c r="D19" s="16"/>
    </row>
    <row r="20" s="1" customFormat="1" customHeight="1" spans="1:4">
      <c r="A20" s="13"/>
      <c r="B20" s="14" t="s">
        <v>296</v>
      </c>
      <c r="C20" s="15">
        <v>0.6</v>
      </c>
      <c r="D20" s="16"/>
    </row>
    <row r="21" s="1" customFormat="1" customHeight="1" spans="1:4">
      <c r="A21" s="13"/>
      <c r="B21" s="14" t="s">
        <v>297</v>
      </c>
      <c r="C21" s="15">
        <v>1</v>
      </c>
      <c r="D21" s="16"/>
    </row>
    <row r="22" s="1" customFormat="1" customHeight="1" spans="1:4">
      <c r="A22" s="13"/>
      <c r="B22" s="14" t="s">
        <v>298</v>
      </c>
      <c r="C22" s="15">
        <v>2</v>
      </c>
      <c r="D22" s="16"/>
    </row>
    <row r="23" s="1" customFormat="1" ht="14.25" spans="1:4">
      <c r="A23" s="13"/>
      <c r="B23" s="14" t="s">
        <v>299</v>
      </c>
      <c r="C23" s="15">
        <v>1</v>
      </c>
      <c r="D23" s="16"/>
    </row>
    <row r="24" s="1" customFormat="1" customHeight="1" spans="1:4">
      <c r="A24" s="13"/>
      <c r="B24" s="14" t="s">
        <v>300</v>
      </c>
      <c r="C24" s="15">
        <v>1</v>
      </c>
      <c r="D24" s="16"/>
    </row>
    <row r="25" s="1" customFormat="1" customHeight="1" spans="1:4">
      <c r="A25" s="13"/>
      <c r="B25" s="14" t="s">
        <v>301</v>
      </c>
      <c r="C25" s="15">
        <v>2.68</v>
      </c>
      <c r="D25" s="16"/>
    </row>
    <row r="26" s="1" customFormat="1" customHeight="1" spans="1:4">
      <c r="A26" s="13"/>
      <c r="B26" s="14" t="s">
        <v>302</v>
      </c>
      <c r="C26" s="15">
        <v>2</v>
      </c>
      <c r="D26" s="16"/>
    </row>
    <row r="27" s="1" customFormat="1" customHeight="1" spans="1:4">
      <c r="A27" s="13"/>
      <c r="B27" s="14" t="s">
        <v>303</v>
      </c>
      <c r="C27" s="15">
        <v>1.5</v>
      </c>
      <c r="D27" s="16"/>
    </row>
    <row r="28" s="1" customFormat="1" customHeight="1" spans="1:4">
      <c r="A28" s="13"/>
      <c r="B28" s="14" t="s">
        <v>304</v>
      </c>
      <c r="C28" s="15">
        <v>1</v>
      </c>
      <c r="D28" s="16"/>
    </row>
    <row r="29" s="1" customFormat="1" ht="14.25" spans="1:4">
      <c r="A29" s="13"/>
      <c r="B29" s="14" t="s">
        <v>305</v>
      </c>
      <c r="C29" s="15">
        <v>1</v>
      </c>
      <c r="D29" s="16"/>
    </row>
    <row r="30" s="1" customFormat="1" customHeight="1" spans="1:4">
      <c r="A30" s="13"/>
      <c r="B30" s="14" t="s">
        <v>306</v>
      </c>
      <c r="C30" s="15">
        <v>2</v>
      </c>
      <c r="D30" s="16"/>
    </row>
    <row r="31" s="1" customFormat="1" customHeight="1" spans="1:4">
      <c r="A31" s="13" t="s">
        <v>307</v>
      </c>
      <c r="B31" s="14" t="s">
        <v>308</v>
      </c>
      <c r="C31" s="15">
        <v>0.25</v>
      </c>
      <c r="D31" s="16"/>
    </row>
    <row r="32" s="1" customFormat="1" customHeight="1" spans="1:4">
      <c r="A32" s="13"/>
      <c r="B32" s="14" t="s">
        <v>309</v>
      </c>
      <c r="C32" s="15">
        <v>2</v>
      </c>
      <c r="D32" s="16"/>
    </row>
    <row r="33" s="1" customFormat="1" customHeight="1" spans="1:4">
      <c r="A33" s="13"/>
      <c r="B33" s="14" t="s">
        <v>310</v>
      </c>
      <c r="C33" s="15">
        <v>3</v>
      </c>
      <c r="D33" s="16"/>
    </row>
    <row r="34" s="1" customFormat="1" customHeight="1" spans="1:4">
      <c r="A34" s="14" t="s">
        <v>311</v>
      </c>
      <c r="B34" s="14" t="s">
        <v>312</v>
      </c>
      <c r="C34" s="17">
        <v>0.58</v>
      </c>
      <c r="D34" s="16"/>
    </row>
    <row r="35" s="1" customFormat="1" customHeight="1" spans="1:4">
      <c r="A35" s="14"/>
      <c r="B35" s="14" t="s">
        <v>313</v>
      </c>
      <c r="C35" s="17">
        <v>1.1</v>
      </c>
      <c r="D35" s="16"/>
    </row>
    <row r="36" s="1" customFormat="1" customHeight="1" spans="1:4">
      <c r="A36" s="14"/>
      <c r="B36" s="14" t="s">
        <v>314</v>
      </c>
      <c r="C36" s="17">
        <v>4.19</v>
      </c>
      <c r="D36" s="16"/>
    </row>
    <row r="37" s="1" customFormat="1" customHeight="1" spans="1:4">
      <c r="A37" s="14"/>
      <c r="B37" s="14" t="s">
        <v>315</v>
      </c>
      <c r="C37" s="17">
        <v>3.48</v>
      </c>
      <c r="D37" s="16"/>
    </row>
    <row r="38" s="1" customFormat="1" customHeight="1" spans="1:4">
      <c r="A38" s="14"/>
      <c r="B38" s="14" t="s">
        <v>316</v>
      </c>
      <c r="C38" s="17">
        <v>0.2</v>
      </c>
      <c r="D38" s="16"/>
    </row>
    <row r="39" s="1" customFormat="1" customHeight="1" spans="1:4">
      <c r="A39" s="14" t="s">
        <v>317</v>
      </c>
      <c r="B39" s="14" t="s">
        <v>318</v>
      </c>
      <c r="C39" s="15">
        <v>0.67</v>
      </c>
      <c r="D39" s="16"/>
    </row>
    <row r="40" s="1" customFormat="1" customHeight="1" spans="1:4">
      <c r="A40" s="14" t="s">
        <v>319</v>
      </c>
      <c r="B40" s="14" t="s">
        <v>320</v>
      </c>
      <c r="C40" s="15">
        <v>15</v>
      </c>
      <c r="D40" s="16"/>
    </row>
    <row r="41" s="1" customFormat="1" customHeight="1" spans="1:4">
      <c r="A41" s="14" t="s">
        <v>321</v>
      </c>
      <c r="B41" s="14" t="s">
        <v>322</v>
      </c>
      <c r="C41" s="15">
        <v>0.05</v>
      </c>
      <c r="D41" s="16"/>
    </row>
    <row r="42" s="1" customFormat="1" customHeight="1" spans="1:4">
      <c r="A42" s="14"/>
      <c r="B42" s="14" t="s">
        <v>323</v>
      </c>
      <c r="C42" s="15">
        <v>0.81</v>
      </c>
      <c r="D42" s="16"/>
    </row>
    <row r="43" s="1" customFormat="1" customHeight="1" spans="1:4">
      <c r="A43" s="14"/>
      <c r="B43" s="14" t="s">
        <v>324</v>
      </c>
      <c r="C43" s="15">
        <v>0.16</v>
      </c>
      <c r="D43" s="16"/>
    </row>
    <row r="44" s="1" customFormat="1" customHeight="1" spans="1:4">
      <c r="A44" s="14"/>
      <c r="B44" s="14" t="s">
        <v>325</v>
      </c>
      <c r="C44" s="15">
        <v>6</v>
      </c>
      <c r="D44" s="16"/>
    </row>
    <row r="45" s="1" customFormat="1" customHeight="1" spans="1:4">
      <c r="A45" s="14"/>
      <c r="B45" s="14" t="s">
        <v>326</v>
      </c>
      <c r="C45" s="15">
        <v>55.52</v>
      </c>
      <c r="D45" s="16"/>
    </row>
    <row r="46" s="1" customFormat="1" customHeight="1" spans="1:4">
      <c r="A46" s="14"/>
      <c r="B46" s="14" t="s">
        <v>327</v>
      </c>
      <c r="C46" s="15">
        <v>1</v>
      </c>
      <c r="D46" s="16"/>
    </row>
    <row r="47" s="1" customFormat="1" customHeight="1" spans="1:4">
      <c r="A47" s="14"/>
      <c r="B47" s="14" t="s">
        <v>301</v>
      </c>
      <c r="C47" s="15">
        <v>4.1</v>
      </c>
      <c r="D47" s="16"/>
    </row>
    <row r="48" s="1" customFormat="1" customHeight="1" spans="1:4">
      <c r="A48" s="14"/>
      <c r="B48" s="14" t="s">
        <v>328</v>
      </c>
      <c r="C48" s="15">
        <v>7.2</v>
      </c>
      <c r="D48" s="16"/>
    </row>
    <row r="49" s="1" customFormat="1" customHeight="1" spans="1:4">
      <c r="A49" s="14" t="s">
        <v>329</v>
      </c>
      <c r="B49" s="14" t="s">
        <v>330</v>
      </c>
      <c r="C49" s="17">
        <v>2.5</v>
      </c>
      <c r="D49" s="16"/>
    </row>
    <row r="50" s="1" customFormat="1" ht="20" customHeight="1" spans="1:4">
      <c r="A50" s="14"/>
      <c r="B50" s="14" t="s">
        <v>331</v>
      </c>
      <c r="C50" s="17">
        <v>3</v>
      </c>
      <c r="D50" s="16"/>
    </row>
    <row r="51" s="1" customFormat="1" customHeight="1" spans="1:4">
      <c r="A51" s="14" t="s">
        <v>332</v>
      </c>
      <c r="B51" s="14" t="s">
        <v>333</v>
      </c>
      <c r="C51" s="17">
        <v>1</v>
      </c>
      <c r="D51" s="16"/>
    </row>
    <row r="52" s="1" customFormat="1" customHeight="1" spans="1:4">
      <c r="A52" s="18" t="s">
        <v>334</v>
      </c>
      <c r="B52" s="14"/>
      <c r="C52" s="15">
        <f>SUM(C4:C51)</f>
        <v>491.15</v>
      </c>
      <c r="D52" s="16"/>
    </row>
  </sheetData>
  <mergeCells count="1">
    <mergeCell ref="A1:D1"/>
  </mergeCells>
  <printOptions horizontalCentered="1"/>
  <pageMargins left="0.432638888888889" right="0.354166666666667" top="0.472222222222222" bottom="0.550694444444444" header="0.314583333333333" footer="0.275"/>
  <pageSetup paperSize="9" fitToHeight="0" orientation="landscape" blackAndWhite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表一公共预算收支表</vt:lpstr>
      <vt:lpstr>表二公共预算支出经济分类调整表</vt:lpstr>
      <vt:lpstr>表三政府性基金收支调整表</vt:lpstr>
      <vt:lpstr>表四国有资本经营预算收支调整表（本表乡镇为空）</vt:lpstr>
      <vt:lpstr>表五社会保险基金收支调整表（本表乡镇为空） </vt:lpstr>
      <vt:lpstr>表六一般公共预算支出县级项目变动表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叁橙</cp:lastModifiedBy>
  <cp:revision>1</cp:revision>
  <dcterms:created xsi:type="dcterms:W3CDTF">1996-12-17T01:32:00Z</dcterms:created>
  <cp:lastPrinted>2021-11-03T06:58:00Z</cp:lastPrinted>
  <dcterms:modified xsi:type="dcterms:W3CDTF">2025-12-25T02:28:40Z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BFA4B606D1264DA5AF7DA88EDF0748D4</vt:lpwstr>
  </property>
</Properties>
</file>