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 firstSheet="3" activeTab="3"/>
  </bookViews>
  <sheets>
    <sheet name="2023年度部门整体支出绩效自评情况" sheetId="1" r:id="rId1"/>
    <sheet name="2023年度部门整体支出绩效自评表" sheetId="2" r:id="rId2"/>
    <sheet name="项目支出绩效自评表（英才兴边）" sheetId="3" r:id="rId3"/>
    <sheet name="项目支出绩效自评表（少年宫资金）" sheetId="4" r:id="rId4"/>
    <sheet name="项目支出绩效自评表（营养餐）" sheetId="5" r:id="rId5"/>
    <sheet name="项目支出绩效自评表（公用经费）" sheetId="6" r:id="rId6"/>
    <sheet name="项目支出绩效自评表（疫情防控资金）" sheetId="19" r:id="rId7"/>
  </sheets>
  <calcPr calcId="144525"/>
</workbook>
</file>

<file path=xl/sharedStrings.xml><?xml version="1.0" encoding="utf-8"?>
<sst xmlns="http://schemas.openxmlformats.org/spreadsheetml/2006/main" count="504" uniqueCount="116">
  <si>
    <t>2023年度部门整体支出绩效自评情况</t>
  </si>
  <si>
    <t>编制单位：梁河县小厂乡中心学校</t>
  </si>
  <si>
    <t>公开13表</t>
  </si>
  <si>
    <t>一、部门基本情况</t>
  </si>
  <si>
    <t>（一）部门概况</t>
  </si>
  <si>
    <t>梁河县小厂乡中心学校隶属于梁河县教育体育局，2023年下辖3个校点，分别是梁河县小厂乡中心小学、梁河县小厂乡勐竜小学、梁河县小厂乡大邦幸小学。编制数48人，教职工63人，在校学生数582人，退休老师27人。</t>
  </si>
  <si>
    <t>（二）部门绩效目标的设立情况</t>
  </si>
  <si>
    <t>根据《中共中央 国务院关于全面实施预算绩效管理的意见》《中共云南省委 云南省人民政府关于全面实施预算绩效管理的实施意见》精神，进一步加强县本级部门预算绩效管理，提高财政资金使用效益和管理水平，根据《中共梁河县委 梁河县人民政府关于全面实施预算绩效管理的实施意见 》（梁发〔2020〕13号）、《梁河县财政局关于印发&lt;梁河县2020年度预算绩效管理考核细则&gt;》（梁财字﹝2020﹞153号）等文件规定，结合我校预算绩效管理工作实际、工作职责、工作实际和各项责任书目标任务，成立由校长任组长，其他班子领导任副组长，各班子成员的绩效管理考核工作领导小组。按照“定项目、定数量、定质量、定进度、定责任人、定责任单位、定奖惩措施”的“七定”工作原则，对学校职能指标任务和责任书目标任务进行了任务分解下达。
部门绩效目标设立一级指标：产出指标、效益指标、满意度指标。设立二级指标：质量指标、社会效益、服务对象满意度。设立三级指标：资金到位率、保障教育事业发展、服务对象满意度。产出指标分值为50分、效益指标分值为30分、满意度指标分值为20分。</t>
  </si>
  <si>
    <t>（三）部门整体收支情况</t>
  </si>
  <si>
    <t>2023年度本年部门预算总数为1283.11万元，2023年度年中调整预算总数为-29.23万元，预算总数1253.88万元，拨付总数1253.33元，结余总数0.54万元，执行为99.96%。</t>
  </si>
  <si>
    <t>（四）部门预算管理制度建设情况</t>
  </si>
  <si>
    <t>我校严格执行《中华人民共和国预算法》、《中华人民共和国政府信息公开条例》（国务院令第492号），自财政批准之日起20日内，主动做好财政预决算。我校财务管理均按照国家有关财经法规执行，收入、支出全部纳入本单位财务部门法定帐目统一核算，未侵占、截留国家和单位收入，严格按财务管理规定设立帐户，并严格执行中央八项规定精神。进一步严肃了财经纪律，加强了法制教育，强化了财务管理，确保了各项收入应收尽收，确保了资金合理使用。</t>
  </si>
  <si>
    <t>（五）严控“三公经费”支出情况</t>
  </si>
  <si>
    <t>根据开展履行节约工作要求，结合我校实际情况，坚持厉行节约反对浪费，进一步规范我校消费行为，降低行政成本，搞高行政效率，现将我校2023年“三公经费”年度工作情况：
1.公务接待，我校无此项业务发生。
2.公务用车，我校无此项业务发生。
3.公务出国出差，我校无此项业务发生。</t>
  </si>
  <si>
    <t>二、绩效自评工作情况</t>
  </si>
  <si>
    <t>（一）绩效自评的目的</t>
  </si>
  <si>
    <t>为认真落实绩效考核暨目标管理责任，全面履行各项职责，切实落实国家教育方针、立足于立德树人，培养有理想、有道德、有文化、有纪律的学生。</t>
  </si>
  <si>
    <t>（二）自评组织过程</t>
  </si>
  <si>
    <t>1.前期准备</t>
  </si>
  <si>
    <t>根据绩效自评工作要求，准备好相关的文件、资料。</t>
  </si>
  <si>
    <t>2.组织实施</t>
  </si>
  <si>
    <t>根据准备好的文件、资料开展绩效自评工作。</t>
  </si>
  <si>
    <t>三、评价情况分析及综合评价结论</t>
  </si>
  <si>
    <t>2023年度本年部门预算总数为1283.11万元，2023年度年中调整预算总数为-29.24万元，预算总数1253.87万元，拨付总数1253.33元，结余总数0.54万元，执行为99.96%。综合评价为优。</t>
  </si>
  <si>
    <t>四、存在的问题和整改情况</t>
  </si>
  <si>
    <t>无</t>
  </si>
  <si>
    <t>五、绩效自评结果应用</t>
  </si>
  <si>
    <t>六、主要经验及做法</t>
  </si>
  <si>
    <t>七、其他需说明的情况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</si>
  <si>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</si>
  <si>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</si>
  <si>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</si>
  <si>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</si>
  <si>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梁河县小厂乡中心学校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</si>
  <si>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</si>
  <si>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</si>
  <si>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</si>
  <si>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</si>
  <si>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</si>
  <si>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</si>
  <si>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</si>
  <si>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</si>
  <si>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</si>
  <si>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</si>
  <si>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</si>
  <si>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</si>
  <si>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</si>
  <si>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</si>
  <si>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-</t>
  </si>
  <si>
    <t>部门年度目标</t>
  </si>
  <si>
    <t>1.进一步转变教育教学观念，让课改的新理念切实地走进课堂，提高教育教学质量的效率。
2.加强教师学法、师德和业务学习，增强竞争意识和服务意识，坚持走教师专业化之路。
3.抓好学校的体育、艺术、卫生和各项活动，提高学校特色办学水平。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</si>
  <si>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</si>
  <si>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</si>
  <si>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</si>
  <si>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</si>
  <si>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</si>
  <si>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</si>
  <si>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</si>
  <si>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</si>
  <si>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</si>
  <si>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</si>
  <si>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质量指标</t>
  </si>
  <si>
    <t>资金到位率</t>
  </si>
  <si>
    <t>=</t>
  </si>
  <si>
    <t>100</t>
  </si>
  <si>
    <t>%</t>
  </si>
  <si>
    <t>资金支付未完成。</t>
  </si>
  <si>
    <t>效益指标</t>
  </si>
  <si>
    <t>社会效益</t>
  </si>
  <si>
    <t>保障教育事业发展</t>
  </si>
  <si>
    <t>≥</t>
  </si>
  <si>
    <t>95</t>
  </si>
  <si>
    <t>满意度指标</t>
  </si>
  <si>
    <t>服务对象满意度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</si>
  <si>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</si>
  <si>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</si>
  <si>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</si>
  <si>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</si>
  <si>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</si>
  <si>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梁财行〔2023〕72号2023年英才兴边计划“教育人才”专项资金</t>
  </si>
  <si>
    <t>主管部门</t>
  </si>
  <si>
    <t>梁河县教育体育局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</si>
  <si>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</si>
  <si>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</si>
  <si>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</si>
  <si>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</si>
  <si>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</si>
  <si>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</si>
  <si>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</si>
  <si>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</si>
  <si>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支付2023年兴边计划生活补助0.3万元。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</si>
  <si>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</si>
  <si>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</si>
  <si>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</si>
  <si>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</si>
  <si>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</si>
  <si>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</si>
  <si>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确保2023年英才兴边计划正常开展活动。</t>
  </si>
  <si>
    <t>项目支出绩效指标表</t>
  </si>
  <si>
    <t>绩效指标</t>
  </si>
  <si>
    <t>年度指标值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</si>
  <si>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</si>
  <si>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</si>
  <si>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</si>
  <si>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</si>
  <si>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</si>
  <si>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</si>
  <si>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</si>
  <si>
    <t>梁财教〔2023〕12号2022年中央专项彩票公益金支持乡村学校少年宫项目资金</t>
  </si>
  <si>
    <t>支付乡村少年宫购买物品费用1.5万元。</t>
  </si>
  <si>
    <t>保障乡村少年宫活动正常开展。</t>
  </si>
  <si>
    <t>营养餐资金</t>
  </si>
  <si>
    <t>保障学生营养改善计划正常实施。</t>
  </si>
  <si>
    <t>梁财教〔2023〕16号2023年义教（普通）公用经费中央专项经费</t>
  </si>
  <si>
    <t>保障学校正常开展教育教学活动。</t>
  </si>
  <si>
    <t>梁财社〔2023〕114号2023年中央疫情防控财力补助预算资金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</si>
</sst>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#,##0.00_);[Red]\(#,##0.00\)"/>
    <numFmt numFmtId="178" formatCode="0.00_);[Red]\(0.00\)"/>
    <numFmt numFmtId="179" formatCode="_ * #,##0.00_ ;_ * \-#,##0.00_ ;_ * &quot;&quot;??_ ;_ @_ "/>
  </numFmts>
  <fonts count="35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20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4" fillId="9" borderId="21" applyNumberFormat="0" applyAlignment="0" applyProtection="0">
      <alignment vertical="center"/>
    </xf>
    <xf numFmtId="0" fontId="21" fillId="9" borderId="18" applyNumberFormat="0" applyAlignment="0" applyProtection="0">
      <alignment vertical="center"/>
    </xf>
    <xf numFmtId="0" fontId="19" fillId="7" borderId="19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4" fillId="0" borderId="0"/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0" fontId="2" fillId="0" borderId="0" xfId="49" applyFont="1" applyAlignment="1">
      <alignment horizontal="left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49" fontId="4" fillId="0" borderId="2" xfId="49" applyNumberFormat="1" applyFont="1" applyBorder="1" applyAlignment="1">
      <alignment horizontal="center" vertical="center" wrapText="1"/>
    </xf>
    <xf numFmtId="49" fontId="4" fillId="0" borderId="3" xfId="49" applyNumberFormat="1" applyFont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vertical="center" wrapText="1"/>
    </xf>
    <xf numFmtId="177" fontId="4" fillId="0" borderId="1" xfId="49" applyNumberFormat="1" applyFont="1" applyBorder="1" applyAlignment="1">
      <alignment horizontal="right" vertical="center" wrapText="1"/>
    </xf>
    <xf numFmtId="176" fontId="5" fillId="0" borderId="1" xfId="0" applyNumberFormat="1" applyFont="1" applyBorder="1">
      <alignment vertical="center"/>
    </xf>
    <xf numFmtId="0" fontId="4" fillId="0" borderId="1" xfId="49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78" fontId="4" fillId="0" borderId="1" xfId="49" applyNumberFormat="1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6" xfId="49" applyFont="1" applyBorder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4" fillId="0" borderId="8" xfId="49" applyFont="1" applyBorder="1" applyAlignment="1">
      <alignment horizontal="center" vertical="center" wrapText="1"/>
    </xf>
    <xf numFmtId="0" fontId="4" fillId="0" borderId="9" xfId="49" applyFont="1" applyBorder="1" applyAlignment="1">
      <alignment horizontal="center" vertical="center" wrapText="1"/>
    </xf>
    <xf numFmtId="0" fontId="4" fillId="0" borderId="10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left" vertical="center" wrapText="1"/>
    </xf>
    <xf numFmtId="0" fontId="8" fillId="0" borderId="0" xfId="49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49" fontId="4" fillId="0" borderId="11" xfId="49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14" xfId="49" applyFont="1" applyBorder="1" applyAlignment="1">
      <alignment horizontal="center" vertical="center" wrapText="1"/>
    </xf>
    <xf numFmtId="0" fontId="4" fillId="0" borderId="15" xfId="49" applyFont="1" applyBorder="1" applyAlignment="1">
      <alignment horizontal="center" vertical="center" wrapText="1"/>
    </xf>
    <xf numFmtId="0" fontId="4" fillId="0" borderId="11" xfId="49" applyFont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left" vertical="center" wrapText="1"/>
    </xf>
    <xf numFmtId="178" fontId="4" fillId="0" borderId="1" xfId="49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/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2" fillId="0" borderId="0" xfId="0" applyFont="1" applyAlignment="1">
      <alignment horizontal="righ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 wrapText="1"/>
    </xf>
    <xf numFmtId="0" fontId="0" fillId="0" borderId="0" xfId="0" applyFont="1">
      <alignment vertical="center"/>
    </xf>
    <xf numFmtId="49" fontId="9" fillId="0" borderId="1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opLeftCell="A5" workbookViewId="0">
      <selection activeCell="A3" sqref="A3:A7"/>
    </sheetView>
  </sheetViews>
  <sheetFormatPr defaultColWidth="9" defaultRowHeight="13.5"/>
  <cols>
    <col min="1" max="1" width="17.125" customWidth="1"/>
    <col min="2" max="2" width="23.25" customWidth="1"/>
    <col min="3" max="3" width="15.5" customWidth="1"/>
    <col min="4" max="4" width="92.875" customWidth="1"/>
  </cols>
  <sheetData>
    <row r="1" ht="22.5" spans="1:4">
      <c r="A1" s="61" t="s">
        <v>0</v>
      </c>
      <c r="B1" s="61"/>
      <c r="C1" s="61"/>
      <c r="D1" s="61"/>
    </row>
    <row r="2" ht="20.1" customHeight="1" spans="1:4">
      <c r="A2" s="62" t="s">
        <v>1</v>
      </c>
      <c r="B2" s="62"/>
      <c r="C2" s="63"/>
      <c r="D2" s="64" t="s">
        <v>2</v>
      </c>
    </row>
    <row r="3" ht="48" spans="1:4">
      <c r="A3" s="65" t="s">
        <v>3</v>
      </c>
      <c r="B3" s="66" t="s">
        <v>4</v>
      </c>
      <c r="C3" s="67"/>
      <c r="D3" s="68" t="s">
        <v>5</v>
      </c>
    </row>
    <row r="4" ht="216" spans="1:8">
      <c r="A4" s="69"/>
      <c r="B4" s="66" t="s">
        <v>6</v>
      </c>
      <c r="C4" s="67"/>
      <c r="D4" s="70" t="s">
        <v>7</v>
      </c>
      <c r="H4" s="71"/>
    </row>
    <row r="5" ht="36" spans="1:11">
      <c r="A5" s="69"/>
      <c r="B5" s="66" t="s">
        <v>8</v>
      </c>
      <c r="C5" s="67"/>
      <c r="D5" s="72" t="s">
        <v>9</v>
      </c>
      <c r="J5" s="71"/>
      <c r="K5" s="71"/>
    </row>
    <row r="6" ht="96" spans="1:11">
      <c r="A6" s="69"/>
      <c r="B6" s="66" t="s">
        <v>10</v>
      </c>
      <c r="C6" s="67"/>
      <c r="D6" s="72" t="s">
        <v>11</v>
      </c>
      <c r="J6" s="71"/>
      <c r="K6" s="71"/>
    </row>
    <row r="7" ht="84" spans="1:11">
      <c r="A7" s="73"/>
      <c r="B7" s="66" t="s">
        <v>12</v>
      </c>
      <c r="C7" s="67"/>
      <c r="D7" s="72" t="s">
        <v>13</v>
      </c>
      <c r="J7" s="71"/>
      <c r="K7" s="71"/>
    </row>
    <row r="8" ht="42" customHeight="1" spans="1:4">
      <c r="A8" s="65" t="s">
        <v>14</v>
      </c>
      <c r="B8" s="66" t="s">
        <v>15</v>
      </c>
      <c r="C8" s="67"/>
      <c r="D8" s="70" t="s">
        <v>16</v>
      </c>
    </row>
    <row r="9" ht="42" customHeight="1" spans="1:4">
      <c r="A9" s="69"/>
      <c r="B9" s="65" t="s">
        <v>17</v>
      </c>
      <c r="C9" s="20" t="s">
        <v>18</v>
      </c>
      <c r="D9" s="70" t="s">
        <v>19</v>
      </c>
    </row>
    <row r="10" ht="42" customHeight="1" spans="1:4">
      <c r="A10" s="73"/>
      <c r="B10" s="73"/>
      <c r="C10" s="20" t="s">
        <v>20</v>
      </c>
      <c r="D10" s="70" t="s">
        <v>21</v>
      </c>
    </row>
    <row r="11" ht="48" spans="1:4">
      <c r="A11" s="66" t="s">
        <v>22</v>
      </c>
      <c r="B11" s="74"/>
      <c r="C11" s="67"/>
      <c r="D11" s="72" t="s">
        <v>23</v>
      </c>
    </row>
    <row r="12" ht="42" customHeight="1" spans="1:4">
      <c r="A12" s="66" t="s">
        <v>24</v>
      </c>
      <c r="B12" s="74"/>
      <c r="C12" s="67"/>
      <c r="D12" s="70" t="s">
        <v>25</v>
      </c>
    </row>
    <row r="13" ht="42" customHeight="1" spans="1:4">
      <c r="A13" s="66" t="s">
        <v>26</v>
      </c>
      <c r="B13" s="74"/>
      <c r="C13" s="67"/>
      <c r="D13" s="70" t="s">
        <v>25</v>
      </c>
    </row>
    <row r="14" ht="42" customHeight="1" spans="1:4">
      <c r="A14" s="66" t="s">
        <v>27</v>
      </c>
      <c r="B14" s="74"/>
      <c r="C14" s="67"/>
      <c r="D14" s="70" t="s">
        <v>25</v>
      </c>
    </row>
    <row r="15" ht="42" customHeight="1" spans="1:4">
      <c r="A15" s="66" t="s">
        <v>28</v>
      </c>
      <c r="B15" s="74"/>
      <c r="C15" s="67"/>
      <c r="D15" s="70" t="s">
        <v>25</v>
      </c>
    </row>
    <row r="16" ht="24.95" customHeight="1" spans="1:4">
      <c r="A16" s="75" t="s">
        <v>29</v>
      </c>
      <c r="B16" s="75"/>
      <c r="C16" s="75"/>
      <c r="D16" s="75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workbookViewId="0">
      <selection activeCell="D14" sqref="D14:E16"/>
    </sheetView>
  </sheetViews>
  <sheetFormatPr defaultColWidth="9" defaultRowHeight="13.5"/>
  <cols>
    <col min="1" max="1" width="18.875" customWidth="1"/>
    <col min="2" max="2" width="13.25" customWidth="1"/>
    <col min="3" max="3" width="15.375" style="43" customWidth="1"/>
    <col min="4" max="4" width="12.75" customWidth="1"/>
    <col min="5" max="5" width="18.375" customWidth="1"/>
    <col min="6" max="6" width="10.25" customWidth="1"/>
    <col min="7" max="7" width="17.75" customWidth="1"/>
    <col min="8" max="8" width="10.75" customWidth="1"/>
    <col min="9" max="9" width="15.125" customWidth="1"/>
  </cols>
  <sheetData>
    <row r="1" ht="23.1" customHeight="1" spans="1:9">
      <c r="A1" s="44" t="s">
        <v>30</v>
      </c>
      <c r="B1" s="44"/>
      <c r="C1" s="44"/>
      <c r="D1" s="44"/>
      <c r="E1" s="44"/>
      <c r="F1" s="44"/>
      <c r="G1" s="44"/>
      <c r="H1" s="44"/>
      <c r="I1" s="44"/>
    </row>
    <row r="2" ht="24" customHeight="1" spans="1:9">
      <c r="A2" s="45" t="s">
        <v>1</v>
      </c>
      <c r="I2" s="54" t="s">
        <v>31</v>
      </c>
    </row>
    <row r="3" ht="20.1" customHeight="1" spans="1:9">
      <c r="A3" s="46" t="s">
        <v>32</v>
      </c>
      <c r="B3" s="47" t="s">
        <v>33</v>
      </c>
      <c r="C3" s="48"/>
      <c r="D3" s="48"/>
      <c r="E3" s="48"/>
      <c r="F3" s="48"/>
      <c r="G3" s="48"/>
      <c r="H3" s="48"/>
      <c r="I3" s="55"/>
    </row>
    <row r="4" ht="32.1" customHeight="1" spans="1:9">
      <c r="A4" s="18" t="s">
        <v>34</v>
      </c>
      <c r="B4" s="49" t="s">
        <v>35</v>
      </c>
      <c r="C4" s="49"/>
      <c r="D4" s="18" t="s">
        <v>36</v>
      </c>
      <c r="E4" s="49" t="s">
        <v>37</v>
      </c>
      <c r="F4" s="18" t="s">
        <v>38</v>
      </c>
      <c r="G4" s="18" t="s">
        <v>39</v>
      </c>
      <c r="H4" s="18" t="s">
        <v>40</v>
      </c>
      <c r="I4" s="18" t="s">
        <v>41</v>
      </c>
    </row>
    <row r="5" ht="24.95" customHeight="1" spans="1:9">
      <c r="A5" s="18"/>
      <c r="B5" s="18" t="s">
        <v>42</v>
      </c>
      <c r="C5" s="18"/>
      <c r="D5" s="46">
        <f>D6+D7</f>
        <v>1283.11</v>
      </c>
      <c r="E5" s="46">
        <f>F5-D5</f>
        <v>-29.23</v>
      </c>
      <c r="F5" s="46">
        <f>F6+F7</f>
        <v>1253.88</v>
      </c>
      <c r="G5" s="46">
        <f>G6+G7</f>
        <v>1253.33</v>
      </c>
      <c r="H5" s="11">
        <f>IF(AND(F5&lt;&gt;0,G5&lt;&gt;0),G5/F5*100,"")</f>
        <v>99.9561361533799</v>
      </c>
      <c r="I5" s="56" t="s">
        <v>25</v>
      </c>
    </row>
    <row r="6" ht="24.95" customHeight="1" spans="1:9">
      <c r="A6" s="18"/>
      <c r="B6" s="18" t="s">
        <v>43</v>
      </c>
      <c r="C6" s="18" t="s">
        <v>42</v>
      </c>
      <c r="D6" s="46">
        <v>1279.9</v>
      </c>
      <c r="E6" s="46">
        <f t="shared" ref="E6:E7" si="0">F6-D6</f>
        <v>-105.92</v>
      </c>
      <c r="F6" s="46">
        <v>1173.98</v>
      </c>
      <c r="G6" s="46">
        <v>1173.98</v>
      </c>
      <c r="H6" s="11">
        <f t="shared" ref="H6:H10" si="1">IF(AND(F6&lt;&gt;0,G6&lt;&gt;0),G6/F6*100,"")</f>
        <v>100</v>
      </c>
      <c r="I6" s="57"/>
    </row>
    <row r="7" ht="24.95" customHeight="1" spans="1:9">
      <c r="A7" s="18"/>
      <c r="B7" s="18" t="s">
        <v>44</v>
      </c>
      <c r="C7" s="18" t="s">
        <v>42</v>
      </c>
      <c r="D7" s="46">
        <f>SUM(D8:D10)</f>
        <v>3.21</v>
      </c>
      <c r="E7" s="46">
        <f t="shared" si="0"/>
        <v>76.69</v>
      </c>
      <c r="F7" s="46">
        <v>79.9</v>
      </c>
      <c r="G7" s="46">
        <v>79.35</v>
      </c>
      <c r="H7" s="11">
        <f t="shared" si="1"/>
        <v>99.3116395494368</v>
      </c>
      <c r="I7" s="57"/>
    </row>
    <row r="8" ht="24.95" customHeight="1" spans="1:9">
      <c r="A8" s="18"/>
      <c r="B8" s="18"/>
      <c r="C8" s="18" t="s">
        <v>45</v>
      </c>
      <c r="D8" s="46">
        <v>0</v>
      </c>
      <c r="E8" s="46">
        <v>79.35</v>
      </c>
      <c r="F8" s="46">
        <v>79.35</v>
      </c>
      <c r="G8" s="46">
        <v>79.35</v>
      </c>
      <c r="H8" s="11">
        <f t="shared" si="1"/>
        <v>100</v>
      </c>
      <c r="I8" s="57"/>
    </row>
    <row r="9" ht="24.95" customHeight="1" spans="1:9">
      <c r="A9" s="18"/>
      <c r="B9" s="18"/>
      <c r="C9" s="18" t="s">
        <v>46</v>
      </c>
      <c r="D9" s="46">
        <v>3.21</v>
      </c>
      <c r="E9" s="46">
        <v>-2.66</v>
      </c>
      <c r="F9" s="46">
        <v>0.55</v>
      </c>
      <c r="G9" s="46">
        <v>0</v>
      </c>
      <c r="H9" s="11">
        <v>0</v>
      </c>
      <c r="I9" s="57"/>
    </row>
    <row r="10" ht="24.95" customHeight="1" spans="1:9">
      <c r="A10" s="18"/>
      <c r="B10" s="18"/>
      <c r="C10" s="18" t="s">
        <v>47</v>
      </c>
      <c r="D10" s="13" t="s">
        <v>48</v>
      </c>
      <c r="E10" s="13" t="s">
        <v>48</v>
      </c>
      <c r="F10" s="13" t="s">
        <v>48</v>
      </c>
      <c r="G10" s="13" t="s">
        <v>48</v>
      </c>
      <c r="H10" s="13" t="s">
        <v>48</v>
      </c>
      <c r="I10" s="58"/>
    </row>
    <row r="11" ht="66.95" customHeight="1" spans="1:9">
      <c r="A11" s="18" t="s">
        <v>49</v>
      </c>
      <c r="B11" s="50" t="s">
        <v>50</v>
      </c>
      <c r="C11" s="51"/>
      <c r="D11" s="51"/>
      <c r="E11" s="51"/>
      <c r="F11" s="51"/>
      <c r="G11" s="51"/>
      <c r="H11" s="51"/>
      <c r="I11" s="59"/>
    </row>
    <row r="12" ht="24.95" customHeight="1" spans="1:9">
      <c r="A12" s="18" t="s">
        <v>51</v>
      </c>
      <c r="B12" s="18"/>
      <c r="C12" s="18"/>
      <c r="D12" s="18"/>
      <c r="E12" s="18"/>
      <c r="F12" s="18"/>
      <c r="G12" s="18"/>
      <c r="H12" s="18"/>
      <c r="I12" s="18"/>
    </row>
    <row r="13" s="43" customFormat="1" ht="24.95" customHeight="1" spans="1:9">
      <c r="A13" s="18" t="s">
        <v>52</v>
      </c>
      <c r="B13" s="18" t="s">
        <v>53</v>
      </c>
      <c r="C13" s="18" t="s">
        <v>54</v>
      </c>
      <c r="D13" s="18" t="s">
        <v>55</v>
      </c>
      <c r="E13" s="18" t="s">
        <v>56</v>
      </c>
      <c r="F13" s="18" t="s">
        <v>57</v>
      </c>
      <c r="G13" s="18" t="s">
        <v>58</v>
      </c>
      <c r="H13" s="49" t="s">
        <v>59</v>
      </c>
      <c r="I13" s="49"/>
    </row>
    <row r="14" ht="24.95" customHeight="1" spans="1:9">
      <c r="A14" s="17" t="s">
        <v>60</v>
      </c>
      <c r="B14" s="17" t="s">
        <v>61</v>
      </c>
      <c r="C14" s="17" t="s">
        <v>62</v>
      </c>
      <c r="D14" s="18" t="s">
        <v>63</v>
      </c>
      <c r="E14" s="19" t="s">
        <v>64</v>
      </c>
      <c r="F14" s="18" t="s">
        <v>65</v>
      </c>
      <c r="G14" s="46">
        <v>99.96</v>
      </c>
      <c r="H14" s="47" t="s">
        <v>66</v>
      </c>
      <c r="I14" s="55"/>
    </row>
    <row r="15" ht="24.95" customHeight="1" spans="1:9">
      <c r="A15" s="17" t="s">
        <v>67</v>
      </c>
      <c r="B15" s="17" t="s">
        <v>68</v>
      </c>
      <c r="C15" s="17" t="s">
        <v>69</v>
      </c>
      <c r="D15" s="18" t="s">
        <v>70</v>
      </c>
      <c r="E15" s="19" t="s">
        <v>71</v>
      </c>
      <c r="F15" s="18" t="s">
        <v>65</v>
      </c>
      <c r="G15" s="46">
        <v>98</v>
      </c>
      <c r="H15" s="47" t="s">
        <v>25</v>
      </c>
      <c r="I15" s="55"/>
    </row>
    <row r="16" ht="24.95" customHeight="1" spans="1:9">
      <c r="A16" s="17" t="s">
        <v>72</v>
      </c>
      <c r="B16" s="17" t="s">
        <v>73</v>
      </c>
      <c r="C16" s="17" t="s">
        <v>73</v>
      </c>
      <c r="D16" s="18" t="s">
        <v>70</v>
      </c>
      <c r="E16" s="19" t="s">
        <v>71</v>
      </c>
      <c r="F16" s="18" t="s">
        <v>65</v>
      </c>
      <c r="G16" s="46">
        <v>98</v>
      </c>
      <c r="H16" s="47" t="s">
        <v>25</v>
      </c>
      <c r="I16" s="55"/>
    </row>
    <row r="17" ht="20.1" customHeight="1" spans="1:9">
      <c r="A17" s="52" t="s">
        <v>74</v>
      </c>
      <c r="B17" s="53"/>
      <c r="C17" s="53"/>
      <c r="D17" s="53"/>
      <c r="E17" s="53"/>
      <c r="F17" s="53"/>
      <c r="G17" s="53"/>
      <c r="H17" s="53"/>
      <c r="I17" s="60"/>
    </row>
    <row r="18" ht="20.1" customHeight="1" spans="1:9">
      <c r="A18" s="52" t="s">
        <v>75</v>
      </c>
      <c r="B18" s="53"/>
      <c r="C18" s="53"/>
      <c r="D18" s="53"/>
      <c r="E18" s="53"/>
      <c r="F18" s="53"/>
      <c r="G18" s="53"/>
      <c r="H18" s="53"/>
      <c r="I18" s="60"/>
    </row>
  </sheetData>
  <mergeCells count="15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A17:I17"/>
    <mergeCell ref="A18:I18"/>
    <mergeCell ref="A4:A10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D6" sqref="D6:D7"/>
    </sheetView>
  </sheetViews>
  <sheetFormatPr defaultColWidth="9" defaultRowHeight="13.5"/>
  <cols>
    <col min="1" max="1" width="9.25" customWidth="1"/>
    <col min="2" max="2" width="13.1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32"/>
      <c r="K2" s="33" t="s">
        <v>77</v>
      </c>
    </row>
    <row r="3" ht="24.95" customHeight="1" spans="1:11">
      <c r="A3" s="5" t="s">
        <v>78</v>
      </c>
      <c r="B3" s="5"/>
      <c r="C3" s="6" t="s">
        <v>79</v>
      </c>
      <c r="D3" s="7"/>
      <c r="E3" s="7"/>
      <c r="F3" s="7"/>
      <c r="G3" s="7"/>
      <c r="H3" s="7"/>
      <c r="I3" s="7"/>
      <c r="J3" s="7"/>
      <c r="K3" s="34"/>
    </row>
    <row r="4" ht="24.95" customHeight="1" spans="1:11">
      <c r="A4" s="5" t="s">
        <v>80</v>
      </c>
      <c r="B4" s="5"/>
      <c r="C4" s="8" t="s">
        <v>81</v>
      </c>
      <c r="D4" s="8"/>
      <c r="E4" s="8"/>
      <c r="F4" s="5" t="s">
        <v>82</v>
      </c>
      <c r="G4" s="6" t="s">
        <v>33</v>
      </c>
      <c r="H4" s="7"/>
      <c r="I4" s="7"/>
      <c r="J4" s="7"/>
      <c r="K4" s="34"/>
    </row>
    <row r="5" ht="24.95" customHeight="1" spans="1:11">
      <c r="A5" s="5" t="s">
        <v>83</v>
      </c>
      <c r="B5" s="5"/>
      <c r="C5" s="5"/>
      <c r="D5" s="5" t="s">
        <v>36</v>
      </c>
      <c r="E5" s="5" t="s">
        <v>84</v>
      </c>
      <c r="F5" s="5" t="s">
        <v>85</v>
      </c>
      <c r="G5" s="5" t="s">
        <v>86</v>
      </c>
      <c r="H5" s="5" t="s">
        <v>87</v>
      </c>
      <c r="I5" s="5" t="s">
        <v>88</v>
      </c>
      <c r="J5" s="5"/>
      <c r="K5" s="18" t="s">
        <v>89</v>
      </c>
    </row>
    <row r="6" ht="24.95" customHeight="1" spans="1:11">
      <c r="A6" s="5"/>
      <c r="B6" s="5"/>
      <c r="C6" s="9" t="s">
        <v>42</v>
      </c>
      <c r="D6" s="10">
        <v>0</v>
      </c>
      <c r="E6" s="10">
        <v>0.3</v>
      </c>
      <c r="F6" s="10">
        <v>0.3</v>
      </c>
      <c r="G6" s="5">
        <v>10</v>
      </c>
      <c r="H6" s="11">
        <f>IF(AND(E6&lt;&gt;0,F6&lt;&gt;0),F6/E6*100,"")</f>
        <v>100</v>
      </c>
      <c r="I6" s="5">
        <f>G6*H6/100</f>
        <v>10</v>
      </c>
      <c r="J6" s="5"/>
      <c r="K6" s="35" t="s">
        <v>90</v>
      </c>
    </row>
    <row r="7" ht="24.95" customHeight="1" spans="1:11">
      <c r="A7" s="5"/>
      <c r="B7" s="5"/>
      <c r="C7" s="9" t="s">
        <v>91</v>
      </c>
      <c r="D7" s="10">
        <v>0</v>
      </c>
      <c r="E7" s="10">
        <v>0.3</v>
      </c>
      <c r="F7" s="10">
        <v>0.3</v>
      </c>
      <c r="G7" s="5">
        <v>10</v>
      </c>
      <c r="H7" s="11">
        <f>IF(AND(E7&lt;&gt;0,F7&lt;&gt;0),F7/E7*100,"")</f>
        <v>100</v>
      </c>
      <c r="I7" s="5">
        <f>G7*H7/100</f>
        <v>10</v>
      </c>
      <c r="J7" s="5"/>
      <c r="K7" s="36"/>
    </row>
    <row r="8" ht="24.95" customHeight="1" spans="1:11">
      <c r="A8" s="5"/>
      <c r="B8" s="5"/>
      <c r="C8" s="12" t="s">
        <v>92</v>
      </c>
      <c r="D8" s="13" t="s">
        <v>48</v>
      </c>
      <c r="E8" s="13" t="s">
        <v>48</v>
      </c>
      <c r="F8" s="13" t="s">
        <v>48</v>
      </c>
      <c r="G8" s="13" t="s">
        <v>48</v>
      </c>
      <c r="H8" s="13" t="s">
        <v>48</v>
      </c>
      <c r="I8" s="14" t="s">
        <v>48</v>
      </c>
      <c r="J8" s="14"/>
      <c r="K8" s="36"/>
    </row>
    <row r="9" ht="24.95" customHeight="1" spans="1:11">
      <c r="A9" s="5"/>
      <c r="B9" s="5"/>
      <c r="C9" s="12" t="s">
        <v>93</v>
      </c>
      <c r="D9" s="13" t="s">
        <v>48</v>
      </c>
      <c r="E9" s="13" t="s">
        <v>48</v>
      </c>
      <c r="F9" s="13" t="s">
        <v>48</v>
      </c>
      <c r="G9" s="13" t="s">
        <v>48</v>
      </c>
      <c r="H9" s="13" t="s">
        <v>48</v>
      </c>
      <c r="I9" s="14" t="s">
        <v>48</v>
      </c>
      <c r="J9" s="14"/>
      <c r="K9" s="37"/>
    </row>
    <row r="10" ht="24.95" customHeight="1" spans="1:11">
      <c r="A10" s="5" t="s">
        <v>94</v>
      </c>
      <c r="B10" s="5" t="s">
        <v>95</v>
      </c>
      <c r="C10" s="5"/>
      <c r="D10" s="5"/>
      <c r="E10" s="5"/>
      <c r="F10" s="5"/>
      <c r="G10" s="14" t="s">
        <v>96</v>
      </c>
      <c r="H10" s="14"/>
      <c r="I10" s="14"/>
      <c r="J10" s="14"/>
      <c r="K10" s="14"/>
    </row>
    <row r="11" ht="63" customHeight="1" spans="1:11">
      <c r="A11" s="5"/>
      <c r="B11" s="41" t="s">
        <v>97</v>
      </c>
      <c r="C11" s="41"/>
      <c r="D11" s="41"/>
      <c r="E11" s="41"/>
      <c r="F11" s="41"/>
      <c r="G11" s="42" t="str">
        <f>K6</f>
        <v>支付2023年兴边计划生活补助0.3万元。</v>
      </c>
      <c r="H11" s="42"/>
      <c r="I11" s="42"/>
      <c r="J11" s="42"/>
      <c r="K11" s="42"/>
    </row>
    <row r="12" ht="24.95" customHeight="1" spans="1:11">
      <c r="A12" s="15" t="s">
        <v>98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4.95" customHeight="1" spans="1:11">
      <c r="A13" s="16" t="s">
        <v>99</v>
      </c>
      <c r="B13" s="16"/>
      <c r="C13" s="16"/>
      <c r="D13" s="16" t="s">
        <v>100</v>
      </c>
      <c r="E13" s="16"/>
      <c r="F13" s="16"/>
      <c r="G13" s="16" t="s">
        <v>58</v>
      </c>
      <c r="H13" s="16" t="s">
        <v>86</v>
      </c>
      <c r="I13" s="16" t="s">
        <v>88</v>
      </c>
      <c r="J13" s="38" t="s">
        <v>59</v>
      </c>
      <c r="K13" s="39"/>
    </row>
    <row r="14" ht="24.95" customHeight="1" spans="1:11">
      <c r="A14" s="5" t="s">
        <v>52</v>
      </c>
      <c r="B14" s="5" t="s">
        <v>53</v>
      </c>
      <c r="C14" s="5" t="s">
        <v>54</v>
      </c>
      <c r="D14" s="5" t="s">
        <v>55</v>
      </c>
      <c r="E14" s="5" t="s">
        <v>56</v>
      </c>
      <c r="F14" s="5" t="s">
        <v>57</v>
      </c>
      <c r="G14" s="5"/>
      <c r="H14" s="5"/>
      <c r="I14" s="5"/>
      <c r="J14" s="27"/>
      <c r="K14" s="29"/>
    </row>
    <row r="15" ht="24.95" customHeight="1" spans="1:11">
      <c r="A15" s="17" t="s">
        <v>60</v>
      </c>
      <c r="B15" s="17" t="s">
        <v>61</v>
      </c>
      <c r="C15" s="17" t="s">
        <v>62</v>
      </c>
      <c r="D15" s="18" t="s">
        <v>63</v>
      </c>
      <c r="E15" s="19" t="s">
        <v>64</v>
      </c>
      <c r="F15" s="18" t="s">
        <v>65</v>
      </c>
      <c r="G15" s="20">
        <v>100</v>
      </c>
      <c r="H15" s="21">
        <v>50</v>
      </c>
      <c r="I15" s="20">
        <f>G15*H15/100</f>
        <v>50</v>
      </c>
      <c r="J15" s="22" t="s">
        <v>25</v>
      </c>
      <c r="K15" s="40"/>
    </row>
    <row r="16" ht="24.95" customHeight="1" spans="1:11">
      <c r="A16" s="17" t="s">
        <v>67</v>
      </c>
      <c r="B16" s="17" t="s">
        <v>68</v>
      </c>
      <c r="C16" s="17" t="s">
        <v>69</v>
      </c>
      <c r="D16" s="18" t="s">
        <v>70</v>
      </c>
      <c r="E16" s="19" t="s">
        <v>71</v>
      </c>
      <c r="F16" s="18" t="s">
        <v>65</v>
      </c>
      <c r="G16" s="20">
        <v>98</v>
      </c>
      <c r="H16" s="21">
        <v>30</v>
      </c>
      <c r="I16" s="20">
        <f t="shared" ref="I16:I17" si="0">G16*H16/100</f>
        <v>29.4</v>
      </c>
      <c r="J16" s="22" t="s">
        <v>25</v>
      </c>
      <c r="K16" s="40"/>
    </row>
    <row r="17" ht="24.95" customHeight="1" spans="1:11">
      <c r="A17" s="17" t="s">
        <v>72</v>
      </c>
      <c r="B17" s="17" t="s">
        <v>73</v>
      </c>
      <c r="C17" s="17" t="s">
        <v>73</v>
      </c>
      <c r="D17" s="18" t="s">
        <v>70</v>
      </c>
      <c r="E17" s="19" t="s">
        <v>71</v>
      </c>
      <c r="F17" s="18" t="s">
        <v>65</v>
      </c>
      <c r="G17" s="20">
        <v>98</v>
      </c>
      <c r="H17" s="21">
        <v>10</v>
      </c>
      <c r="I17" s="20">
        <f t="shared" si="0"/>
        <v>9.8</v>
      </c>
      <c r="J17" s="22" t="s">
        <v>25</v>
      </c>
      <c r="K17" s="40"/>
    </row>
    <row r="18" ht="24.95" customHeight="1" spans="1:11">
      <c r="A18" s="5" t="s">
        <v>101</v>
      </c>
      <c r="B18" s="5"/>
      <c r="C18" s="5"/>
      <c r="D18" s="22" t="s">
        <v>25</v>
      </c>
      <c r="E18" s="23"/>
      <c r="F18" s="23"/>
      <c r="G18" s="23"/>
      <c r="H18" s="23"/>
      <c r="I18" s="23"/>
      <c r="J18" s="23"/>
      <c r="K18" s="40"/>
    </row>
    <row r="19" ht="24.95" customHeight="1" spans="1:11">
      <c r="A19" s="24" t="s">
        <v>102</v>
      </c>
      <c r="B19" s="25"/>
      <c r="C19" s="25"/>
      <c r="D19" s="25"/>
      <c r="E19" s="25"/>
      <c r="F19" s="25"/>
      <c r="G19" s="26"/>
      <c r="H19" s="5" t="s">
        <v>103</v>
      </c>
      <c r="I19" s="5" t="s">
        <v>104</v>
      </c>
      <c r="J19" s="22" t="s">
        <v>105</v>
      </c>
      <c r="K19" s="40"/>
    </row>
    <row r="20" ht="24.95" customHeight="1" spans="1:11">
      <c r="A20" s="27"/>
      <c r="B20" s="28"/>
      <c r="C20" s="28"/>
      <c r="D20" s="28"/>
      <c r="E20" s="28"/>
      <c r="F20" s="28"/>
      <c r="G20" s="29"/>
      <c r="H20" s="5">
        <v>100</v>
      </c>
      <c r="I20" s="5">
        <f>SUM(I15:I17,I6)</f>
        <v>99.2</v>
      </c>
      <c r="J20" s="22" t="s">
        <v>106</v>
      </c>
      <c r="K20" s="40"/>
    </row>
    <row r="21" ht="69" customHeight="1" spans="1:11">
      <c r="A21" s="12" t="s">
        <v>107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>
      <c r="A22" s="30" t="s">
        <v>74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1:11">
      <c r="A23" s="30" t="s">
        <v>75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0">
      <c r="A24" s="31"/>
      <c r="B24" s="31"/>
      <c r="C24" s="31"/>
      <c r="D24" s="31"/>
      <c r="E24" s="31"/>
      <c r="F24" s="31"/>
      <c r="G24" s="31"/>
      <c r="H24" s="31"/>
      <c r="I24" s="31"/>
      <c r="J24" s="31"/>
    </row>
  </sheetData>
  <mergeCells count="37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A18:C18"/>
    <mergeCell ref="D18:K18"/>
    <mergeCell ref="J19:K19"/>
    <mergeCell ref="J20:K20"/>
    <mergeCell ref="A21:K21"/>
    <mergeCell ref="A22:K22"/>
    <mergeCell ref="A23:K23"/>
    <mergeCell ref="A24:J24"/>
    <mergeCell ref="A10:A11"/>
    <mergeCell ref="G13:G14"/>
    <mergeCell ref="H13:H14"/>
    <mergeCell ref="I13:I14"/>
    <mergeCell ref="K6:K9"/>
    <mergeCell ref="A5:B9"/>
    <mergeCell ref="J13:K14"/>
    <mergeCell ref="A19:G20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A18" sqref="$A18:$XFD18"/>
    </sheetView>
  </sheetViews>
  <sheetFormatPr defaultColWidth="9" defaultRowHeight="13.5"/>
  <cols>
    <col min="1" max="1" width="9.25" customWidth="1"/>
    <col min="2" max="2" width="13.1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32"/>
      <c r="K2" s="33" t="s">
        <v>77</v>
      </c>
    </row>
    <row r="3" ht="24.95" customHeight="1" spans="1:11">
      <c r="A3" s="5" t="s">
        <v>78</v>
      </c>
      <c r="B3" s="5"/>
      <c r="C3" s="6" t="s">
        <v>108</v>
      </c>
      <c r="D3" s="7"/>
      <c r="E3" s="7"/>
      <c r="F3" s="7"/>
      <c r="G3" s="7"/>
      <c r="H3" s="7"/>
      <c r="I3" s="7"/>
      <c r="J3" s="7"/>
      <c r="K3" s="34"/>
    </row>
    <row r="4" ht="24.95" customHeight="1" spans="1:11">
      <c r="A4" s="5" t="s">
        <v>80</v>
      </c>
      <c r="B4" s="5"/>
      <c r="C4" s="8" t="s">
        <v>81</v>
      </c>
      <c r="D4" s="8"/>
      <c r="E4" s="8"/>
      <c r="F4" s="5" t="s">
        <v>82</v>
      </c>
      <c r="G4" s="6" t="s">
        <v>33</v>
      </c>
      <c r="H4" s="7"/>
      <c r="I4" s="7"/>
      <c r="J4" s="7"/>
      <c r="K4" s="34"/>
    </row>
    <row r="5" ht="24.95" customHeight="1" spans="1:11">
      <c r="A5" s="5" t="s">
        <v>83</v>
      </c>
      <c r="B5" s="5"/>
      <c r="C5" s="5"/>
      <c r="D5" s="5" t="s">
        <v>36</v>
      </c>
      <c r="E5" s="5" t="s">
        <v>84</v>
      </c>
      <c r="F5" s="5" t="s">
        <v>85</v>
      </c>
      <c r="G5" s="5" t="s">
        <v>86</v>
      </c>
      <c r="H5" s="5" t="s">
        <v>87</v>
      </c>
      <c r="I5" s="5" t="s">
        <v>88</v>
      </c>
      <c r="J5" s="5"/>
      <c r="K5" s="18" t="s">
        <v>89</v>
      </c>
    </row>
    <row r="6" ht="24.95" customHeight="1" spans="1:11">
      <c r="A6" s="5"/>
      <c r="B6" s="5"/>
      <c r="C6" s="9" t="s">
        <v>42</v>
      </c>
      <c r="D6" s="10">
        <v>0</v>
      </c>
      <c r="E6" s="10">
        <v>1.5</v>
      </c>
      <c r="F6" s="10">
        <v>1.5</v>
      </c>
      <c r="G6" s="5">
        <v>10</v>
      </c>
      <c r="H6" s="11">
        <f>IF(AND(E6&lt;&gt;0,F6&lt;&gt;0),F6/E6*100,"")</f>
        <v>100</v>
      </c>
      <c r="I6" s="5">
        <f>G6*H6/100</f>
        <v>10</v>
      </c>
      <c r="J6" s="5"/>
      <c r="K6" s="35" t="s">
        <v>109</v>
      </c>
    </row>
    <row r="7" ht="24.95" customHeight="1" spans="1:11">
      <c r="A7" s="5"/>
      <c r="B7" s="5"/>
      <c r="C7" s="9" t="s">
        <v>91</v>
      </c>
      <c r="D7" s="10">
        <v>0</v>
      </c>
      <c r="E7" s="10">
        <v>1.5</v>
      </c>
      <c r="F7" s="10">
        <v>1.5</v>
      </c>
      <c r="G7" s="5">
        <v>10</v>
      </c>
      <c r="H7" s="11">
        <f>IF(AND(E7&lt;&gt;0,F7&lt;&gt;0),F7/E7*100,"")</f>
        <v>100</v>
      </c>
      <c r="I7" s="5">
        <f>G7*H7/100</f>
        <v>10</v>
      </c>
      <c r="J7" s="5"/>
      <c r="K7" s="36"/>
    </row>
    <row r="8" ht="24.95" customHeight="1" spans="1:11">
      <c r="A8" s="5"/>
      <c r="B8" s="5"/>
      <c r="C8" s="12" t="s">
        <v>92</v>
      </c>
      <c r="D8" s="13" t="s">
        <v>48</v>
      </c>
      <c r="E8" s="13" t="s">
        <v>48</v>
      </c>
      <c r="F8" s="13" t="s">
        <v>48</v>
      </c>
      <c r="G8" s="13" t="s">
        <v>48</v>
      </c>
      <c r="H8" s="13" t="s">
        <v>48</v>
      </c>
      <c r="I8" s="14" t="s">
        <v>48</v>
      </c>
      <c r="J8" s="14"/>
      <c r="K8" s="36"/>
    </row>
    <row r="9" ht="24.95" customHeight="1" spans="1:11">
      <c r="A9" s="5"/>
      <c r="B9" s="5"/>
      <c r="C9" s="12" t="s">
        <v>93</v>
      </c>
      <c r="D9" s="13" t="s">
        <v>48</v>
      </c>
      <c r="E9" s="13" t="s">
        <v>48</v>
      </c>
      <c r="F9" s="13" t="s">
        <v>48</v>
      </c>
      <c r="G9" s="13" t="s">
        <v>48</v>
      </c>
      <c r="H9" s="13" t="s">
        <v>48</v>
      </c>
      <c r="I9" s="14" t="s">
        <v>48</v>
      </c>
      <c r="J9" s="14"/>
      <c r="K9" s="37"/>
    </row>
    <row r="10" ht="24.95" customHeight="1" spans="1:11">
      <c r="A10" s="5" t="s">
        <v>94</v>
      </c>
      <c r="B10" s="5" t="s">
        <v>95</v>
      </c>
      <c r="C10" s="5"/>
      <c r="D10" s="5"/>
      <c r="E10" s="5"/>
      <c r="F10" s="5"/>
      <c r="G10" s="14" t="s">
        <v>96</v>
      </c>
      <c r="H10" s="14"/>
      <c r="I10" s="14"/>
      <c r="J10" s="14"/>
      <c r="K10" s="14"/>
    </row>
    <row r="11" ht="63" customHeight="1" spans="1:11">
      <c r="A11" s="5"/>
      <c r="B11" s="41" t="s">
        <v>110</v>
      </c>
      <c r="C11" s="41"/>
      <c r="D11" s="41"/>
      <c r="E11" s="41"/>
      <c r="F11" s="41"/>
      <c r="G11" s="42" t="str">
        <f>K6</f>
        <v>支付乡村少年宫购买物品费用1.5万元。</v>
      </c>
      <c r="H11" s="42"/>
      <c r="I11" s="42"/>
      <c r="J11" s="42"/>
      <c r="K11" s="42"/>
    </row>
    <row r="12" ht="24.95" customHeight="1" spans="1:11">
      <c r="A12" s="15" t="s">
        <v>98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4.95" customHeight="1" spans="1:11">
      <c r="A13" s="16" t="s">
        <v>99</v>
      </c>
      <c r="B13" s="16"/>
      <c r="C13" s="16"/>
      <c r="D13" s="16" t="s">
        <v>100</v>
      </c>
      <c r="E13" s="16"/>
      <c r="F13" s="16"/>
      <c r="G13" s="16" t="s">
        <v>58</v>
      </c>
      <c r="H13" s="16" t="s">
        <v>86</v>
      </c>
      <c r="I13" s="16" t="s">
        <v>88</v>
      </c>
      <c r="J13" s="38" t="s">
        <v>59</v>
      </c>
      <c r="K13" s="39"/>
    </row>
    <row r="14" ht="24.95" customHeight="1" spans="1:11">
      <c r="A14" s="5" t="s">
        <v>52</v>
      </c>
      <c r="B14" s="5" t="s">
        <v>53</v>
      </c>
      <c r="C14" s="5" t="s">
        <v>54</v>
      </c>
      <c r="D14" s="5" t="s">
        <v>55</v>
      </c>
      <c r="E14" s="5" t="s">
        <v>56</v>
      </c>
      <c r="F14" s="5" t="s">
        <v>57</v>
      </c>
      <c r="G14" s="5"/>
      <c r="H14" s="5"/>
      <c r="I14" s="5"/>
      <c r="J14" s="27"/>
      <c r="K14" s="29"/>
    </row>
    <row r="15" ht="24.95" customHeight="1" spans="1:11">
      <c r="A15" s="17" t="s">
        <v>60</v>
      </c>
      <c r="B15" s="17" t="s">
        <v>61</v>
      </c>
      <c r="C15" s="17" t="s">
        <v>62</v>
      </c>
      <c r="D15" s="18" t="s">
        <v>63</v>
      </c>
      <c r="E15" s="19" t="s">
        <v>64</v>
      </c>
      <c r="F15" s="18" t="s">
        <v>65</v>
      </c>
      <c r="G15" s="20">
        <v>100</v>
      </c>
      <c r="H15" s="21">
        <v>50</v>
      </c>
      <c r="I15" s="20">
        <f>G15*H15/100</f>
        <v>50</v>
      </c>
      <c r="J15" s="22" t="s">
        <v>25</v>
      </c>
      <c r="K15" s="40"/>
    </row>
    <row r="16" ht="24.95" customHeight="1" spans="1:11">
      <c r="A16" s="17" t="s">
        <v>67</v>
      </c>
      <c r="B16" s="17" t="s">
        <v>68</v>
      </c>
      <c r="C16" s="17" t="s">
        <v>69</v>
      </c>
      <c r="D16" s="18" t="s">
        <v>70</v>
      </c>
      <c r="E16" s="19" t="s">
        <v>71</v>
      </c>
      <c r="F16" s="18" t="s">
        <v>65</v>
      </c>
      <c r="G16" s="20">
        <v>98</v>
      </c>
      <c r="H16" s="21">
        <v>30</v>
      </c>
      <c r="I16" s="20">
        <f t="shared" ref="I16:I17" si="0">G16*H16/100</f>
        <v>29.4</v>
      </c>
      <c r="J16" s="22" t="s">
        <v>25</v>
      </c>
      <c r="K16" s="40"/>
    </row>
    <row r="17" ht="24.95" customHeight="1" spans="1:11">
      <c r="A17" s="17" t="s">
        <v>72</v>
      </c>
      <c r="B17" s="17" t="s">
        <v>73</v>
      </c>
      <c r="C17" s="17" t="s">
        <v>73</v>
      </c>
      <c r="D17" s="18" t="s">
        <v>70</v>
      </c>
      <c r="E17" s="19" t="s">
        <v>71</v>
      </c>
      <c r="F17" s="18" t="s">
        <v>65</v>
      </c>
      <c r="G17" s="20">
        <v>98</v>
      </c>
      <c r="H17" s="21">
        <v>10</v>
      </c>
      <c r="I17" s="20">
        <f t="shared" si="0"/>
        <v>9.8</v>
      </c>
      <c r="J17" s="22" t="s">
        <v>25</v>
      </c>
      <c r="K17" s="40"/>
    </row>
    <row r="18" ht="24.95" customHeight="1" spans="1:11">
      <c r="A18" s="5" t="s">
        <v>101</v>
      </c>
      <c r="B18" s="5"/>
      <c r="C18" s="5"/>
      <c r="D18" s="22" t="s">
        <v>25</v>
      </c>
      <c r="E18" s="23"/>
      <c r="F18" s="23"/>
      <c r="G18" s="23"/>
      <c r="H18" s="23"/>
      <c r="I18" s="23"/>
      <c r="J18" s="23"/>
      <c r="K18" s="40"/>
    </row>
    <row r="19" ht="24.95" customHeight="1" spans="1:11">
      <c r="A19" s="24" t="s">
        <v>102</v>
      </c>
      <c r="B19" s="25"/>
      <c r="C19" s="25"/>
      <c r="D19" s="25"/>
      <c r="E19" s="25"/>
      <c r="F19" s="25"/>
      <c r="G19" s="26"/>
      <c r="H19" s="5" t="s">
        <v>103</v>
      </c>
      <c r="I19" s="5" t="s">
        <v>104</v>
      </c>
      <c r="J19" s="22" t="s">
        <v>105</v>
      </c>
      <c r="K19" s="40"/>
    </row>
    <row r="20" ht="24.95" customHeight="1" spans="1:11">
      <c r="A20" s="27"/>
      <c r="B20" s="28"/>
      <c r="C20" s="28"/>
      <c r="D20" s="28"/>
      <c r="E20" s="28"/>
      <c r="F20" s="28"/>
      <c r="G20" s="29"/>
      <c r="H20" s="5">
        <v>100</v>
      </c>
      <c r="I20" s="5">
        <f>SUM(I15:I17,I6)</f>
        <v>99.2</v>
      </c>
      <c r="J20" s="22" t="s">
        <v>106</v>
      </c>
      <c r="K20" s="40"/>
    </row>
    <row r="21" ht="69" customHeight="1" spans="1:11">
      <c r="A21" s="12" t="s">
        <v>107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>
      <c r="A22" s="30" t="s">
        <v>74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1:11">
      <c r="A23" s="30" t="s">
        <v>75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0">
      <c r="A24" s="31"/>
      <c r="B24" s="31"/>
      <c r="C24" s="31"/>
      <c r="D24" s="31"/>
      <c r="E24" s="31"/>
      <c r="F24" s="31"/>
      <c r="G24" s="31"/>
      <c r="H24" s="31"/>
      <c r="I24" s="31"/>
      <c r="J24" s="31"/>
    </row>
  </sheetData>
  <mergeCells count="37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A18:C18"/>
    <mergeCell ref="D18:K18"/>
    <mergeCell ref="J19:K19"/>
    <mergeCell ref="J20:K20"/>
    <mergeCell ref="A21:K21"/>
    <mergeCell ref="A22:K22"/>
    <mergeCell ref="A23:K23"/>
    <mergeCell ref="A24:J24"/>
    <mergeCell ref="A10:A11"/>
    <mergeCell ref="G13:G14"/>
    <mergeCell ref="H13:H14"/>
    <mergeCell ref="I13:I14"/>
    <mergeCell ref="K6:K9"/>
    <mergeCell ref="A5:B9"/>
    <mergeCell ref="J13:K14"/>
    <mergeCell ref="A19:G20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B11" sqref="$A11:$XFD11"/>
    </sheetView>
  </sheetViews>
  <sheetFormatPr defaultColWidth="9" defaultRowHeight="13.5"/>
  <cols>
    <col min="1" max="1" width="9.25" customWidth="1"/>
    <col min="2" max="2" width="13.1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32"/>
      <c r="K2" s="33" t="s">
        <v>77</v>
      </c>
    </row>
    <row r="3" ht="24.95" customHeight="1" spans="1:11">
      <c r="A3" s="5" t="s">
        <v>78</v>
      </c>
      <c r="B3" s="5"/>
      <c r="C3" s="6" t="s">
        <v>111</v>
      </c>
      <c r="D3" s="7"/>
      <c r="E3" s="7"/>
      <c r="F3" s="7"/>
      <c r="G3" s="7"/>
      <c r="H3" s="7"/>
      <c r="I3" s="7"/>
      <c r="J3" s="7"/>
      <c r="K3" s="34"/>
    </row>
    <row r="4" ht="24.95" customHeight="1" spans="1:11">
      <c r="A4" s="5" t="s">
        <v>80</v>
      </c>
      <c r="B4" s="5"/>
      <c r="C4" s="8" t="s">
        <v>81</v>
      </c>
      <c r="D4" s="8"/>
      <c r="E4" s="8"/>
      <c r="F4" s="5" t="s">
        <v>82</v>
      </c>
      <c r="G4" s="6" t="s">
        <v>33</v>
      </c>
      <c r="H4" s="7"/>
      <c r="I4" s="7"/>
      <c r="J4" s="7"/>
      <c r="K4" s="34"/>
    </row>
    <row r="5" ht="24.95" customHeight="1" spans="1:11">
      <c r="A5" s="5" t="s">
        <v>83</v>
      </c>
      <c r="B5" s="5"/>
      <c r="C5" s="5"/>
      <c r="D5" s="5" t="s">
        <v>36</v>
      </c>
      <c r="E5" s="5" t="s">
        <v>84</v>
      </c>
      <c r="F5" s="5" t="s">
        <v>85</v>
      </c>
      <c r="G5" s="5" t="s">
        <v>86</v>
      </c>
      <c r="H5" s="5" t="s">
        <v>87</v>
      </c>
      <c r="I5" s="5" t="s">
        <v>88</v>
      </c>
      <c r="J5" s="5"/>
      <c r="K5" s="18" t="s">
        <v>89</v>
      </c>
    </row>
    <row r="6" ht="24.95" customHeight="1" spans="1:11">
      <c r="A6" s="5"/>
      <c r="B6" s="5"/>
      <c r="C6" s="9" t="s">
        <v>42</v>
      </c>
      <c r="D6" s="10">
        <v>0</v>
      </c>
      <c r="E6" s="10">
        <v>41.43</v>
      </c>
      <c r="F6" s="10">
        <v>41.43</v>
      </c>
      <c r="G6" s="5">
        <v>10</v>
      </c>
      <c r="H6" s="11">
        <f>IF(AND(E6&lt;&gt;0,F6&lt;&gt;0),F6/E6*100,"")</f>
        <v>100</v>
      </c>
      <c r="I6" s="5">
        <f>ROUND(G6*H6/100,2)</f>
        <v>10</v>
      </c>
      <c r="J6" s="5"/>
      <c r="K6" s="35" t="s">
        <v>25</v>
      </c>
    </row>
    <row r="7" ht="24.95" customHeight="1" spans="1:11">
      <c r="A7" s="5"/>
      <c r="B7" s="5"/>
      <c r="C7" s="9" t="s">
        <v>91</v>
      </c>
      <c r="D7" s="10">
        <v>0</v>
      </c>
      <c r="E7" s="10">
        <v>41.43</v>
      </c>
      <c r="F7" s="10">
        <v>41.43</v>
      </c>
      <c r="G7" s="5">
        <v>10</v>
      </c>
      <c r="H7" s="11">
        <f>IF(AND(E7&lt;&gt;0,F7&lt;&gt;0),F7/E7*100,"")</f>
        <v>100</v>
      </c>
      <c r="I7" s="5">
        <f>ROUND(G7*H7/100,2)</f>
        <v>10</v>
      </c>
      <c r="J7" s="5"/>
      <c r="K7" s="36"/>
    </row>
    <row r="8" ht="24.95" customHeight="1" spans="1:11">
      <c r="A8" s="5"/>
      <c r="B8" s="5"/>
      <c r="C8" s="12" t="s">
        <v>92</v>
      </c>
      <c r="D8" s="13" t="s">
        <v>48</v>
      </c>
      <c r="E8" s="13" t="s">
        <v>48</v>
      </c>
      <c r="F8" s="13" t="s">
        <v>48</v>
      </c>
      <c r="G8" s="13" t="s">
        <v>48</v>
      </c>
      <c r="H8" s="13" t="s">
        <v>48</v>
      </c>
      <c r="I8" s="14" t="s">
        <v>48</v>
      </c>
      <c r="J8" s="14"/>
      <c r="K8" s="36"/>
    </row>
    <row r="9" ht="24.95" customHeight="1" spans="1:11">
      <c r="A9" s="5"/>
      <c r="B9" s="5"/>
      <c r="C9" s="12" t="s">
        <v>93</v>
      </c>
      <c r="D9" s="13" t="s">
        <v>48</v>
      </c>
      <c r="E9" s="13" t="s">
        <v>48</v>
      </c>
      <c r="F9" s="13" t="s">
        <v>48</v>
      </c>
      <c r="G9" s="13" t="s">
        <v>48</v>
      </c>
      <c r="H9" s="13" t="s">
        <v>48</v>
      </c>
      <c r="I9" s="14" t="s">
        <v>48</v>
      </c>
      <c r="J9" s="14"/>
      <c r="K9" s="37"/>
    </row>
    <row r="10" ht="24.95" customHeight="1" spans="1:11">
      <c r="A10" s="5" t="s">
        <v>94</v>
      </c>
      <c r="B10" s="5" t="s">
        <v>95</v>
      </c>
      <c r="C10" s="5"/>
      <c r="D10" s="5"/>
      <c r="E10" s="5"/>
      <c r="F10" s="5"/>
      <c r="G10" s="14" t="s">
        <v>96</v>
      </c>
      <c r="H10" s="14"/>
      <c r="I10" s="14"/>
      <c r="J10" s="14"/>
      <c r="K10" s="14"/>
    </row>
    <row r="11" s="1" customFormat="1" ht="63" customHeight="1" spans="1:11">
      <c r="A11" s="5"/>
      <c r="B11" s="8" t="s">
        <v>112</v>
      </c>
      <c r="C11" s="8"/>
      <c r="D11" s="8"/>
      <c r="E11" s="8"/>
      <c r="F11" s="8"/>
      <c r="G11" s="14" t="str">
        <f>K6</f>
        <v>无</v>
      </c>
      <c r="H11" s="14"/>
      <c r="I11" s="14"/>
      <c r="J11" s="14"/>
      <c r="K11" s="14"/>
    </row>
    <row r="12" ht="24.95" customHeight="1" spans="1:11">
      <c r="A12" s="15" t="s">
        <v>98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4.95" customHeight="1" spans="1:11">
      <c r="A13" s="16" t="s">
        <v>99</v>
      </c>
      <c r="B13" s="16"/>
      <c r="C13" s="16"/>
      <c r="D13" s="16" t="s">
        <v>100</v>
      </c>
      <c r="E13" s="16"/>
      <c r="F13" s="16"/>
      <c r="G13" s="16" t="s">
        <v>58</v>
      </c>
      <c r="H13" s="16" t="s">
        <v>86</v>
      </c>
      <c r="I13" s="16" t="s">
        <v>88</v>
      </c>
      <c r="J13" s="38" t="s">
        <v>59</v>
      </c>
      <c r="K13" s="39"/>
    </row>
    <row r="14" ht="24.95" customHeight="1" spans="1:11">
      <c r="A14" s="5" t="s">
        <v>52</v>
      </c>
      <c r="B14" s="5" t="s">
        <v>53</v>
      </c>
      <c r="C14" s="5" t="s">
        <v>54</v>
      </c>
      <c r="D14" s="5" t="s">
        <v>55</v>
      </c>
      <c r="E14" s="5" t="s">
        <v>56</v>
      </c>
      <c r="F14" s="5" t="s">
        <v>57</v>
      </c>
      <c r="G14" s="5"/>
      <c r="H14" s="5"/>
      <c r="I14" s="5"/>
      <c r="J14" s="27"/>
      <c r="K14" s="29"/>
    </row>
    <row r="15" ht="24.95" customHeight="1" spans="1:11">
      <c r="A15" s="17" t="s">
        <v>60</v>
      </c>
      <c r="B15" s="17" t="s">
        <v>61</v>
      </c>
      <c r="C15" s="17" t="s">
        <v>62</v>
      </c>
      <c r="D15" s="18" t="s">
        <v>63</v>
      </c>
      <c r="E15" s="19" t="s">
        <v>64</v>
      </c>
      <c r="F15" s="18" t="s">
        <v>65</v>
      </c>
      <c r="G15" s="20">
        <v>100</v>
      </c>
      <c r="H15" s="21">
        <v>50</v>
      </c>
      <c r="I15" s="20">
        <f>G15*H15/100</f>
        <v>50</v>
      </c>
      <c r="J15" s="22" t="s">
        <v>25</v>
      </c>
      <c r="K15" s="40"/>
    </row>
    <row r="16" ht="24.95" customHeight="1" spans="1:11">
      <c r="A16" s="17" t="s">
        <v>67</v>
      </c>
      <c r="B16" s="17" t="s">
        <v>68</v>
      </c>
      <c r="C16" s="17" t="s">
        <v>69</v>
      </c>
      <c r="D16" s="18" t="s">
        <v>70</v>
      </c>
      <c r="E16" s="19" t="s">
        <v>71</v>
      </c>
      <c r="F16" s="18" t="s">
        <v>65</v>
      </c>
      <c r="G16" s="20">
        <v>98</v>
      </c>
      <c r="H16" s="21">
        <v>30</v>
      </c>
      <c r="I16" s="20">
        <f t="shared" ref="I16:I17" si="0">G16*H16/100</f>
        <v>29.4</v>
      </c>
      <c r="J16" s="22" t="s">
        <v>25</v>
      </c>
      <c r="K16" s="40"/>
    </row>
    <row r="17" ht="24.95" customHeight="1" spans="1:11">
      <c r="A17" s="17" t="s">
        <v>72</v>
      </c>
      <c r="B17" s="17" t="s">
        <v>73</v>
      </c>
      <c r="C17" s="17" t="s">
        <v>73</v>
      </c>
      <c r="D17" s="18" t="s">
        <v>70</v>
      </c>
      <c r="E17" s="19" t="s">
        <v>71</v>
      </c>
      <c r="F17" s="18" t="s">
        <v>65</v>
      </c>
      <c r="G17" s="20">
        <v>98</v>
      </c>
      <c r="H17" s="21">
        <v>10</v>
      </c>
      <c r="I17" s="20">
        <f t="shared" si="0"/>
        <v>9.8</v>
      </c>
      <c r="J17" s="22" t="s">
        <v>25</v>
      </c>
      <c r="K17" s="40"/>
    </row>
    <row r="18" ht="24.95" customHeight="1" spans="1:11">
      <c r="A18" s="5" t="s">
        <v>101</v>
      </c>
      <c r="B18" s="5"/>
      <c r="C18" s="5"/>
      <c r="D18" s="22" t="s">
        <v>25</v>
      </c>
      <c r="E18" s="23"/>
      <c r="F18" s="23"/>
      <c r="G18" s="23"/>
      <c r="H18" s="23"/>
      <c r="I18" s="23"/>
      <c r="J18" s="23"/>
      <c r="K18" s="40"/>
    </row>
    <row r="19" ht="24.95" customHeight="1" spans="1:11">
      <c r="A19" s="24" t="s">
        <v>102</v>
      </c>
      <c r="B19" s="25"/>
      <c r="C19" s="25"/>
      <c r="D19" s="25"/>
      <c r="E19" s="25"/>
      <c r="F19" s="25"/>
      <c r="G19" s="26"/>
      <c r="H19" s="5" t="s">
        <v>103</v>
      </c>
      <c r="I19" s="5" t="s">
        <v>104</v>
      </c>
      <c r="J19" s="22" t="s">
        <v>105</v>
      </c>
      <c r="K19" s="40"/>
    </row>
    <row r="20" ht="24.95" customHeight="1" spans="1:11">
      <c r="A20" s="27"/>
      <c r="B20" s="28"/>
      <c r="C20" s="28"/>
      <c r="D20" s="28"/>
      <c r="E20" s="28"/>
      <c r="F20" s="28"/>
      <c r="G20" s="29"/>
      <c r="H20" s="5">
        <v>100</v>
      </c>
      <c r="I20" s="5">
        <f>SUM(I15:I17,I6)</f>
        <v>99.2</v>
      </c>
      <c r="J20" s="22" t="s">
        <v>106</v>
      </c>
      <c r="K20" s="40"/>
    </row>
    <row r="21" ht="69" customHeight="1" spans="1:11">
      <c r="A21" s="12" t="s">
        <v>107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>
      <c r="A22" s="30" t="s">
        <v>74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1:11">
      <c r="A23" s="30" t="s">
        <v>75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0">
      <c r="A24" s="31"/>
      <c r="B24" s="31"/>
      <c r="C24" s="31"/>
      <c r="D24" s="31"/>
      <c r="E24" s="31"/>
      <c r="F24" s="31"/>
      <c r="G24" s="31"/>
      <c r="H24" s="31"/>
      <c r="I24" s="31"/>
      <c r="J24" s="31"/>
    </row>
  </sheetData>
  <mergeCells count="37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A18:C18"/>
    <mergeCell ref="D18:K18"/>
    <mergeCell ref="J19:K19"/>
    <mergeCell ref="J20:K20"/>
    <mergeCell ref="A21:K21"/>
    <mergeCell ref="A22:K22"/>
    <mergeCell ref="A23:K23"/>
    <mergeCell ref="A24:J24"/>
    <mergeCell ref="A10:A11"/>
    <mergeCell ref="G13:G14"/>
    <mergeCell ref="H13:H14"/>
    <mergeCell ref="I13:I14"/>
    <mergeCell ref="K6:K9"/>
    <mergeCell ref="A5:B9"/>
    <mergeCell ref="J13:K14"/>
    <mergeCell ref="A19:G20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opLeftCell="A4" workbookViewId="0">
      <selection activeCell="B11" sqref="$A11:$XFD11"/>
    </sheetView>
  </sheetViews>
  <sheetFormatPr defaultColWidth="9" defaultRowHeight="13.5"/>
  <cols>
    <col min="1" max="1" width="9.25" customWidth="1"/>
    <col min="2" max="2" width="13.1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32"/>
      <c r="K2" s="33" t="s">
        <v>77</v>
      </c>
    </row>
    <row r="3" ht="24.95" customHeight="1" spans="1:11">
      <c r="A3" s="5" t="s">
        <v>78</v>
      </c>
      <c r="B3" s="5"/>
      <c r="C3" s="6" t="s">
        <v>113</v>
      </c>
      <c r="D3" s="7"/>
      <c r="E3" s="7"/>
      <c r="F3" s="7"/>
      <c r="G3" s="7"/>
      <c r="H3" s="7"/>
      <c r="I3" s="7"/>
      <c r="J3" s="7"/>
      <c r="K3" s="34"/>
    </row>
    <row r="4" ht="24.95" customHeight="1" spans="1:11">
      <c r="A4" s="5" t="s">
        <v>80</v>
      </c>
      <c r="B4" s="5"/>
      <c r="C4" s="8" t="s">
        <v>81</v>
      </c>
      <c r="D4" s="8"/>
      <c r="E4" s="8"/>
      <c r="F4" s="5" t="s">
        <v>82</v>
      </c>
      <c r="G4" s="6" t="s">
        <v>33</v>
      </c>
      <c r="H4" s="7"/>
      <c r="I4" s="7"/>
      <c r="J4" s="7"/>
      <c r="K4" s="34"/>
    </row>
    <row r="5" ht="24.95" customHeight="1" spans="1:11">
      <c r="A5" s="5" t="s">
        <v>83</v>
      </c>
      <c r="B5" s="5"/>
      <c r="C5" s="5"/>
      <c r="D5" s="5" t="s">
        <v>36</v>
      </c>
      <c r="E5" s="5" t="s">
        <v>84</v>
      </c>
      <c r="F5" s="5" t="s">
        <v>85</v>
      </c>
      <c r="G5" s="5" t="s">
        <v>86</v>
      </c>
      <c r="H5" s="5" t="s">
        <v>87</v>
      </c>
      <c r="I5" s="5" t="s">
        <v>88</v>
      </c>
      <c r="J5" s="5"/>
      <c r="K5" s="18" t="s">
        <v>89</v>
      </c>
    </row>
    <row r="6" ht="24.95" customHeight="1" spans="1:11">
      <c r="A6" s="5"/>
      <c r="B6" s="5"/>
      <c r="C6" s="9" t="s">
        <v>42</v>
      </c>
      <c r="D6" s="10">
        <v>0</v>
      </c>
      <c r="E6" s="10">
        <v>35.53</v>
      </c>
      <c r="F6" s="10">
        <v>35.53</v>
      </c>
      <c r="G6" s="5">
        <v>10</v>
      </c>
      <c r="H6" s="11">
        <f>IF(AND(E6&lt;&gt;0,F6&lt;&gt;0),F6/E6*100,"")</f>
        <v>100</v>
      </c>
      <c r="I6" s="5">
        <f>ROUND(G6*H6/100,2)</f>
        <v>10</v>
      </c>
      <c r="J6" s="5"/>
      <c r="K6" s="35" t="s">
        <v>25</v>
      </c>
    </row>
    <row r="7" ht="24.95" customHeight="1" spans="1:11">
      <c r="A7" s="5"/>
      <c r="B7" s="5"/>
      <c r="C7" s="9" t="s">
        <v>91</v>
      </c>
      <c r="D7" s="10">
        <v>0</v>
      </c>
      <c r="E7" s="10">
        <v>35.53</v>
      </c>
      <c r="F7" s="10">
        <v>35.53</v>
      </c>
      <c r="G7" s="5">
        <v>10</v>
      </c>
      <c r="H7" s="11">
        <f>IF(AND(E7&lt;&gt;0,F7&lt;&gt;0),F7/E7*100,"")</f>
        <v>100</v>
      </c>
      <c r="I7" s="5">
        <f>ROUND(G7*H7/100,2)</f>
        <v>10</v>
      </c>
      <c r="J7" s="5"/>
      <c r="K7" s="36"/>
    </row>
    <row r="8" ht="24.95" customHeight="1" spans="1:11">
      <c r="A8" s="5"/>
      <c r="B8" s="5"/>
      <c r="C8" s="12" t="s">
        <v>92</v>
      </c>
      <c r="D8" s="13" t="s">
        <v>48</v>
      </c>
      <c r="E8" s="13" t="s">
        <v>48</v>
      </c>
      <c r="F8" s="13" t="s">
        <v>48</v>
      </c>
      <c r="G8" s="13" t="s">
        <v>48</v>
      </c>
      <c r="H8" s="13" t="s">
        <v>48</v>
      </c>
      <c r="I8" s="14" t="s">
        <v>48</v>
      </c>
      <c r="J8" s="14"/>
      <c r="K8" s="36"/>
    </row>
    <row r="9" ht="24.95" customHeight="1" spans="1:11">
      <c r="A9" s="5"/>
      <c r="B9" s="5"/>
      <c r="C9" s="12" t="s">
        <v>93</v>
      </c>
      <c r="D9" s="13" t="s">
        <v>48</v>
      </c>
      <c r="E9" s="13" t="s">
        <v>48</v>
      </c>
      <c r="F9" s="13" t="s">
        <v>48</v>
      </c>
      <c r="G9" s="13" t="s">
        <v>48</v>
      </c>
      <c r="H9" s="13" t="s">
        <v>48</v>
      </c>
      <c r="I9" s="14" t="s">
        <v>48</v>
      </c>
      <c r="J9" s="14"/>
      <c r="K9" s="37"/>
    </row>
    <row r="10" ht="24.95" customHeight="1" spans="1:11">
      <c r="A10" s="5" t="s">
        <v>94</v>
      </c>
      <c r="B10" s="5" t="s">
        <v>95</v>
      </c>
      <c r="C10" s="5"/>
      <c r="D10" s="5"/>
      <c r="E10" s="5"/>
      <c r="F10" s="5"/>
      <c r="G10" s="14" t="s">
        <v>96</v>
      </c>
      <c r="H10" s="14"/>
      <c r="I10" s="14"/>
      <c r="J10" s="14"/>
      <c r="K10" s="14"/>
    </row>
    <row r="11" s="1" customFormat="1" ht="63" customHeight="1" spans="1:11">
      <c r="A11" s="5"/>
      <c r="B11" s="8" t="s">
        <v>114</v>
      </c>
      <c r="C11" s="8"/>
      <c r="D11" s="8"/>
      <c r="E11" s="8"/>
      <c r="F11" s="8"/>
      <c r="G11" s="14" t="str">
        <f>K6</f>
        <v>无</v>
      </c>
      <c r="H11" s="14"/>
      <c r="I11" s="14"/>
      <c r="J11" s="14"/>
      <c r="K11" s="14"/>
    </row>
    <row r="12" ht="24.95" customHeight="1" spans="1:11">
      <c r="A12" s="15" t="s">
        <v>98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4.95" customHeight="1" spans="1:11">
      <c r="A13" s="16" t="s">
        <v>99</v>
      </c>
      <c r="B13" s="16"/>
      <c r="C13" s="16"/>
      <c r="D13" s="16" t="s">
        <v>100</v>
      </c>
      <c r="E13" s="16"/>
      <c r="F13" s="16"/>
      <c r="G13" s="16" t="s">
        <v>58</v>
      </c>
      <c r="H13" s="16" t="s">
        <v>86</v>
      </c>
      <c r="I13" s="16" t="s">
        <v>88</v>
      </c>
      <c r="J13" s="38" t="s">
        <v>59</v>
      </c>
      <c r="K13" s="39"/>
    </row>
    <row r="14" ht="24.95" customHeight="1" spans="1:11">
      <c r="A14" s="5" t="s">
        <v>52</v>
      </c>
      <c r="B14" s="5" t="s">
        <v>53</v>
      </c>
      <c r="C14" s="5" t="s">
        <v>54</v>
      </c>
      <c r="D14" s="5" t="s">
        <v>55</v>
      </c>
      <c r="E14" s="5" t="s">
        <v>56</v>
      </c>
      <c r="F14" s="5" t="s">
        <v>57</v>
      </c>
      <c r="G14" s="5"/>
      <c r="H14" s="5"/>
      <c r="I14" s="5"/>
      <c r="J14" s="27"/>
      <c r="K14" s="29"/>
    </row>
    <row r="15" ht="24.95" customHeight="1" spans="1:11">
      <c r="A15" s="17" t="s">
        <v>60</v>
      </c>
      <c r="B15" s="17" t="s">
        <v>61</v>
      </c>
      <c r="C15" s="17" t="s">
        <v>62</v>
      </c>
      <c r="D15" s="18" t="s">
        <v>63</v>
      </c>
      <c r="E15" s="19" t="s">
        <v>64</v>
      </c>
      <c r="F15" s="18" t="s">
        <v>65</v>
      </c>
      <c r="G15" s="20">
        <v>100</v>
      </c>
      <c r="H15" s="21">
        <v>50</v>
      </c>
      <c r="I15" s="20">
        <f>G15*H15/100</f>
        <v>50</v>
      </c>
      <c r="J15" s="22" t="s">
        <v>25</v>
      </c>
      <c r="K15" s="40"/>
    </row>
    <row r="16" ht="24.95" customHeight="1" spans="1:11">
      <c r="A16" s="17" t="s">
        <v>67</v>
      </c>
      <c r="B16" s="17" t="s">
        <v>68</v>
      </c>
      <c r="C16" s="17" t="s">
        <v>69</v>
      </c>
      <c r="D16" s="18" t="s">
        <v>70</v>
      </c>
      <c r="E16" s="19" t="s">
        <v>71</v>
      </c>
      <c r="F16" s="18" t="s">
        <v>65</v>
      </c>
      <c r="G16" s="20">
        <v>98</v>
      </c>
      <c r="H16" s="21">
        <v>30</v>
      </c>
      <c r="I16" s="20">
        <f t="shared" ref="I16:I17" si="0">G16*H16/100</f>
        <v>29.4</v>
      </c>
      <c r="J16" s="22" t="s">
        <v>25</v>
      </c>
      <c r="K16" s="40"/>
    </row>
    <row r="17" ht="24.95" customHeight="1" spans="1:11">
      <c r="A17" s="17" t="s">
        <v>72</v>
      </c>
      <c r="B17" s="17" t="s">
        <v>73</v>
      </c>
      <c r="C17" s="17" t="s">
        <v>73</v>
      </c>
      <c r="D17" s="18" t="s">
        <v>70</v>
      </c>
      <c r="E17" s="19" t="s">
        <v>71</v>
      </c>
      <c r="F17" s="18" t="s">
        <v>65</v>
      </c>
      <c r="G17" s="20">
        <v>98</v>
      </c>
      <c r="H17" s="21">
        <v>10</v>
      </c>
      <c r="I17" s="20">
        <f t="shared" si="0"/>
        <v>9.8</v>
      </c>
      <c r="J17" s="22" t="s">
        <v>25</v>
      </c>
      <c r="K17" s="40"/>
    </row>
    <row r="18" ht="24.95" customHeight="1" spans="1:11">
      <c r="A18" s="5" t="s">
        <v>101</v>
      </c>
      <c r="B18" s="5"/>
      <c r="C18" s="5"/>
      <c r="D18" s="22" t="s">
        <v>25</v>
      </c>
      <c r="E18" s="23"/>
      <c r="F18" s="23"/>
      <c r="G18" s="23"/>
      <c r="H18" s="23"/>
      <c r="I18" s="23"/>
      <c r="J18" s="23"/>
      <c r="K18" s="40"/>
    </row>
    <row r="19" ht="24.95" customHeight="1" spans="1:11">
      <c r="A19" s="24" t="s">
        <v>102</v>
      </c>
      <c r="B19" s="25"/>
      <c r="C19" s="25"/>
      <c r="D19" s="25"/>
      <c r="E19" s="25"/>
      <c r="F19" s="25"/>
      <c r="G19" s="26"/>
      <c r="H19" s="5" t="s">
        <v>103</v>
      </c>
      <c r="I19" s="5" t="s">
        <v>104</v>
      </c>
      <c r="J19" s="22" t="s">
        <v>105</v>
      </c>
      <c r="K19" s="40"/>
    </row>
    <row r="20" ht="24.95" customHeight="1" spans="1:11">
      <c r="A20" s="27"/>
      <c r="B20" s="28"/>
      <c r="C20" s="28"/>
      <c r="D20" s="28"/>
      <c r="E20" s="28"/>
      <c r="F20" s="28"/>
      <c r="G20" s="29"/>
      <c r="H20" s="5">
        <v>100</v>
      </c>
      <c r="I20" s="5">
        <f>SUM(I15:I17,I6)</f>
        <v>99.2</v>
      </c>
      <c r="J20" s="22" t="s">
        <v>106</v>
      </c>
      <c r="K20" s="40"/>
    </row>
    <row r="21" ht="69" customHeight="1" spans="1:11">
      <c r="A21" s="12" t="s">
        <v>107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>
      <c r="A22" s="30" t="s">
        <v>74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1:11">
      <c r="A23" s="30" t="s">
        <v>75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0">
      <c r="A24" s="31"/>
      <c r="B24" s="31"/>
      <c r="C24" s="31"/>
      <c r="D24" s="31"/>
      <c r="E24" s="31"/>
      <c r="F24" s="31"/>
      <c r="G24" s="31"/>
      <c r="H24" s="31"/>
      <c r="I24" s="31"/>
      <c r="J24" s="31"/>
    </row>
  </sheetData>
  <mergeCells count="37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A18:C18"/>
    <mergeCell ref="D18:K18"/>
    <mergeCell ref="J19:K19"/>
    <mergeCell ref="J20:K20"/>
    <mergeCell ref="A21:K21"/>
    <mergeCell ref="A22:K22"/>
    <mergeCell ref="A23:K23"/>
    <mergeCell ref="A24:J24"/>
    <mergeCell ref="A10:A11"/>
    <mergeCell ref="G13:G14"/>
    <mergeCell ref="H13:H14"/>
    <mergeCell ref="I13:I14"/>
    <mergeCell ref="K6:K9"/>
    <mergeCell ref="A5:B9"/>
    <mergeCell ref="J13:K14"/>
    <mergeCell ref="A19:G20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B11" sqref="$A11:$XFD11"/>
    </sheetView>
  </sheetViews>
  <sheetFormatPr defaultColWidth="9" defaultRowHeight="13.5"/>
  <cols>
    <col min="1" max="1" width="9.25" customWidth="1"/>
    <col min="2" max="2" width="13.1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32"/>
      <c r="K2" s="33" t="s">
        <v>77</v>
      </c>
    </row>
    <row r="3" ht="24.95" customHeight="1" spans="1:11">
      <c r="A3" s="5" t="s">
        <v>78</v>
      </c>
      <c r="B3" s="5"/>
      <c r="C3" s="6" t="s">
        <v>115</v>
      </c>
      <c r="D3" s="7"/>
      <c r="E3" s="7"/>
      <c r="F3" s="7"/>
      <c r="G3" s="7"/>
      <c r="H3" s="7"/>
      <c r="I3" s="7"/>
      <c r="J3" s="7"/>
      <c r="K3" s="34"/>
    </row>
    <row r="4" ht="24.95" customHeight="1" spans="1:11">
      <c r="A4" s="5" t="s">
        <v>80</v>
      </c>
      <c r="B4" s="5"/>
      <c r="C4" s="8" t="s">
        <v>81</v>
      </c>
      <c r="D4" s="8"/>
      <c r="E4" s="8"/>
      <c r="F4" s="5" t="s">
        <v>82</v>
      </c>
      <c r="G4" s="6" t="s">
        <v>33</v>
      </c>
      <c r="H4" s="7"/>
      <c r="I4" s="7"/>
      <c r="J4" s="7"/>
      <c r="K4" s="34"/>
    </row>
    <row r="5" ht="24.95" customHeight="1" spans="1:11">
      <c r="A5" s="5" t="s">
        <v>83</v>
      </c>
      <c r="B5" s="5"/>
      <c r="C5" s="5"/>
      <c r="D5" s="5" t="s">
        <v>36</v>
      </c>
      <c r="E5" s="5" t="s">
        <v>84</v>
      </c>
      <c r="F5" s="5" t="s">
        <v>85</v>
      </c>
      <c r="G5" s="5" t="s">
        <v>86</v>
      </c>
      <c r="H5" s="5" t="s">
        <v>87</v>
      </c>
      <c r="I5" s="5" t="s">
        <v>88</v>
      </c>
      <c r="J5" s="5"/>
      <c r="K5" s="18" t="s">
        <v>89</v>
      </c>
    </row>
    <row r="6" ht="24.95" customHeight="1" spans="1:11">
      <c r="A6" s="5"/>
      <c r="B6" s="5"/>
      <c r="C6" s="9" t="s">
        <v>42</v>
      </c>
      <c r="D6" s="10">
        <v>0</v>
      </c>
      <c r="E6" s="10">
        <v>0.59</v>
      </c>
      <c r="F6" s="10">
        <v>0.59</v>
      </c>
      <c r="G6" s="5">
        <v>10</v>
      </c>
      <c r="H6" s="11">
        <f>IF(AND(E6&lt;&gt;0,F6&lt;&gt;0),F6/E6*100,"")</f>
        <v>100</v>
      </c>
      <c r="I6" s="5">
        <f>ROUND(G6*H6/100,2)</f>
        <v>10</v>
      </c>
      <c r="J6" s="5"/>
      <c r="K6" s="35" t="s">
        <v>25</v>
      </c>
    </row>
    <row r="7" ht="24.95" customHeight="1" spans="1:11">
      <c r="A7" s="5"/>
      <c r="B7" s="5"/>
      <c r="C7" s="9" t="s">
        <v>91</v>
      </c>
      <c r="D7" s="10">
        <v>0</v>
      </c>
      <c r="E7" s="10">
        <v>0.59</v>
      </c>
      <c r="F7" s="10">
        <v>0.59</v>
      </c>
      <c r="G7" s="5">
        <v>10</v>
      </c>
      <c r="H7" s="11">
        <f>IF(AND(E7&lt;&gt;0,F7&lt;&gt;0),F7/E7*100,"")</f>
        <v>100</v>
      </c>
      <c r="I7" s="5">
        <f>ROUND(G7*H7/100,2)</f>
        <v>10</v>
      </c>
      <c r="J7" s="5"/>
      <c r="K7" s="36"/>
    </row>
    <row r="8" ht="24.95" customHeight="1" spans="1:11">
      <c r="A8" s="5"/>
      <c r="B8" s="5"/>
      <c r="C8" s="12" t="s">
        <v>92</v>
      </c>
      <c r="D8" s="13" t="s">
        <v>48</v>
      </c>
      <c r="E8" s="13" t="s">
        <v>48</v>
      </c>
      <c r="F8" s="13" t="s">
        <v>48</v>
      </c>
      <c r="G8" s="13" t="s">
        <v>48</v>
      </c>
      <c r="H8" s="13" t="s">
        <v>48</v>
      </c>
      <c r="I8" s="14" t="s">
        <v>48</v>
      </c>
      <c r="J8" s="14"/>
      <c r="K8" s="36"/>
    </row>
    <row r="9" ht="24.95" customHeight="1" spans="1:11">
      <c r="A9" s="5"/>
      <c r="B9" s="5"/>
      <c r="C9" s="12" t="s">
        <v>93</v>
      </c>
      <c r="D9" s="13" t="s">
        <v>48</v>
      </c>
      <c r="E9" s="13" t="s">
        <v>48</v>
      </c>
      <c r="F9" s="13" t="s">
        <v>48</v>
      </c>
      <c r="G9" s="13" t="s">
        <v>48</v>
      </c>
      <c r="H9" s="13" t="s">
        <v>48</v>
      </c>
      <c r="I9" s="14" t="s">
        <v>48</v>
      </c>
      <c r="J9" s="14"/>
      <c r="K9" s="37"/>
    </row>
    <row r="10" ht="24.95" customHeight="1" spans="1:11">
      <c r="A10" s="5" t="s">
        <v>94</v>
      </c>
      <c r="B10" s="5" t="s">
        <v>95</v>
      </c>
      <c r="C10" s="5"/>
      <c r="D10" s="5"/>
      <c r="E10" s="5"/>
      <c r="F10" s="5"/>
      <c r="G10" s="14" t="s">
        <v>96</v>
      </c>
      <c r="H10" s="14"/>
      <c r="I10" s="14"/>
      <c r="J10" s="14"/>
      <c r="K10" s="14"/>
    </row>
    <row r="11" s="1" customFormat="1" ht="63" customHeight="1" spans="1:11">
      <c r="A11" s="5"/>
      <c r="B11" s="8" t="s">
        <v>114</v>
      </c>
      <c r="C11" s="8"/>
      <c r="D11" s="8"/>
      <c r="E11" s="8"/>
      <c r="F11" s="8"/>
      <c r="G11" s="14" t="str">
        <f>K6</f>
        <v>无</v>
      </c>
      <c r="H11" s="14"/>
      <c r="I11" s="14"/>
      <c r="J11" s="14"/>
      <c r="K11" s="14"/>
    </row>
    <row r="12" ht="24.95" customHeight="1" spans="1:11">
      <c r="A12" s="15" t="s">
        <v>98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4.95" customHeight="1" spans="1:11">
      <c r="A13" s="16" t="s">
        <v>99</v>
      </c>
      <c r="B13" s="16"/>
      <c r="C13" s="16"/>
      <c r="D13" s="16" t="s">
        <v>100</v>
      </c>
      <c r="E13" s="16"/>
      <c r="F13" s="16"/>
      <c r="G13" s="16" t="s">
        <v>58</v>
      </c>
      <c r="H13" s="16" t="s">
        <v>86</v>
      </c>
      <c r="I13" s="16" t="s">
        <v>88</v>
      </c>
      <c r="J13" s="38" t="s">
        <v>59</v>
      </c>
      <c r="K13" s="39"/>
    </row>
    <row r="14" ht="24.95" customHeight="1" spans="1:11">
      <c r="A14" s="5" t="s">
        <v>52</v>
      </c>
      <c r="B14" s="5" t="s">
        <v>53</v>
      </c>
      <c r="C14" s="5" t="s">
        <v>54</v>
      </c>
      <c r="D14" s="5" t="s">
        <v>55</v>
      </c>
      <c r="E14" s="5" t="s">
        <v>56</v>
      </c>
      <c r="F14" s="5" t="s">
        <v>57</v>
      </c>
      <c r="G14" s="5"/>
      <c r="H14" s="5"/>
      <c r="I14" s="5"/>
      <c r="J14" s="27"/>
      <c r="K14" s="29"/>
    </row>
    <row r="15" ht="24.95" customHeight="1" spans="1:11">
      <c r="A15" s="17" t="s">
        <v>60</v>
      </c>
      <c r="B15" s="17" t="s">
        <v>61</v>
      </c>
      <c r="C15" s="17" t="s">
        <v>62</v>
      </c>
      <c r="D15" s="18" t="s">
        <v>63</v>
      </c>
      <c r="E15" s="19" t="s">
        <v>64</v>
      </c>
      <c r="F15" s="18" t="s">
        <v>65</v>
      </c>
      <c r="G15" s="20">
        <v>100</v>
      </c>
      <c r="H15" s="21">
        <v>50</v>
      </c>
      <c r="I15" s="20">
        <f>G15*H15/100</f>
        <v>50</v>
      </c>
      <c r="J15" s="22" t="s">
        <v>25</v>
      </c>
      <c r="K15" s="40"/>
    </row>
    <row r="16" ht="24.95" customHeight="1" spans="1:11">
      <c r="A16" s="17" t="s">
        <v>67</v>
      </c>
      <c r="B16" s="17" t="s">
        <v>68</v>
      </c>
      <c r="C16" s="17" t="s">
        <v>69</v>
      </c>
      <c r="D16" s="18" t="s">
        <v>70</v>
      </c>
      <c r="E16" s="19" t="s">
        <v>71</v>
      </c>
      <c r="F16" s="18" t="s">
        <v>65</v>
      </c>
      <c r="G16" s="20">
        <v>98</v>
      </c>
      <c r="H16" s="21">
        <v>30</v>
      </c>
      <c r="I16" s="20">
        <f t="shared" ref="I16:I17" si="0">G16*H16/100</f>
        <v>29.4</v>
      </c>
      <c r="J16" s="22" t="s">
        <v>25</v>
      </c>
      <c r="K16" s="40"/>
    </row>
    <row r="17" ht="24.95" customHeight="1" spans="1:11">
      <c r="A17" s="17" t="s">
        <v>72</v>
      </c>
      <c r="B17" s="17" t="s">
        <v>73</v>
      </c>
      <c r="C17" s="17" t="s">
        <v>73</v>
      </c>
      <c r="D17" s="18" t="s">
        <v>70</v>
      </c>
      <c r="E17" s="19" t="s">
        <v>71</v>
      </c>
      <c r="F17" s="18" t="s">
        <v>65</v>
      </c>
      <c r="G17" s="20">
        <v>98</v>
      </c>
      <c r="H17" s="21">
        <v>10</v>
      </c>
      <c r="I17" s="20">
        <f t="shared" si="0"/>
        <v>9.8</v>
      </c>
      <c r="J17" s="22" t="s">
        <v>25</v>
      </c>
      <c r="K17" s="40"/>
    </row>
    <row r="18" ht="24.95" customHeight="1" spans="1:11">
      <c r="A18" s="5" t="s">
        <v>101</v>
      </c>
      <c r="B18" s="5"/>
      <c r="C18" s="5"/>
      <c r="D18" s="22" t="s">
        <v>25</v>
      </c>
      <c r="E18" s="23"/>
      <c r="F18" s="23"/>
      <c r="G18" s="23"/>
      <c r="H18" s="23"/>
      <c r="I18" s="23"/>
      <c r="J18" s="23"/>
      <c r="K18" s="40"/>
    </row>
    <row r="19" ht="24.95" customHeight="1" spans="1:11">
      <c r="A19" s="24" t="s">
        <v>102</v>
      </c>
      <c r="B19" s="25"/>
      <c r="C19" s="25"/>
      <c r="D19" s="25"/>
      <c r="E19" s="25"/>
      <c r="F19" s="25"/>
      <c r="G19" s="26"/>
      <c r="H19" s="5" t="s">
        <v>103</v>
      </c>
      <c r="I19" s="5" t="s">
        <v>104</v>
      </c>
      <c r="J19" s="22" t="s">
        <v>105</v>
      </c>
      <c r="K19" s="40"/>
    </row>
    <row r="20" ht="24.95" customHeight="1" spans="1:11">
      <c r="A20" s="27"/>
      <c r="B20" s="28"/>
      <c r="C20" s="28"/>
      <c r="D20" s="28"/>
      <c r="E20" s="28"/>
      <c r="F20" s="28"/>
      <c r="G20" s="29"/>
      <c r="H20" s="5">
        <v>100</v>
      </c>
      <c r="I20" s="5">
        <f>SUM(I15:I17,I6)</f>
        <v>99.2</v>
      </c>
      <c r="J20" s="22" t="s">
        <v>106</v>
      </c>
      <c r="K20" s="40"/>
    </row>
    <row r="21" ht="69" customHeight="1" spans="1:11">
      <c r="A21" s="12" t="s">
        <v>107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>
      <c r="A22" s="30" t="s">
        <v>74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1:11">
      <c r="A23" s="30" t="s">
        <v>75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0">
      <c r="A24" s="31"/>
      <c r="B24" s="31"/>
      <c r="C24" s="31"/>
      <c r="D24" s="31"/>
      <c r="E24" s="31"/>
      <c r="F24" s="31"/>
      <c r="G24" s="31"/>
      <c r="H24" s="31"/>
      <c r="I24" s="31"/>
      <c r="J24" s="31"/>
    </row>
  </sheetData>
  <mergeCells count="37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A18:C18"/>
    <mergeCell ref="D18:K18"/>
    <mergeCell ref="J19:K19"/>
    <mergeCell ref="J20:K20"/>
    <mergeCell ref="A21:K21"/>
    <mergeCell ref="A22:K22"/>
    <mergeCell ref="A23:K23"/>
    <mergeCell ref="A24:J24"/>
    <mergeCell ref="A10:A11"/>
    <mergeCell ref="G13:G14"/>
    <mergeCell ref="H13:H14"/>
    <mergeCell ref="I13:I14"/>
    <mergeCell ref="K6:K9"/>
    <mergeCell ref="A5:B9"/>
    <mergeCell ref="J13:K14"/>
    <mergeCell ref="A19:G20"/>
  </mergeCells>
  <pageMargins left="0.75" right="0.75" top="1" bottom="1" header="0.511805555555556" footer="0.511805555555556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2023年度部门整体支出绩效自评情况</vt:lpstr>
      <vt:lpstr>2023年度部门整体支出绩效自评表</vt:lpstr>
      <vt:lpstr>项目支出绩效自评表（英才兴边）</vt:lpstr>
      <vt:lpstr>项目支出绩效自评表（少年宫资金）</vt:lpstr>
      <vt:lpstr>项目支出绩效自评表（营养餐）</vt:lpstr>
      <vt:lpstr>项目支出绩效自评表（公用经费）</vt:lpstr>
      <vt:lpstr>项目支出绩效自评表（疫情防控资金）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LENOVO1</cp:lastModifiedBy>
  <dcterms:created xsi:type="dcterms:W3CDTF">2024-08-21T06:50:00Z</dcterms:created>
  <dcterms:modified xsi:type="dcterms:W3CDTF">2024-09-26T01:31:28Z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7B5D1B5CB7FA498CAF3BD53E9F0F780F</vt:lpwstr>
  </property>
</Properties>
</file>