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Administrator\Desktop\20250304梁河县小厂乡中心学校-2025年部门预算公开工作\"/>
    </mc:Choice>
  </mc:AlternateContent>
  <xr:revisionPtr revIDLastSave="0" documentId="8_{5318D931-D13F-4884-BA14-815026A950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8" l="1"/>
  <c r="F5" i="18"/>
  <c r="E5" i="18"/>
  <c r="A3" i="18"/>
  <c r="A2" i="18"/>
  <c r="A3" i="17"/>
  <c r="A2" i="17"/>
  <c r="A3" i="16"/>
  <c r="A2" i="16"/>
  <c r="A3" i="15"/>
  <c r="A2" i="15"/>
  <c r="A4" i="14"/>
  <c r="A2" i="14"/>
  <c r="A3" i="13"/>
  <c r="A2" i="13"/>
  <c r="A11" i="12"/>
  <c r="A10" i="12"/>
  <c r="A9" i="12"/>
  <c r="A3" i="12"/>
  <c r="A2" i="12"/>
  <c r="A3" i="11"/>
  <c r="A2" i="11"/>
  <c r="A3" i="10"/>
  <c r="A2" i="10"/>
  <c r="A3" i="9"/>
  <c r="A3" i="8"/>
  <c r="A3" i="7"/>
  <c r="A2" i="7"/>
  <c r="A3" i="6"/>
  <c r="A2" i="6"/>
  <c r="A3" i="5"/>
  <c r="A2" i="5"/>
  <c r="A3" i="4"/>
  <c r="A2" i="4"/>
  <c r="A3" i="3"/>
  <c r="A2" i="3"/>
  <c r="C10" i="2"/>
  <c r="C9" i="2"/>
  <c r="C8" i="2"/>
  <c r="C7" i="2"/>
  <c r="C6" i="2"/>
  <c r="A3" i="2"/>
  <c r="A2" i="2"/>
</calcChain>
</file>

<file path=xl/sharedStrings.xml><?xml version="1.0" encoding="utf-8"?>
<sst xmlns="http://schemas.openxmlformats.org/spreadsheetml/2006/main" count="924" uniqueCount="372">
  <si>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</si>
  <si>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</si>
  <si>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</si>
  <si>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</si>
  <si>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</si>
  <si>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</si>
  <si>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</si>
  <si>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</si>
  <si>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</si>
  <si>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</si>
  <si>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</si>
  <si>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</si>
  <si>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</si>
  <si>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</si>
  <si>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</si>
  <si>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</si>
  <si>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</si>
  <si>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</si>
  <si>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</si>
  <si>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</si>
  <si>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</si>
  <si>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</si>
  <si>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</si>
  <si>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</si>
  <si>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</si>
  <si>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</si>
  <si>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</si>
  <si>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</si>
  <si>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</si>
  <si>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</si>
  <si>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</si>
  <si>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</si>
  <si>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</si>
  <si>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</si>
  <si>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</si>
  <si>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</si>
  <si>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</si>
  <si>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</si>
  <si>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</si>
  <si>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</si>
  <si>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</si>
  <si>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</si>
  <si>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</si>
  <si>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</si>
  <si>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</si>
  <si>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105011</t>
  </si>
  <si>
    <t>梁河县小厂中心小学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</si>
  <si>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</si>
  <si>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</si>
  <si>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</si>
  <si>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</si>
  <si>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</si>
  <si>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</si>
  <si>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</si>
  <si>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</si>
  <si>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</si>
  <si>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</si>
  <si>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</si>
  <si>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</si>
  <si>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</si>
  <si>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</si>
  <si>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</si>
  <si>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</si>
  <si>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</si>
  <si>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</si>
  <si>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</si>
  <si>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</si>
  <si>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</si>
  <si>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</si>
  <si>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</si>
  <si>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</si>
  <si>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</si>
  <si>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</si>
  <si>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</si>
  <si>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</si>
  <si>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</si>
  <si>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</si>
  <si>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</si>
  <si>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</si>
  <si>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</si>
  <si>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</si>
  <si>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</si>
  <si>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</si>
  <si>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</si>
  <si>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</si>
  <si>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</si>
  <si>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</si>
  <si>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</si>
  <si>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</si>
  <si>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</si>
  <si>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</si>
  <si>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</si>
  <si>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</si>
  <si>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</si>
  <si>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</si>
  <si>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</si>
  <si>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</si>
  <si>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</si>
  <si>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</si>
  <si>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</si>
  <si>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</si>
  <si>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</si>
  <si>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</si>
  <si>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</si>
  <si>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</si>
  <si>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</si>
  <si>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</si>
  <si>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</si>
  <si>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</si>
  <si>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</si>
  <si>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</si>
  <si>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</si>
  <si>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</si>
  <si>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</si>
  <si>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</si>
  <si>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</si>
  <si>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</si>
  <si>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</si>
  <si>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</si>
  <si>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</si>
  <si>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</si>
  <si>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</si>
  <si>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</si>
  <si>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</si>
  <si>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</si>
  <si>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</si>
  <si>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</si>
  <si>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</si>
  <si>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</si>
  <si>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</si>
  <si>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</si>
  <si>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</si>
  <si>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</si>
  <si>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</si>
  <si>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</si>
  <si>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</si>
  <si>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</si>
  <si>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</si>
  <si>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</si>
  <si>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</si>
  <si>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</si>
  <si>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</si>
  <si>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</si>
  <si>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</si>
  <si>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</si>
  <si>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</si>
  <si>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</si>
  <si>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</si>
  <si>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</si>
  <si>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</si>
  <si>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</si>
  <si>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</si>
  <si>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</si>
  <si>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</si>
  <si>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</si>
  <si>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</si>
  <si>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</si>
  <si>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</si>
  <si>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</si>
  <si>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</si>
  <si>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</si>
  <si>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</si>
  <si>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</si>
  <si>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</si>
  <si>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</si>
  <si>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</si>
  <si>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</si>
  <si>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</si>
  <si>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</si>
  <si>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</si>
  <si>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</si>
  <si>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</si>
  <si>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</si>
  <si>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</si>
  <si>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</si>
  <si>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family val="2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family val="2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</si>
  <si>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</si>
  <si>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</si>
  <si>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</si>
  <si>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</si>
  <si>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</si>
  <si>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</si>
  <si>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</si>
  <si>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</si>
  <si>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</si>
  <si>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</si>
  <si>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</si>
  <si>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</si>
  <si>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</si>
  <si>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</si>
  <si>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</si>
  <si>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</si>
  <si>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</si>
  <si>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</si>
  <si>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</si>
  <si>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</si>
  <si>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</si>
  <si>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</si>
  <si>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</si>
  <si>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</si>
  <si>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</si>
  <si>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533122210000000011760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</si>
  <si>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</si>
  <si>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</si>
  <si>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</si>
  <si>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</si>
  <si>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</si>
  <si>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</si>
  <si>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</si>
  <si>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533122231100001448151</t>
  </si>
  <si>
    <t>事业绩效奖励</t>
  </si>
  <si>
    <t>533122251100003711883</t>
  </si>
  <si>
    <t>机关事业单位基本养老保险缴费</t>
  </si>
  <si>
    <t>30108</t>
  </si>
  <si>
    <t>533122210000000011766</t>
  </si>
  <si>
    <t>职业年金缴费</t>
  </si>
  <si>
    <t>30109</t>
  </si>
  <si>
    <t>533122210000000011765</t>
  </si>
  <si>
    <t>职工基本医疗保险缴费</t>
  </si>
  <si>
    <t>30110</t>
  </si>
  <si>
    <t>533122241100002246269</t>
  </si>
  <si>
    <t>大病保险费</t>
  </si>
  <si>
    <t>30112</t>
  </si>
  <si>
    <t>其他社会保障缴费</t>
  </si>
  <si>
    <t>533122210000000011956</t>
  </si>
  <si>
    <t>残疾人就业保障金财政分担部分</t>
  </si>
  <si>
    <t>533122251100003711903</t>
  </si>
  <si>
    <t>工伤保险</t>
  </si>
  <si>
    <t>533122210000000011763</t>
  </si>
  <si>
    <t>生育保险</t>
  </si>
  <si>
    <t>533122210000000011764</t>
  </si>
  <si>
    <t>失业保险</t>
  </si>
  <si>
    <t>533122210000000011767</t>
  </si>
  <si>
    <t>30113</t>
  </si>
  <si>
    <t>533122241100002239104</t>
  </si>
  <si>
    <t>单位编制外人员经费</t>
  </si>
  <si>
    <t>30199</t>
  </si>
  <si>
    <t>其他工资福利支出</t>
  </si>
  <si>
    <t>533122241100002246280</t>
  </si>
  <si>
    <t>学生营养改善计划工作人员</t>
  </si>
  <si>
    <t>533122210000000014580</t>
  </si>
  <si>
    <t>党报党刊</t>
  </si>
  <si>
    <t>30201</t>
  </si>
  <si>
    <t>办公费</t>
  </si>
  <si>
    <t>533122221100000304668</t>
  </si>
  <si>
    <t>100人以下校点补充公用经费</t>
  </si>
  <si>
    <t>533122210000000011774</t>
  </si>
  <si>
    <t>一般公用经费</t>
  </si>
  <si>
    <t>30206</t>
  </si>
  <si>
    <t>电费</t>
  </si>
  <si>
    <t>30207</t>
  </si>
  <si>
    <t>邮电费</t>
  </si>
  <si>
    <t>31002</t>
  </si>
  <si>
    <t>办公设备购置</t>
  </si>
  <si>
    <t>30211</t>
  </si>
  <si>
    <t>差旅费</t>
  </si>
  <si>
    <t>30213</t>
  </si>
  <si>
    <t>维修（护）费</t>
  </si>
  <si>
    <t>30216</t>
  </si>
  <si>
    <t>培训费</t>
  </si>
  <si>
    <t>533122210000000011773</t>
  </si>
  <si>
    <t>退休公用经费</t>
  </si>
  <si>
    <t>533122241100002246402</t>
  </si>
  <si>
    <t>城乡义务教育公用经费县级配套资金（小学）</t>
  </si>
  <si>
    <t>533122210000000011771</t>
  </si>
  <si>
    <t>工会经费</t>
  </si>
  <si>
    <t>30228</t>
  </si>
  <si>
    <t>533122251100003773529</t>
  </si>
  <si>
    <t>驻村工作队员交通费补助</t>
  </si>
  <si>
    <t>30239</t>
  </si>
  <si>
    <t>其他交通费用</t>
  </si>
  <si>
    <t>533122210000000012150</t>
  </si>
  <si>
    <t>义务教育家庭经济困难学生生活费补助县级配套资金(小学）</t>
  </si>
  <si>
    <t>30308</t>
  </si>
  <si>
    <t>助学金</t>
  </si>
  <si>
    <t>533122210000000012149</t>
  </si>
  <si>
    <t>学前教育省政府助学金县级配套资金</t>
  </si>
  <si>
    <t>533122210000000011772</t>
  </si>
  <si>
    <t>特殊教育生均公用经费</t>
  </si>
  <si>
    <t>533122251100003718404</t>
  </si>
  <si>
    <t>驻村工作队员工作经费</t>
  </si>
  <si>
    <t>533122241100002239082</t>
  </si>
  <si>
    <t>义务教育寄宿学生公用经费（小学）</t>
  </si>
  <si>
    <t>533122221100000293806</t>
  </si>
  <si>
    <t>机关事业单位职工遗属生活补助</t>
  </si>
  <si>
    <t>30305</t>
  </si>
  <si>
    <t>生活补助</t>
  </si>
  <si>
    <t>533122241100002263969</t>
  </si>
  <si>
    <t>驻村工作队员生活补助和通讯补贴经费</t>
  </si>
  <si>
    <t>30399</t>
  </si>
  <si>
    <t>其他对个人和家庭的补助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</si>
  <si>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</si>
  <si>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</si>
  <si>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</si>
  <si>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</si>
  <si>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</si>
  <si>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</si>
  <si>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</si>
  <si>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</si>
  <si>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</si>
  <si>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</si>
  <si>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</si>
  <si>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</si>
  <si>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</si>
  <si>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</si>
  <si>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</si>
  <si>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</si>
  <si>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</si>
  <si>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</si>
  <si>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</si>
  <si>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</si>
  <si>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</si>
  <si>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</si>
  <si>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</si>
  <si>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</si>
  <si>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</si>
  <si>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</si>
  <si>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</si>
  <si>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</si>
  <si>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</si>
  <si>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</si>
  <si>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</si>
  <si>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</si>
  <si>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</si>
  <si>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</si>
  <si>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</si>
  <si>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</si>
  <si>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</si>
  <si>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</si>
  <si>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</si>
  <si>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触控一体机</t>
  </si>
  <si>
    <t>台</t>
  </si>
  <si>
    <t>儿童学习桌</t>
  </si>
  <si>
    <t>其他台、桌类</t>
  </si>
  <si>
    <t>张</t>
  </si>
  <si>
    <t>儿童椅</t>
  </si>
  <si>
    <t>桌前椅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</si>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</sst>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00;\-#,##0.00;;@"/>
    <numFmt numFmtId="179" formatCode="hh:mm:ss"/>
    <numFmt numFmtId="180" formatCode="yyyy/mm/dd"/>
    <numFmt numFmtId="181" formatCode="yyyy/mm/dd\ hh:mm:ss"/>
    <numFmt numFmtId="182" formatCode="#,##0;\-#,##0;;@"/>
  </numFmts>
  <fonts count="2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family val="2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>
      <alignment vertical="top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81" fontId="1" fillId="0" borderId="7">
      <alignment horizontal="right" vertical="center"/>
    </xf>
    <xf numFmtId="10" fontId="1" fillId="0" borderId="7">
      <alignment horizontal="right" vertical="center"/>
    </xf>
    <xf numFmtId="182" fontId="1" fillId="0" borderId="7">
      <alignment horizontal="right" vertical="center"/>
    </xf>
  </cellStyleXfs>
  <cellXfs count="23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3" applyProtection="1">
      <alignment horizontal="right" vertical="center"/>
      <protection locked="0"/>
    </xf>
    <xf numFmtId="0" fontId="2" fillId="0" borderId="7" xfId="0" applyFont="1" applyBorder="1" applyAlignment="1"/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" fontId="5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Border="1">
      <alignment vertical="top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9" fontId="11" fillId="0" borderId="0" xfId="2" applyFont="1" applyBorder="1">
      <alignment horizontal="left" vertical="center" wrapText="1"/>
    </xf>
    <xf numFmtId="49" fontId="11" fillId="0" borderId="7" xfId="2" applyFont="1" applyAlignment="1">
      <alignment horizontal="center" vertical="center" wrapText="1"/>
    </xf>
    <xf numFmtId="49" fontId="11" fillId="0" borderId="7" xfId="2" applyFont="1">
      <alignment horizontal="left" vertical="center" wrapText="1"/>
    </xf>
    <xf numFmtId="49" fontId="11" fillId="0" borderId="0" xfId="2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2" applyFont="1">
      <alignment horizontal="left" vertical="center" wrapText="1"/>
    </xf>
    <xf numFmtId="49" fontId="4" fillId="0" borderId="7" xfId="2" applyFont="1" applyAlignment="1">
      <alignment horizontal="center" vertical="center" wrapText="1"/>
    </xf>
    <xf numFmtId="178" fontId="4" fillId="0" borderId="7" xfId="3" applyFont="1">
      <alignment horizontal="right" vertical="center"/>
    </xf>
    <xf numFmtId="0" fontId="13" fillId="0" borderId="0" xfId="0" applyFont="1" applyBorder="1">
      <alignment vertical="top"/>
    </xf>
    <xf numFmtId="0" fontId="1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6" fillId="0" borderId="7" xfId="2" applyFont="1" applyAlignment="1">
      <alignment horizontal="center" vertical="center" wrapText="1"/>
    </xf>
    <xf numFmtId="49" fontId="16" fillId="0" borderId="7" xfId="2" applyFont="1">
      <alignment horizontal="left" vertical="center" wrapText="1"/>
    </xf>
    <xf numFmtId="178" fontId="16" fillId="0" borderId="7" xfId="3" applyFont="1">
      <alignment horizontal="right" vertical="center"/>
    </xf>
    <xf numFmtId="49" fontId="16" fillId="0" borderId="7" xfId="2" applyFont="1" applyAlignment="1">
      <alignment horizontal="left" vertical="center" wrapText="1" indent="1"/>
    </xf>
    <xf numFmtId="49" fontId="16" fillId="0" borderId="7" xfId="2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2" applyNumberFormat="1" applyFont="1" applyBorder="1" applyAlignment="1">
      <alignment horizontal="left" vertical="center"/>
    </xf>
    <xf numFmtId="0" fontId="4" fillId="0" borderId="7" xfId="2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2" applyNumberFormat="1" applyFont="1">
      <alignment horizontal="left" vertical="center" wrapText="1"/>
    </xf>
    <xf numFmtId="0" fontId="4" fillId="0" borderId="7" xfId="2" applyNumberFormat="1" applyFont="1" applyAlignment="1">
      <alignment horizontal="left" vertical="center" wrapText="1" indent="1"/>
    </xf>
    <xf numFmtId="0" fontId="4" fillId="0" borderId="7" xfId="2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49" fontId="4" fillId="0" borderId="0" xfId="2" applyFont="1" applyBorder="1">
      <alignment horizontal="left" vertical="center" wrapText="1"/>
    </xf>
    <xf numFmtId="49" fontId="4" fillId="0" borderId="0" xfId="2" applyFont="1" applyBorder="1" applyAlignment="1">
      <alignment horizontal="right" vertical="center" wrapText="1"/>
    </xf>
    <xf numFmtId="49" fontId="4" fillId="0" borderId="0" xfId="2" applyFont="1" applyBorder="1" applyAlignment="1">
      <alignment horizontal="center" vertical="center" wrapText="1"/>
    </xf>
    <xf numFmtId="0" fontId="0" fillId="0" borderId="0" xfId="0" applyBorder="1">
      <alignment vertical="top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2" applyFont="1" applyBorder="1">
      <alignment horizontal="left" vertical="center" wrapText="1"/>
    </xf>
    <xf numFmtId="49" fontId="4" fillId="0" borderId="8" xfId="2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2" applyNumberFormat="1" applyFont="1" applyBorder="1" applyAlignment="1">
      <alignment horizontal="center" vertical="center"/>
    </xf>
    <xf numFmtId="0" fontId="4" fillId="0" borderId="7" xfId="2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1" fillId="0" borderId="0" xfId="2" applyFont="1" applyBorder="1">
      <alignment horizontal="left" vertical="center" wrapText="1"/>
    </xf>
    <xf numFmtId="49" fontId="16" fillId="0" borderId="7" xfId="2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>
      <alignment vertical="top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right" vertical="center" wrapText="1"/>
    </xf>
    <xf numFmtId="49" fontId="12" fillId="0" borderId="0" xfId="2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2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>
      <alignment vertical="top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</cellXfs>
  <cellStyles count="9">
    <cellStyle name="DateStyle" xfId="5" xr:uid="{00000000-0005-0000-0000-000035000000}"/>
    <cellStyle name="DateTimeStyle" xfId="6" xr:uid="{00000000-0005-0000-0000-000036000000}"/>
    <cellStyle name="IntegralNumberStyle" xfId="8" xr:uid="{00000000-0005-0000-0000-000038000000}"/>
    <cellStyle name="MoneyStyle" xfId="3" xr:uid="{00000000-0005-0000-0000-000033000000}"/>
    <cellStyle name="NumberStyle" xfId="1" xr:uid="{00000000-0005-0000-0000-000031000000}"/>
    <cellStyle name="PercentStyle" xfId="7" xr:uid="{00000000-0005-0000-0000-000037000000}"/>
    <cellStyle name="TextStyle" xfId="2" xr:uid="{00000000-0005-0000-0000-000032000000}"/>
    <cellStyle name="TimeStyle" xfId="4" xr:uid="{00000000-0005-0000-0000-000034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36"/>
  <sheetViews>
    <sheetView showZeros="0" tabSelected="1" workbookViewId="0">
      <selection activeCell="A6" sqref="A6"/>
    </sheetView>
  </sheetViews>
  <sheetFormatPr defaultColWidth="10.28515625" defaultRowHeight="15" customHeight="1"/>
  <cols>
    <col min="1" max="4" width="33.28515625" customWidth="1"/>
  </cols>
  <sheetData>
    <row r="1" spans="1:4" ht="18.75" customHeight="1">
      <c r="A1" s="119"/>
      <c r="B1" s="119"/>
      <c r="C1" s="119"/>
      <c r="D1" s="120" t="s">
        <v>0</v>
      </c>
    </row>
    <row r="2" spans="1:4" ht="42" customHeight="1">
      <c r="A2" s="123" t="str">
        <f>"2025"&amp;"年财务收支预算总表"</f>
        <v>2025年财务收支预算总表</v>
      </c>
      <c r="B2" s="123"/>
      <c r="C2" s="123"/>
      <c r="D2" s="123"/>
    </row>
    <row r="3" spans="1:4" ht="18.75" customHeight="1">
      <c r="A3" s="124" t="str">
        <f>"单位名称："&amp;"梁河县小厂中心小学"</f>
        <v>单位名称：梁河县小厂中心小学</v>
      </c>
      <c r="B3" s="124"/>
      <c r="C3" s="121"/>
      <c r="D3" s="120" t="s">
        <v>1</v>
      </c>
    </row>
    <row r="4" spans="1:4" ht="18.75" customHeight="1">
      <c r="A4" s="125" t="s">
        <v>2</v>
      </c>
      <c r="B4" s="125"/>
      <c r="C4" s="125" t="s">
        <v>3</v>
      </c>
      <c r="D4" s="125"/>
    </row>
    <row r="5" spans="1:4" ht="18.75" customHeight="1">
      <c r="A5" s="88" t="s">
        <v>4</v>
      </c>
      <c r="B5" s="88" t="s">
        <v>5</v>
      </c>
      <c r="C5" s="88" t="s">
        <v>6</v>
      </c>
      <c r="D5" s="88" t="s">
        <v>5</v>
      </c>
    </row>
    <row r="6" spans="1:4" ht="18.75" customHeight="1">
      <c r="A6" s="87" t="s">
        <v>7</v>
      </c>
      <c r="B6" s="89">
        <v>9907824.4199999999</v>
      </c>
      <c r="C6" s="87" t="str">
        <f>"一"&amp;"、"&amp;"一般公共服务支出"</f>
        <v>一、一般公共服务支出</v>
      </c>
      <c r="D6" s="89">
        <v>24380</v>
      </c>
    </row>
    <row r="7" spans="1:4" ht="18.75" customHeight="1">
      <c r="A7" s="87" t="s">
        <v>8</v>
      </c>
      <c r="B7" s="89"/>
      <c r="C7" s="87" t="str">
        <f>"二"&amp;"、"&amp;"教育支出"</f>
        <v>二、教育支出</v>
      </c>
      <c r="D7" s="89">
        <v>7450390.8899999997</v>
      </c>
    </row>
    <row r="8" spans="1:4" ht="18.75" customHeight="1">
      <c r="A8" s="87" t="s">
        <v>9</v>
      </c>
      <c r="B8" s="89"/>
      <c r="C8" s="87" t="str">
        <f>"三"&amp;"、"&amp;"社会保障和就业支出"</f>
        <v>三、社会保障和就业支出</v>
      </c>
      <c r="D8" s="89">
        <v>1175606.6499999999</v>
      </c>
    </row>
    <row r="9" spans="1:4" ht="18.75" customHeight="1">
      <c r="A9" s="87" t="s">
        <v>10</v>
      </c>
      <c r="B9" s="89"/>
      <c r="C9" s="87" t="str">
        <f>"四"&amp;"、"&amp;"卫生健康支出"</f>
        <v>四、卫生健康支出</v>
      </c>
      <c r="D9" s="89">
        <v>525507.83999999997</v>
      </c>
    </row>
    <row r="10" spans="1:4" ht="18.75" customHeight="1">
      <c r="A10" s="87" t="s">
        <v>11</v>
      </c>
      <c r="B10" s="89"/>
      <c r="C10" s="87" t="str">
        <f>"五"&amp;"、"&amp;"住房保障支出"</f>
        <v>五、住房保障支出</v>
      </c>
      <c r="D10" s="89">
        <v>731939.04</v>
      </c>
    </row>
    <row r="11" spans="1:4" ht="18.75" customHeight="1">
      <c r="A11" s="87" t="s">
        <v>12</v>
      </c>
      <c r="B11" s="89"/>
      <c r="C11" s="87"/>
      <c r="D11" s="89"/>
    </row>
    <row r="12" spans="1:4" ht="18.75" customHeight="1">
      <c r="A12" s="87" t="s">
        <v>13</v>
      </c>
      <c r="B12" s="89"/>
      <c r="C12" s="87"/>
      <c r="D12" s="89"/>
    </row>
    <row r="13" spans="1:4" ht="18.75" customHeight="1">
      <c r="A13" s="87" t="s">
        <v>14</v>
      </c>
      <c r="B13" s="89"/>
      <c r="C13" s="87"/>
      <c r="D13" s="89"/>
    </row>
    <row r="14" spans="1:4" ht="18.75" customHeight="1">
      <c r="A14" s="87" t="s">
        <v>15</v>
      </c>
      <c r="B14" s="89"/>
      <c r="C14" s="87"/>
      <c r="D14" s="89"/>
    </row>
    <row r="15" spans="1:4" ht="18.75" customHeight="1">
      <c r="A15" s="87" t="s">
        <v>16</v>
      </c>
      <c r="B15" s="89"/>
      <c r="C15" s="87"/>
      <c r="D15" s="89"/>
    </row>
    <row r="16" spans="1:4" ht="18.75" customHeight="1">
      <c r="A16" s="87"/>
      <c r="B16" s="89"/>
      <c r="C16" s="87"/>
      <c r="D16" s="89"/>
    </row>
    <row r="17" spans="1:4" ht="18.75" customHeight="1">
      <c r="A17" s="87"/>
      <c r="B17" s="89"/>
      <c r="C17" s="87"/>
      <c r="D17" s="89"/>
    </row>
    <row r="18" spans="1:4" ht="18.75" customHeight="1">
      <c r="A18" s="87"/>
      <c r="B18" s="89"/>
      <c r="C18" s="87"/>
      <c r="D18" s="89"/>
    </row>
    <row r="19" spans="1:4" ht="18.75" customHeight="1">
      <c r="A19" s="87"/>
      <c r="B19" s="89"/>
      <c r="C19" s="87"/>
      <c r="D19" s="89"/>
    </row>
    <row r="20" spans="1:4" ht="18.75" customHeight="1">
      <c r="A20" s="87"/>
      <c r="B20" s="89"/>
      <c r="C20" s="87"/>
      <c r="D20" s="89"/>
    </row>
    <row r="21" spans="1:4" ht="18.75" customHeight="1">
      <c r="A21" s="87"/>
      <c r="B21" s="89"/>
      <c r="C21" s="87"/>
      <c r="D21" s="89"/>
    </row>
    <row r="22" spans="1:4" ht="18.75" customHeight="1">
      <c r="A22" s="87"/>
      <c r="B22" s="89"/>
      <c r="C22" s="87"/>
      <c r="D22" s="89"/>
    </row>
    <row r="23" spans="1:4" ht="18.75" customHeight="1">
      <c r="A23" s="87"/>
      <c r="B23" s="89"/>
      <c r="C23" s="87"/>
      <c r="D23" s="89"/>
    </row>
    <row r="24" spans="1:4" ht="18.75" customHeight="1">
      <c r="A24" s="87"/>
      <c r="B24" s="89"/>
      <c r="C24" s="87"/>
      <c r="D24" s="89"/>
    </row>
    <row r="25" spans="1:4" ht="18.75" customHeight="1">
      <c r="A25" s="87"/>
      <c r="B25" s="89"/>
      <c r="C25" s="87"/>
      <c r="D25" s="89"/>
    </row>
    <row r="26" spans="1:4" ht="18.75" customHeight="1">
      <c r="A26" s="87"/>
      <c r="B26" s="89"/>
      <c r="C26" s="87"/>
      <c r="D26" s="89"/>
    </row>
    <row r="27" spans="1:4" ht="18.75" customHeight="1">
      <c r="A27" s="87"/>
      <c r="B27" s="89"/>
      <c r="C27" s="87"/>
      <c r="D27" s="89"/>
    </row>
    <row r="28" spans="1:4" ht="18.75" customHeight="1">
      <c r="A28" s="87"/>
      <c r="B28" s="89"/>
      <c r="C28" s="87"/>
      <c r="D28" s="89"/>
    </row>
    <row r="29" spans="1:4" ht="18.75" customHeight="1">
      <c r="A29" s="87"/>
      <c r="B29" s="89"/>
      <c r="C29" s="87"/>
      <c r="D29" s="89"/>
    </row>
    <row r="30" spans="1:4" ht="18.75" customHeight="1">
      <c r="A30" s="87"/>
      <c r="B30" s="89"/>
      <c r="C30" s="87"/>
      <c r="D30" s="89"/>
    </row>
    <row r="31" spans="1:4" ht="18.75" customHeight="1">
      <c r="A31" s="87"/>
      <c r="B31" s="89"/>
      <c r="C31" s="87"/>
      <c r="D31" s="89"/>
    </row>
    <row r="32" spans="1:4" ht="18.75" customHeight="1">
      <c r="A32" s="87" t="s">
        <v>17</v>
      </c>
      <c r="B32" s="89">
        <v>9907824.4199999999</v>
      </c>
      <c r="C32" s="87" t="s">
        <v>18</v>
      </c>
      <c r="D32" s="89">
        <v>9907824.4199999999</v>
      </c>
    </row>
    <row r="33" spans="1:4" ht="18.75" customHeight="1">
      <c r="A33" s="87" t="s">
        <v>19</v>
      </c>
      <c r="B33" s="89"/>
      <c r="C33" s="87" t="s">
        <v>20</v>
      </c>
      <c r="D33" s="89"/>
    </row>
    <row r="34" spans="1:4" ht="18.75" customHeight="1">
      <c r="A34" s="87" t="s">
        <v>21</v>
      </c>
      <c r="B34" s="89"/>
      <c r="C34" s="87" t="s">
        <v>21</v>
      </c>
      <c r="D34" s="89"/>
    </row>
    <row r="35" spans="1:4" ht="18.75" customHeight="1">
      <c r="A35" s="87" t="s">
        <v>22</v>
      </c>
      <c r="B35" s="89"/>
      <c r="C35" s="87" t="s">
        <v>23</v>
      </c>
      <c r="D35" s="89"/>
    </row>
    <row r="36" spans="1:4" ht="18.75" customHeight="1">
      <c r="A36" s="87" t="s">
        <v>24</v>
      </c>
      <c r="B36" s="89">
        <v>9907824.4199999999</v>
      </c>
      <c r="C36" s="87" t="s">
        <v>25</v>
      </c>
      <c r="D36" s="89">
        <v>9907824.4199999999</v>
      </c>
    </row>
  </sheetData>
  <mergeCells count="4">
    <mergeCell ref="A2:D2"/>
    <mergeCell ref="A3:B3"/>
    <mergeCell ref="A4:B4"/>
    <mergeCell ref="C4:D4"/>
  </mergeCells>
  <phoneticPr fontId="21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F10"/>
  <sheetViews>
    <sheetView showZeros="0" workbookViewId="0"/>
  </sheetViews>
  <sheetFormatPr defaultColWidth="9.140625" defaultRowHeight="14.25" customHeight="1"/>
  <cols>
    <col min="1" max="6" width="23" customWidth="1"/>
  </cols>
  <sheetData>
    <row r="1" spans="1:6" ht="12" customHeight="1">
      <c r="A1" s="74">
        <v>1</v>
      </c>
      <c r="B1" s="75">
        <v>0</v>
      </c>
      <c r="C1" s="74">
        <v>1</v>
      </c>
      <c r="D1" s="57"/>
      <c r="E1" s="57"/>
      <c r="F1" s="76" t="s">
        <v>312</v>
      </c>
    </row>
    <row r="2" spans="1:6" ht="26.25" customHeight="1">
      <c r="A2" s="171" t="str">
        <f>"2025"&amp;"年政府性基金预算支出预算表"</f>
        <v>2025年政府性基金预算支出预算表</v>
      </c>
      <c r="B2" s="171" t="s">
        <v>313</v>
      </c>
      <c r="C2" s="172"/>
      <c r="D2" s="173"/>
      <c r="E2" s="173"/>
      <c r="F2" s="173"/>
    </row>
    <row r="3" spans="1:6" ht="13.5" customHeight="1">
      <c r="A3" s="174" t="str">
        <f>"单位名称："&amp;"梁河县小厂中心小学"</f>
        <v>单位名称：梁河县小厂中心小学</v>
      </c>
      <c r="B3" s="174" t="s">
        <v>314</v>
      </c>
      <c r="C3" s="175"/>
      <c r="D3" s="57"/>
      <c r="E3" s="57"/>
      <c r="F3" s="76" t="s">
        <v>1</v>
      </c>
    </row>
    <row r="4" spans="1:6" ht="19.5" customHeight="1">
      <c r="A4" s="181" t="s">
        <v>178</v>
      </c>
      <c r="B4" s="183" t="s">
        <v>48</v>
      </c>
      <c r="C4" s="181" t="s">
        <v>49</v>
      </c>
      <c r="D4" s="135" t="s">
        <v>315</v>
      </c>
      <c r="E4" s="132"/>
      <c r="F4" s="147"/>
    </row>
    <row r="5" spans="1:6" ht="18.75" customHeight="1">
      <c r="A5" s="182"/>
      <c r="B5" s="184"/>
      <c r="C5" s="182"/>
      <c r="D5" s="40" t="s">
        <v>30</v>
      </c>
      <c r="E5" s="9" t="s">
        <v>52</v>
      </c>
      <c r="F5" s="40" t="s">
        <v>53</v>
      </c>
    </row>
    <row r="6" spans="1:6" ht="18.75" customHeight="1">
      <c r="A6" s="31"/>
      <c r="B6" s="77"/>
      <c r="C6" s="31"/>
      <c r="D6" s="20"/>
      <c r="E6" s="20"/>
      <c r="F6" s="20"/>
    </row>
    <row r="7" spans="1:6" ht="21" customHeight="1">
      <c r="A7" s="14"/>
      <c r="B7" s="14"/>
      <c r="C7" s="14"/>
      <c r="D7" s="51"/>
      <c r="E7" s="78"/>
      <c r="F7" s="78"/>
    </row>
    <row r="8" spans="1:6" ht="21" customHeight="1">
      <c r="A8" s="14"/>
      <c r="B8" s="14"/>
      <c r="C8" s="14"/>
      <c r="D8" s="79"/>
      <c r="E8" s="80"/>
      <c r="F8" s="80"/>
    </row>
    <row r="9" spans="1:6" ht="18.75" customHeight="1">
      <c r="A9" s="176" t="s">
        <v>316</v>
      </c>
      <c r="B9" s="176" t="s">
        <v>316</v>
      </c>
      <c r="C9" s="177" t="s">
        <v>316</v>
      </c>
      <c r="D9" s="51"/>
      <c r="E9" s="78"/>
      <c r="F9" s="78"/>
    </row>
    <row r="10" spans="1:6" ht="18.75" customHeight="1">
      <c r="A10" s="178" t="s">
        <v>317</v>
      </c>
      <c r="B10" s="178"/>
      <c r="C10" s="178"/>
      <c r="D10" s="179"/>
      <c r="E10" s="180"/>
      <c r="F10" s="18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honeticPr fontId="21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Q12"/>
  <sheetViews>
    <sheetView showZeros="0" topLeftCell="A5" workbookViewId="0">
      <selection activeCell="J11" sqref="J11"/>
    </sheetView>
  </sheetViews>
  <sheetFormatPr defaultColWidth="9.140625" defaultRowHeight="14.25" customHeight="1"/>
  <cols>
    <col min="1" max="1" width="16.28515625" customWidth="1"/>
    <col min="2" max="3" width="9.5703125" customWidth="1"/>
    <col min="4" max="5" width="3.5703125" customWidth="1"/>
    <col min="6" max="6" width="11.28515625" customWidth="1"/>
    <col min="7" max="8" width="11.85546875" customWidth="1"/>
    <col min="9" max="9" width="10.140625" customWidth="1"/>
    <col min="10" max="10" width="6" customWidth="1"/>
    <col min="11" max="11" width="9.7109375" customWidth="1"/>
    <col min="12" max="15" width="10.7109375" customWidth="1"/>
    <col min="16" max="16" width="6.5703125" customWidth="1"/>
    <col min="17" max="17" width="11.42578125" customWidth="1"/>
  </cols>
  <sheetData>
    <row r="1" spans="1:17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70"/>
      <c r="P1" s="70"/>
      <c r="Q1" s="63" t="s">
        <v>318</v>
      </c>
    </row>
    <row r="2" spans="1:17" ht="27.75" customHeight="1">
      <c r="A2" s="185" t="str">
        <f>"2025"&amp;"年部门政府采购预算表"</f>
        <v>2025年部门政府采购预算表</v>
      </c>
      <c r="B2" s="127"/>
      <c r="C2" s="127"/>
      <c r="D2" s="127"/>
      <c r="E2" s="127"/>
      <c r="F2" s="127"/>
      <c r="G2" s="127"/>
      <c r="H2" s="127"/>
      <c r="I2" s="127"/>
      <c r="J2" s="127"/>
      <c r="K2" s="186"/>
      <c r="L2" s="127"/>
      <c r="M2" s="127"/>
      <c r="N2" s="127"/>
      <c r="O2" s="186"/>
      <c r="P2" s="186"/>
      <c r="Q2" s="127"/>
    </row>
    <row r="3" spans="1:17" ht="18.75" customHeight="1">
      <c r="A3" s="187" t="str">
        <f>"单位名称："&amp;"梁河县小厂中心小学"</f>
        <v>单位名称：梁河县小厂中心小学</v>
      </c>
      <c r="B3" s="188"/>
      <c r="C3" s="188"/>
      <c r="D3" s="188"/>
      <c r="E3" s="188"/>
      <c r="F3" s="188"/>
      <c r="G3" s="17"/>
      <c r="H3" s="17"/>
      <c r="I3" s="17"/>
      <c r="J3" s="17"/>
      <c r="K3" s="1"/>
      <c r="L3" s="1"/>
      <c r="M3" s="1"/>
      <c r="N3" s="1"/>
      <c r="O3" s="71"/>
      <c r="P3" s="71"/>
      <c r="Q3" s="73" t="s">
        <v>27</v>
      </c>
    </row>
    <row r="4" spans="1:17" ht="15.75" customHeight="1">
      <c r="A4" s="137" t="s">
        <v>319</v>
      </c>
      <c r="B4" s="198" t="s">
        <v>320</v>
      </c>
      <c r="C4" s="198" t="s">
        <v>321</v>
      </c>
      <c r="D4" s="198" t="s">
        <v>322</v>
      </c>
      <c r="E4" s="198" t="s">
        <v>323</v>
      </c>
      <c r="F4" s="198" t="s">
        <v>324</v>
      </c>
      <c r="G4" s="131" t="s">
        <v>185</v>
      </c>
      <c r="H4" s="131"/>
      <c r="I4" s="131"/>
      <c r="J4" s="131"/>
      <c r="K4" s="189"/>
      <c r="L4" s="131"/>
      <c r="M4" s="131"/>
      <c r="N4" s="131"/>
      <c r="O4" s="190"/>
      <c r="P4" s="189"/>
      <c r="Q4" s="133"/>
    </row>
    <row r="5" spans="1:17" ht="17.25" customHeight="1">
      <c r="A5" s="138"/>
      <c r="B5" s="199"/>
      <c r="C5" s="199"/>
      <c r="D5" s="199"/>
      <c r="E5" s="199"/>
      <c r="F5" s="199"/>
      <c r="G5" s="199" t="s">
        <v>30</v>
      </c>
      <c r="H5" s="199" t="s">
        <v>34</v>
      </c>
      <c r="I5" s="199" t="s">
        <v>325</v>
      </c>
      <c r="J5" s="199" t="s">
        <v>326</v>
      </c>
      <c r="K5" s="200" t="s">
        <v>327</v>
      </c>
      <c r="L5" s="191" t="s">
        <v>328</v>
      </c>
      <c r="M5" s="191"/>
      <c r="N5" s="191"/>
      <c r="O5" s="192"/>
      <c r="P5" s="193"/>
      <c r="Q5" s="194"/>
    </row>
    <row r="6" spans="1:17" ht="54" customHeight="1">
      <c r="A6" s="149"/>
      <c r="B6" s="194"/>
      <c r="C6" s="194"/>
      <c r="D6" s="194"/>
      <c r="E6" s="194"/>
      <c r="F6" s="194"/>
      <c r="G6" s="194"/>
      <c r="H6" s="194" t="s">
        <v>33</v>
      </c>
      <c r="I6" s="194"/>
      <c r="J6" s="194"/>
      <c r="K6" s="201"/>
      <c r="L6" s="64" t="s">
        <v>33</v>
      </c>
      <c r="M6" s="64" t="s">
        <v>40</v>
      </c>
      <c r="N6" s="64" t="s">
        <v>329</v>
      </c>
      <c r="O6" s="18" t="s">
        <v>42</v>
      </c>
      <c r="P6" s="72" t="s">
        <v>43</v>
      </c>
      <c r="Q6" s="64" t="s">
        <v>44</v>
      </c>
    </row>
    <row r="7" spans="1:17" ht="15" customHeight="1">
      <c r="A7" s="41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45">
        <v>7</v>
      </c>
      <c r="H7" s="45">
        <v>8</v>
      </c>
      <c r="I7" s="45">
        <v>9</v>
      </c>
      <c r="J7" s="45">
        <v>10</v>
      </c>
      <c r="K7" s="45">
        <v>11</v>
      </c>
      <c r="L7" s="45">
        <v>12</v>
      </c>
      <c r="M7" s="45">
        <v>13</v>
      </c>
      <c r="N7" s="45">
        <v>14</v>
      </c>
      <c r="O7" s="45">
        <v>15</v>
      </c>
      <c r="P7" s="45">
        <v>16</v>
      </c>
      <c r="Q7" s="45">
        <v>17</v>
      </c>
    </row>
    <row r="8" spans="1:17" ht="52.5" customHeight="1">
      <c r="A8" s="66" t="s">
        <v>46</v>
      </c>
      <c r="B8" s="67"/>
      <c r="C8" s="67"/>
      <c r="D8" s="68"/>
      <c r="E8" s="69"/>
      <c r="F8" s="15">
        <v>28000</v>
      </c>
      <c r="G8" s="15">
        <v>28000</v>
      </c>
      <c r="H8" s="15">
        <v>28000</v>
      </c>
      <c r="I8" s="15"/>
      <c r="J8" s="15"/>
      <c r="K8" s="15"/>
      <c r="L8" s="15"/>
      <c r="M8" s="15"/>
      <c r="N8" s="15"/>
      <c r="O8" s="15"/>
      <c r="P8" s="15"/>
      <c r="Q8" s="15"/>
    </row>
    <row r="9" spans="1:17" ht="52.5" customHeight="1">
      <c r="A9" s="66" t="str">
        <f t="shared" ref="A9:A11" si="0">"     "&amp;"一般公用经费"</f>
        <v>一般公用经费</v>
      </c>
      <c r="B9" s="67" t="s">
        <v>330</v>
      </c>
      <c r="C9" s="67" t="s">
        <v>330</v>
      </c>
      <c r="D9" s="68" t="s">
        <v>331</v>
      </c>
      <c r="E9" s="69">
        <v>1</v>
      </c>
      <c r="F9" s="15">
        <v>20000</v>
      </c>
      <c r="G9" s="15">
        <v>20000</v>
      </c>
      <c r="H9" s="15">
        <v>20000</v>
      </c>
      <c r="I9" s="15"/>
      <c r="J9" s="15"/>
      <c r="K9" s="15"/>
      <c r="L9" s="15"/>
      <c r="M9" s="15"/>
      <c r="N9" s="15"/>
      <c r="O9" s="15"/>
      <c r="P9" s="15"/>
      <c r="Q9" s="15"/>
    </row>
    <row r="10" spans="1:17" ht="52.5" customHeight="1">
      <c r="A10" s="66" t="str">
        <f t="shared" si="0"/>
        <v>一般公用经费</v>
      </c>
      <c r="B10" s="67" t="s">
        <v>332</v>
      </c>
      <c r="C10" s="67" t="s">
        <v>333</v>
      </c>
      <c r="D10" s="68" t="s">
        <v>334</v>
      </c>
      <c r="E10" s="69">
        <v>20</v>
      </c>
      <c r="F10" s="15">
        <v>4400</v>
      </c>
      <c r="G10" s="15">
        <v>4400</v>
      </c>
      <c r="H10" s="15">
        <v>4400</v>
      </c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52.5" customHeight="1">
      <c r="A11" s="66" t="str">
        <f t="shared" si="0"/>
        <v>一般公用经费</v>
      </c>
      <c r="B11" s="67" t="s">
        <v>335</v>
      </c>
      <c r="C11" s="67" t="s">
        <v>336</v>
      </c>
      <c r="D11" s="68" t="s">
        <v>334</v>
      </c>
      <c r="E11" s="69">
        <v>120</v>
      </c>
      <c r="F11" s="15">
        <v>3600</v>
      </c>
      <c r="G11" s="15">
        <v>3600</v>
      </c>
      <c r="H11" s="15">
        <v>3600</v>
      </c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30" customHeight="1">
      <c r="A12" s="195" t="s">
        <v>316</v>
      </c>
      <c r="B12" s="196"/>
      <c r="C12" s="196"/>
      <c r="D12" s="196"/>
      <c r="E12" s="197"/>
      <c r="F12" s="15">
        <v>28000</v>
      </c>
      <c r="G12" s="15">
        <v>28000</v>
      </c>
      <c r="H12" s="15">
        <v>28000</v>
      </c>
      <c r="I12" s="15"/>
      <c r="J12" s="15"/>
      <c r="K12" s="15"/>
      <c r="L12" s="15"/>
      <c r="M12" s="15"/>
      <c r="N12" s="15"/>
      <c r="O12" s="15"/>
      <c r="P12" s="15"/>
      <c r="Q12" s="15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0625" defaultRowHeight="14.25" customHeight="1"/>
  <cols>
    <col min="1" max="1" width="21.42578125" customWidth="1"/>
    <col min="2" max="2" width="9.7109375" customWidth="1"/>
    <col min="3" max="3" width="19.140625" customWidth="1"/>
    <col min="4" max="5" width="12" customWidth="1"/>
    <col min="6" max="6" width="5.7109375" customWidth="1"/>
    <col min="7" max="7" width="6.42578125" customWidth="1"/>
    <col min="8" max="8" width="9.85546875" customWidth="1"/>
    <col min="9" max="14" width="11.28515625" customWidth="1"/>
  </cols>
  <sheetData>
    <row r="1" spans="1:14" ht="17.25" customHeight="1">
      <c r="A1" s="3"/>
      <c r="B1" s="3"/>
      <c r="C1" s="3"/>
      <c r="D1" s="3"/>
      <c r="E1" s="3"/>
      <c r="F1" s="3"/>
      <c r="G1" s="3"/>
      <c r="H1" s="58"/>
      <c r="I1" s="1"/>
      <c r="J1" s="1"/>
      <c r="K1" s="58"/>
      <c r="L1" s="1"/>
      <c r="M1" s="61"/>
      <c r="N1" s="61" t="s">
        <v>337</v>
      </c>
    </row>
    <row r="2" spans="1:14" ht="36" customHeight="1">
      <c r="A2" s="127" t="str">
        <f>"2025"&amp;"年政府购买服务预算表"</f>
        <v>2025年政府购买服务预算表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21.75" customHeight="1">
      <c r="A3" s="128" t="str">
        <f>"单位名称："&amp;"梁河县小厂中心小学"</f>
        <v>单位名称：梁河县小厂中心小学</v>
      </c>
      <c r="B3" s="188"/>
      <c r="C3" s="188"/>
      <c r="D3" s="188"/>
      <c r="E3" s="188"/>
      <c r="F3" s="188"/>
      <c r="G3" s="188"/>
      <c r="H3" s="202"/>
      <c r="I3" s="1"/>
      <c r="J3" s="1"/>
      <c r="K3" s="58"/>
      <c r="L3" s="1"/>
      <c r="M3" s="62"/>
      <c r="N3" s="63" t="s">
        <v>27</v>
      </c>
    </row>
    <row r="4" spans="1:14" ht="15.75" customHeight="1">
      <c r="A4" s="137" t="s">
        <v>319</v>
      </c>
      <c r="B4" s="137" t="s">
        <v>338</v>
      </c>
      <c r="C4" s="137" t="s">
        <v>339</v>
      </c>
      <c r="D4" s="135" t="s">
        <v>185</v>
      </c>
      <c r="E4" s="132"/>
      <c r="F4" s="132"/>
      <c r="G4" s="132"/>
      <c r="H4" s="132"/>
      <c r="I4" s="132"/>
      <c r="J4" s="132"/>
      <c r="K4" s="132"/>
      <c r="L4" s="132"/>
      <c r="M4" s="132"/>
      <c r="N4" s="147"/>
    </row>
    <row r="5" spans="1:14" ht="17.25" customHeight="1">
      <c r="A5" s="138"/>
      <c r="B5" s="138"/>
      <c r="C5" s="138"/>
      <c r="D5" s="140" t="s">
        <v>30</v>
      </c>
      <c r="E5" s="137" t="s">
        <v>34</v>
      </c>
      <c r="F5" s="137" t="s">
        <v>325</v>
      </c>
      <c r="G5" s="137" t="s">
        <v>326</v>
      </c>
      <c r="H5" s="137" t="s">
        <v>327</v>
      </c>
      <c r="I5" s="135" t="s">
        <v>328</v>
      </c>
      <c r="J5" s="132"/>
      <c r="K5" s="132"/>
      <c r="L5" s="132"/>
      <c r="M5" s="132"/>
      <c r="N5" s="147"/>
    </row>
    <row r="6" spans="1:14" ht="40.5" customHeight="1">
      <c r="A6" s="149"/>
      <c r="B6" s="149"/>
      <c r="C6" s="149"/>
      <c r="D6" s="139"/>
      <c r="E6" s="138" t="s">
        <v>33</v>
      </c>
      <c r="F6" s="149"/>
      <c r="G6" s="149"/>
      <c r="H6" s="139"/>
      <c r="I6" s="10" t="s">
        <v>33</v>
      </c>
      <c r="J6" s="10" t="s">
        <v>40</v>
      </c>
      <c r="K6" s="10" t="s">
        <v>41</v>
      </c>
      <c r="L6" s="10" t="s">
        <v>42</v>
      </c>
      <c r="M6" s="10" t="s">
        <v>43</v>
      </c>
      <c r="N6" s="10" t="s">
        <v>44</v>
      </c>
    </row>
    <row r="7" spans="1:14" ht="15" customHeight="1">
      <c r="A7" s="20">
        <v>1</v>
      </c>
      <c r="B7" s="20">
        <v>2</v>
      </c>
      <c r="C7" s="20">
        <v>3</v>
      </c>
      <c r="D7" s="20">
        <v>7</v>
      </c>
      <c r="E7" s="20">
        <v>8</v>
      </c>
      <c r="F7" s="20">
        <v>9</v>
      </c>
      <c r="G7" s="20">
        <v>10</v>
      </c>
      <c r="H7" s="20">
        <v>11</v>
      </c>
      <c r="I7" s="20">
        <v>12</v>
      </c>
      <c r="J7" s="20">
        <v>13</v>
      </c>
      <c r="K7" s="20">
        <v>14</v>
      </c>
      <c r="L7" s="20">
        <v>15</v>
      </c>
      <c r="M7" s="20">
        <v>16</v>
      </c>
      <c r="N7" s="20">
        <v>17</v>
      </c>
    </row>
    <row r="8" spans="1:14" ht="52.5" customHeight="1">
      <c r="A8" s="59"/>
      <c r="B8" s="59"/>
      <c r="C8" s="59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52.5" customHeight="1">
      <c r="A9" s="60"/>
      <c r="B9" s="60"/>
      <c r="C9" s="60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30" customHeight="1">
      <c r="A10" s="135" t="s">
        <v>30</v>
      </c>
      <c r="B10" s="203"/>
      <c r="C10" s="203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4.25" customHeight="1">
      <c r="A11" s="159" t="s">
        <v>340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</row>
  </sheetData>
  <mergeCells count="14">
    <mergeCell ref="A11:N11"/>
    <mergeCell ref="A4:A6"/>
    <mergeCell ref="B4:B6"/>
    <mergeCell ref="C4:C6"/>
    <mergeCell ref="D5:D6"/>
    <mergeCell ref="E5:E6"/>
    <mergeCell ref="F5:F6"/>
    <mergeCell ref="G5:G6"/>
    <mergeCell ref="H5:H6"/>
    <mergeCell ref="A2:N2"/>
    <mergeCell ref="A3:H3"/>
    <mergeCell ref="D4:N4"/>
    <mergeCell ref="I5:N5"/>
    <mergeCell ref="A10:C10"/>
  </mergeCells>
  <phoneticPr fontId="21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M11"/>
  <sheetViews>
    <sheetView showZeros="0" workbookViewId="0"/>
  </sheetViews>
  <sheetFormatPr defaultColWidth="9.140625" defaultRowHeight="14.25" customHeight="1"/>
  <cols>
    <col min="1" max="1" width="37.7109375" customWidth="1"/>
    <col min="2" max="13" width="8.5703125" customWidth="1"/>
  </cols>
  <sheetData>
    <row r="1" spans="1:13" ht="13.5" customHeight="1">
      <c r="A1" s="38"/>
      <c r="B1" s="38"/>
      <c r="C1" s="38"/>
      <c r="D1" s="39"/>
      <c r="E1" s="39"/>
      <c r="F1" s="39"/>
      <c r="G1" s="39"/>
      <c r="H1" s="39"/>
      <c r="I1" s="39"/>
      <c r="J1" s="39"/>
      <c r="K1" s="39"/>
      <c r="L1" s="39"/>
      <c r="M1" s="56" t="s">
        <v>341</v>
      </c>
    </row>
    <row r="2" spans="1:13" ht="27.75" customHeight="1">
      <c r="A2" s="204" t="str">
        <f>"2025"&amp;"年县对下转移支付预算表"</f>
        <v>2025年县对下转移支付预算表</v>
      </c>
      <c r="B2" s="205"/>
      <c r="C2" s="205"/>
      <c r="D2" s="206"/>
      <c r="E2" s="206"/>
      <c r="F2" s="206"/>
      <c r="G2" s="206"/>
      <c r="H2" s="206"/>
      <c r="I2" s="206"/>
      <c r="J2" s="206"/>
      <c r="K2" s="206"/>
      <c r="L2" s="206"/>
      <c r="M2" s="205"/>
    </row>
    <row r="3" spans="1:13" ht="14.25" customHeight="1">
      <c r="A3" s="207" t="s">
        <v>1</v>
      </c>
      <c r="B3" s="208"/>
      <c r="C3" s="208"/>
      <c r="D3" s="209"/>
      <c r="E3" s="209"/>
      <c r="F3" s="209"/>
      <c r="G3" s="209"/>
      <c r="H3" s="209"/>
      <c r="I3" s="209"/>
      <c r="J3" s="209"/>
      <c r="K3" s="209"/>
      <c r="L3" s="209"/>
      <c r="M3" s="210"/>
    </row>
    <row r="4" spans="1:13" ht="18" customHeight="1">
      <c r="A4" s="211" t="str">
        <f>"单位名称："&amp;"梁河县小厂中心小学"</f>
        <v>单位名称：梁河县小厂中心小学</v>
      </c>
      <c r="B4" s="212"/>
      <c r="C4" s="212"/>
      <c r="D4" s="209"/>
      <c r="E4" s="209"/>
      <c r="F4" s="209"/>
      <c r="G4" s="209"/>
      <c r="H4" s="209"/>
      <c r="I4" s="209"/>
      <c r="J4" s="209"/>
      <c r="K4" s="209"/>
      <c r="L4" s="209"/>
      <c r="M4" s="213"/>
    </row>
    <row r="5" spans="1:13" ht="19.5" customHeight="1">
      <c r="A5" s="148" t="s">
        <v>342</v>
      </c>
      <c r="B5" s="135" t="s">
        <v>185</v>
      </c>
      <c r="C5" s="132"/>
      <c r="D5" s="214"/>
      <c r="E5" s="215" t="s">
        <v>343</v>
      </c>
      <c r="F5" s="190"/>
      <c r="G5" s="190"/>
      <c r="H5" s="190"/>
      <c r="I5" s="190"/>
      <c r="J5" s="190"/>
      <c r="K5" s="190"/>
      <c r="L5" s="190"/>
      <c r="M5" s="147"/>
    </row>
    <row r="6" spans="1:13" ht="40.5" customHeight="1">
      <c r="A6" s="139"/>
      <c r="B6" s="42" t="s">
        <v>30</v>
      </c>
      <c r="C6" s="8" t="s">
        <v>34</v>
      </c>
      <c r="D6" s="43" t="s">
        <v>344</v>
      </c>
      <c r="E6" s="44" t="s">
        <v>345</v>
      </c>
      <c r="F6" s="45" t="s">
        <v>346</v>
      </c>
      <c r="G6" s="45" t="s">
        <v>347</v>
      </c>
      <c r="H6" s="45" t="s">
        <v>348</v>
      </c>
      <c r="I6" s="45" t="s">
        <v>349</v>
      </c>
      <c r="J6" s="45" t="s">
        <v>350</v>
      </c>
      <c r="K6" s="45" t="s">
        <v>351</v>
      </c>
      <c r="L6" s="45" t="s">
        <v>352</v>
      </c>
      <c r="M6" s="45" t="s">
        <v>353</v>
      </c>
    </row>
    <row r="7" spans="1:13" ht="19.5" customHeight="1">
      <c r="A7" s="20">
        <v>1</v>
      </c>
      <c r="B7" s="20">
        <v>2</v>
      </c>
      <c r="C7" s="46">
        <v>3</v>
      </c>
      <c r="D7" s="47">
        <v>4</v>
      </c>
      <c r="E7" s="48">
        <v>5</v>
      </c>
      <c r="F7" s="49">
        <v>6</v>
      </c>
      <c r="G7" s="50">
        <v>7</v>
      </c>
      <c r="H7" s="50">
        <v>8</v>
      </c>
      <c r="I7" s="50">
        <v>9</v>
      </c>
      <c r="J7" s="50">
        <v>10</v>
      </c>
      <c r="K7" s="50">
        <v>11</v>
      </c>
      <c r="L7" s="50">
        <v>12</v>
      </c>
      <c r="M7" s="50">
        <v>13</v>
      </c>
    </row>
    <row r="8" spans="1:13" ht="19.5" customHeight="1">
      <c r="A8" s="21"/>
      <c r="B8" s="51"/>
      <c r="C8" s="51"/>
      <c r="D8" s="52"/>
      <c r="E8" s="53"/>
      <c r="F8" s="54"/>
      <c r="G8" s="54"/>
      <c r="H8" s="54"/>
      <c r="I8" s="54"/>
      <c r="J8" s="54"/>
      <c r="K8" s="54"/>
      <c r="L8" s="54"/>
      <c r="M8" s="54"/>
    </row>
    <row r="9" spans="1:13" ht="19.5" customHeight="1">
      <c r="A9" s="21"/>
      <c r="B9" s="51"/>
      <c r="C9" s="51"/>
      <c r="D9" s="52"/>
      <c r="E9" s="55"/>
      <c r="F9" s="55"/>
      <c r="G9" s="55"/>
      <c r="H9" s="55"/>
      <c r="I9" s="55"/>
      <c r="J9" s="55"/>
      <c r="K9" s="55"/>
      <c r="L9" s="55"/>
      <c r="M9" s="16"/>
    </row>
    <row r="10" spans="1:13" ht="19.5" customHeight="1">
      <c r="A10" s="28" t="s">
        <v>30</v>
      </c>
      <c r="B10" s="51"/>
      <c r="C10" s="51"/>
      <c r="D10" s="52"/>
      <c r="E10" s="53"/>
      <c r="F10" s="54"/>
      <c r="G10" s="54"/>
      <c r="H10" s="54"/>
      <c r="I10" s="54"/>
      <c r="J10" s="54"/>
      <c r="K10" s="54"/>
      <c r="L10" s="54"/>
      <c r="M10" s="54"/>
    </row>
    <row r="11" spans="1:13" ht="17.25" customHeight="1">
      <c r="A11" s="216" t="s">
        <v>354</v>
      </c>
      <c r="B11" s="216"/>
      <c r="C11" s="216"/>
      <c r="D11" s="217"/>
      <c r="E11" s="217"/>
      <c r="F11" s="217"/>
      <c r="G11" s="217"/>
      <c r="H11" s="217"/>
      <c r="I11" s="217"/>
      <c r="J11" s="217"/>
      <c r="K11" s="217"/>
      <c r="L11" s="217"/>
      <c r="M11" s="216"/>
    </row>
  </sheetData>
  <mergeCells count="7">
    <mergeCell ref="A11:M11"/>
    <mergeCell ref="A5:A6"/>
    <mergeCell ref="A2:M2"/>
    <mergeCell ref="A3:M3"/>
    <mergeCell ref="A4:M4"/>
    <mergeCell ref="B5:D5"/>
    <mergeCell ref="E5:M5"/>
  </mergeCells>
  <phoneticPr fontId="21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J8"/>
  <sheetViews>
    <sheetView showZeros="0" workbookViewId="0">
      <selection activeCell="D15" sqref="D15"/>
    </sheetView>
  </sheetViews>
  <sheetFormatPr defaultColWidth="9.140625" defaultRowHeight="12" customHeight="1"/>
  <cols>
    <col min="1" max="10" width="13.85546875" customWidth="1"/>
  </cols>
  <sheetData>
    <row r="1" spans="1:10" ht="12" customHeight="1">
      <c r="J1" s="36" t="s">
        <v>355</v>
      </c>
    </row>
    <row r="2" spans="1:10" ht="28.5" customHeight="1">
      <c r="A2" s="218" t="str">
        <f>"2025"&amp;"年县对下转移支付绩效目标表"</f>
        <v>2025年县对下转移支付绩效目标表</v>
      </c>
      <c r="B2" s="205"/>
      <c r="C2" s="205"/>
      <c r="D2" s="205"/>
      <c r="E2" s="205"/>
      <c r="F2" s="206"/>
      <c r="G2" s="205"/>
      <c r="H2" s="206"/>
      <c r="I2" s="206"/>
      <c r="J2" s="205"/>
    </row>
    <row r="3" spans="1:10" ht="17.25" customHeight="1">
      <c r="A3" s="217" t="str">
        <f>"单位名称："&amp;"梁河县小厂中心小学"</f>
        <v>单位名称：梁河县小厂中心小学</v>
      </c>
      <c r="B3" s="219"/>
      <c r="C3" s="219"/>
      <c r="D3" s="219"/>
      <c r="E3" s="219"/>
      <c r="F3" s="220"/>
      <c r="G3" s="219"/>
      <c r="H3" s="220"/>
    </row>
    <row r="4" spans="1:10" ht="44.25" customHeight="1">
      <c r="A4" s="19" t="s">
        <v>301</v>
      </c>
      <c r="B4" s="19" t="s">
        <v>302</v>
      </c>
      <c r="C4" s="19" t="s">
        <v>303</v>
      </c>
      <c r="D4" s="19" t="s">
        <v>304</v>
      </c>
      <c r="E4" s="19" t="s">
        <v>305</v>
      </c>
      <c r="F4" s="31" t="s">
        <v>306</v>
      </c>
      <c r="G4" s="19" t="s">
        <v>307</v>
      </c>
      <c r="H4" s="31" t="s">
        <v>308</v>
      </c>
      <c r="I4" s="31" t="s">
        <v>309</v>
      </c>
      <c r="J4" s="19" t="s">
        <v>310</v>
      </c>
    </row>
    <row r="5" spans="1:10" ht="14.25" customHeight="1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31">
        <v>6</v>
      </c>
      <c r="G5" s="19">
        <v>7</v>
      </c>
      <c r="H5" s="31">
        <v>8</v>
      </c>
      <c r="I5" s="31">
        <v>9</v>
      </c>
      <c r="J5" s="19">
        <v>10</v>
      </c>
    </row>
    <row r="6" spans="1:10" ht="42" customHeight="1">
      <c r="A6" s="21"/>
      <c r="B6" s="26"/>
      <c r="C6" s="26"/>
      <c r="D6" s="26"/>
      <c r="E6" s="32"/>
      <c r="F6" s="33"/>
      <c r="G6" s="32"/>
      <c r="H6" s="33"/>
      <c r="I6" s="33"/>
      <c r="J6" s="32"/>
    </row>
    <row r="7" spans="1:10" ht="42" customHeight="1">
      <c r="A7" s="34"/>
      <c r="B7" s="35" t="s">
        <v>356</v>
      </c>
      <c r="C7" s="35" t="s">
        <v>356</v>
      </c>
      <c r="D7" s="35" t="s">
        <v>356</v>
      </c>
      <c r="E7" s="34" t="s">
        <v>356</v>
      </c>
      <c r="F7" s="35" t="s">
        <v>356</v>
      </c>
      <c r="G7" s="34" t="s">
        <v>356</v>
      </c>
      <c r="H7" s="35" t="s">
        <v>356</v>
      </c>
      <c r="I7" s="35" t="s">
        <v>356</v>
      </c>
      <c r="J7" s="37" t="s">
        <v>356</v>
      </c>
    </row>
    <row r="8" spans="1:10" ht="18.399999999999999" customHeight="1">
      <c r="A8" s="221" t="s">
        <v>354</v>
      </c>
      <c r="B8" s="222"/>
      <c r="C8" s="222"/>
      <c r="D8" s="222"/>
      <c r="E8" s="221"/>
      <c r="F8" s="222"/>
      <c r="G8" s="221"/>
      <c r="H8" s="222"/>
      <c r="I8" s="222"/>
      <c r="J8" s="221"/>
    </row>
  </sheetData>
  <mergeCells count="3">
    <mergeCell ref="A2:J2"/>
    <mergeCell ref="A3:H3"/>
    <mergeCell ref="A8:J8"/>
  </mergeCells>
  <phoneticPr fontId="21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H9"/>
  <sheetViews>
    <sheetView showZeros="0" workbookViewId="0"/>
  </sheetViews>
  <sheetFormatPr defaultColWidth="9.140625" defaultRowHeight="12" customHeight="1"/>
  <cols>
    <col min="1" max="8" width="14.140625" customWidth="1"/>
  </cols>
  <sheetData>
    <row r="1" spans="1:8" ht="14.25" customHeight="1">
      <c r="H1" s="25" t="s">
        <v>357</v>
      </c>
    </row>
    <row r="2" spans="1:8" ht="28.5" customHeight="1">
      <c r="A2" s="204" t="str">
        <f>"2025"&amp;"年新增资产配置表"</f>
        <v>2025年新增资产配置表</v>
      </c>
      <c r="B2" s="205"/>
      <c r="C2" s="205"/>
      <c r="D2" s="205"/>
      <c r="E2" s="205"/>
      <c r="F2" s="205"/>
      <c r="G2" s="205"/>
      <c r="H2" s="205"/>
    </row>
    <row r="3" spans="1:8" ht="13.5" customHeight="1">
      <c r="A3" s="216" t="str">
        <f>"单位名称："&amp;"梁河县小厂中心小学"</f>
        <v>单位名称：梁河县小厂中心小学</v>
      </c>
      <c r="B3" s="223"/>
      <c r="C3" s="219"/>
    </row>
    <row r="4" spans="1:8" ht="18" customHeight="1">
      <c r="A4" s="137" t="s">
        <v>178</v>
      </c>
      <c r="B4" s="137" t="s">
        <v>358</v>
      </c>
      <c r="C4" s="137" t="s">
        <v>359</v>
      </c>
      <c r="D4" s="137" t="s">
        <v>360</v>
      </c>
      <c r="E4" s="137" t="s">
        <v>361</v>
      </c>
      <c r="F4" s="130" t="s">
        <v>362</v>
      </c>
      <c r="G4" s="131"/>
      <c r="H4" s="133"/>
    </row>
    <row r="5" spans="1:8" ht="18" customHeight="1">
      <c r="A5" s="149"/>
      <c r="B5" s="149"/>
      <c r="C5" s="149"/>
      <c r="D5" s="149"/>
      <c r="E5" s="149"/>
      <c r="F5" s="19" t="s">
        <v>323</v>
      </c>
      <c r="G5" s="19" t="s">
        <v>363</v>
      </c>
      <c r="H5" s="19" t="s">
        <v>364</v>
      </c>
    </row>
    <row r="6" spans="1:8" ht="21" customHeight="1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</row>
    <row r="7" spans="1:8" ht="33" customHeight="1">
      <c r="A7" s="26"/>
      <c r="B7" s="26"/>
      <c r="C7" s="26"/>
      <c r="D7" s="26"/>
      <c r="E7" s="26"/>
      <c r="F7" s="23"/>
      <c r="G7" s="27"/>
      <c r="H7" s="27"/>
    </row>
    <row r="8" spans="1:8" ht="24" customHeight="1">
      <c r="A8" s="28" t="s">
        <v>30</v>
      </c>
      <c r="B8" s="29"/>
      <c r="C8" s="29"/>
      <c r="D8" s="29"/>
      <c r="E8" s="29"/>
      <c r="F8" s="24"/>
      <c r="G8" s="30"/>
      <c r="H8" s="30"/>
    </row>
    <row r="9" spans="1:8" ht="12" customHeight="1">
      <c r="A9" s="224" t="s">
        <v>365</v>
      </c>
      <c r="B9" s="224"/>
      <c r="C9" s="224"/>
      <c r="D9" s="224"/>
      <c r="E9" s="224"/>
      <c r="F9" s="224"/>
      <c r="G9" s="224"/>
      <c r="H9" s="22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honeticPr fontId="21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40625" defaultRowHeight="14.25" customHeight="1"/>
  <cols>
    <col min="1" max="1" width="10.28515625" customWidth="1"/>
    <col min="2" max="3" width="23.85546875" customWidth="1"/>
    <col min="4" max="4" width="11.140625" customWidth="1"/>
    <col min="5" max="5" width="17.7109375" customWidth="1"/>
    <col min="6" max="6" width="9.85546875" customWidth="1"/>
    <col min="7" max="7" width="17.7109375" customWidth="1"/>
    <col min="8" max="11" width="15.42578125" customWidth="1"/>
  </cols>
  <sheetData>
    <row r="1" spans="1:11" ht="13.5" customHeight="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366</v>
      </c>
    </row>
    <row r="2" spans="1:11" ht="27.75" customHeight="1">
      <c r="A2" s="127" t="str">
        <f>"2025"&amp;"年上级转移支付补助项目支出预算表"</f>
        <v>2025年上级转移支付补助项目支出预算表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13.5" customHeight="1">
      <c r="A3" s="225" t="str">
        <f>"单位名称："&amp;"梁河县小厂中心小学"</f>
        <v>单位名称：梁河县小厂中心小学</v>
      </c>
      <c r="B3" s="128"/>
      <c r="C3" s="128"/>
      <c r="D3" s="128"/>
      <c r="E3" s="128"/>
      <c r="F3" s="128"/>
      <c r="G3" s="128"/>
      <c r="H3" s="17"/>
      <c r="I3" s="17"/>
      <c r="J3" s="17"/>
      <c r="K3" s="22" t="s">
        <v>27</v>
      </c>
    </row>
    <row r="4" spans="1:11" ht="21.75" customHeight="1">
      <c r="A4" s="229" t="s">
        <v>293</v>
      </c>
      <c r="B4" s="229" t="s">
        <v>180</v>
      </c>
      <c r="C4" s="229" t="s">
        <v>294</v>
      </c>
      <c r="D4" s="230" t="s">
        <v>181</v>
      </c>
      <c r="E4" s="230" t="s">
        <v>182</v>
      </c>
      <c r="F4" s="230" t="s">
        <v>295</v>
      </c>
      <c r="G4" s="230" t="s">
        <v>296</v>
      </c>
      <c r="H4" s="226" t="s">
        <v>30</v>
      </c>
      <c r="I4" s="226" t="s">
        <v>367</v>
      </c>
      <c r="J4" s="226"/>
      <c r="K4" s="226"/>
    </row>
    <row r="5" spans="1:11" ht="21.75" customHeight="1">
      <c r="A5" s="229"/>
      <c r="B5" s="229"/>
      <c r="C5" s="229"/>
      <c r="D5" s="230"/>
      <c r="E5" s="230"/>
      <c r="F5" s="230"/>
      <c r="G5" s="230"/>
      <c r="H5" s="226"/>
      <c r="I5" s="230" t="s">
        <v>34</v>
      </c>
      <c r="J5" s="230" t="s">
        <v>35</v>
      </c>
      <c r="K5" s="230" t="s">
        <v>36</v>
      </c>
    </row>
    <row r="6" spans="1:11" ht="40.5" customHeight="1">
      <c r="A6" s="229"/>
      <c r="B6" s="229"/>
      <c r="C6" s="229"/>
      <c r="D6" s="230"/>
      <c r="E6" s="230"/>
      <c r="F6" s="230"/>
      <c r="G6" s="230"/>
      <c r="H6" s="226"/>
      <c r="I6" s="230" t="s">
        <v>33</v>
      </c>
      <c r="J6" s="230"/>
      <c r="K6" s="230"/>
    </row>
    <row r="7" spans="1:11" ht="15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spans="1:11" ht="52.5" customHeight="1">
      <c r="A8" s="21"/>
      <c r="B8" s="14"/>
      <c r="C8" s="21"/>
      <c r="D8" s="21"/>
      <c r="E8" s="21"/>
      <c r="F8" s="21"/>
      <c r="G8" s="21"/>
      <c r="H8" s="15"/>
      <c r="I8" s="15"/>
      <c r="J8" s="15"/>
      <c r="K8" s="23"/>
    </row>
    <row r="9" spans="1:11" ht="52.5" customHeight="1">
      <c r="A9" s="14"/>
      <c r="B9" s="14"/>
      <c r="C9" s="14"/>
      <c r="D9" s="14"/>
      <c r="E9" s="14"/>
      <c r="F9" s="14"/>
      <c r="G9" s="14"/>
      <c r="H9" s="15"/>
      <c r="I9" s="15"/>
      <c r="J9" s="15"/>
      <c r="K9" s="24"/>
    </row>
    <row r="10" spans="1:11" ht="30" customHeight="1">
      <c r="A10" s="227" t="s">
        <v>316</v>
      </c>
      <c r="B10" s="228"/>
      <c r="C10" s="228"/>
      <c r="D10" s="228"/>
      <c r="E10" s="228"/>
      <c r="F10" s="228"/>
      <c r="G10" s="228"/>
      <c r="H10" s="15"/>
      <c r="I10" s="15"/>
      <c r="J10" s="15"/>
      <c r="K10" s="24"/>
    </row>
    <row r="11" spans="1:11" ht="14.25" customHeight="1">
      <c r="A11" s="159" t="s">
        <v>368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1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40625" defaultRowHeight="14.25" customHeight="1"/>
  <cols>
    <col min="1" max="4" width="20" customWidth="1"/>
    <col min="5" max="7" width="21" customWidth="1"/>
  </cols>
  <sheetData>
    <row r="1" spans="1:7" ht="13.5" customHeight="1">
      <c r="A1" s="1"/>
      <c r="B1" s="1"/>
      <c r="C1" s="1"/>
      <c r="D1" s="2"/>
      <c r="E1" s="3"/>
      <c r="F1" s="3"/>
      <c r="G1" s="4" t="s">
        <v>369</v>
      </c>
    </row>
    <row r="2" spans="1:7" ht="27.75" customHeight="1">
      <c r="A2" s="205" t="str">
        <f>"2025"&amp;"年部门项目支出中期规划预算表"</f>
        <v>2025年部门项目支出中期规划预算表</v>
      </c>
      <c r="B2" s="205"/>
      <c r="C2" s="205"/>
      <c r="D2" s="205"/>
      <c r="E2" s="205"/>
      <c r="F2" s="205"/>
      <c r="G2" s="205"/>
    </row>
    <row r="3" spans="1:7" ht="13.5" customHeight="1">
      <c r="A3" s="217" t="str">
        <f>"单位名称："&amp;"梁河县小厂中心小学"</f>
        <v>单位名称：梁河县小厂中心小学</v>
      </c>
      <c r="B3" s="223"/>
      <c r="C3" s="223"/>
      <c r="D3" s="223"/>
      <c r="E3" s="5"/>
      <c r="F3" s="5"/>
      <c r="G3" s="6" t="s">
        <v>27</v>
      </c>
    </row>
    <row r="4" spans="1:7" ht="21.75" customHeight="1">
      <c r="A4" s="234" t="s">
        <v>294</v>
      </c>
      <c r="B4" s="234" t="s">
        <v>293</v>
      </c>
      <c r="C4" s="234" t="s">
        <v>180</v>
      </c>
      <c r="D4" s="137" t="s">
        <v>370</v>
      </c>
      <c r="E4" s="135" t="s">
        <v>34</v>
      </c>
      <c r="F4" s="132"/>
      <c r="G4" s="147"/>
    </row>
    <row r="5" spans="1:7" ht="21.75" customHeight="1">
      <c r="A5" s="235"/>
      <c r="B5" s="235"/>
      <c r="C5" s="235"/>
      <c r="D5" s="138"/>
      <c r="E5" s="137" t="str">
        <f>"2025"&amp;"年"</f>
        <v>2025年</v>
      </c>
      <c r="F5" s="137" t="str">
        <f>"2025"+1&amp;"年"</f>
        <v>2026年</v>
      </c>
      <c r="G5" s="137" t="str">
        <f>"2025"+2&amp;"年"</f>
        <v>2027年</v>
      </c>
    </row>
    <row r="6" spans="1:7" ht="40.5" customHeight="1">
      <c r="A6" s="236"/>
      <c r="B6" s="236"/>
      <c r="C6" s="236"/>
      <c r="D6" s="149"/>
      <c r="E6" s="149" t="s">
        <v>33</v>
      </c>
      <c r="F6" s="149" t="s">
        <v>33</v>
      </c>
      <c r="G6" s="149" t="s">
        <v>33</v>
      </c>
    </row>
    <row r="7" spans="1:7" ht="15" customHeight="1">
      <c r="A7" s="11">
        <v>1</v>
      </c>
      <c r="B7" s="11">
        <v>2</v>
      </c>
      <c r="C7" s="11">
        <v>3</v>
      </c>
      <c r="D7" s="12">
        <v>4</v>
      </c>
      <c r="E7" s="11">
        <v>5</v>
      </c>
      <c r="F7" s="11">
        <v>6</v>
      </c>
      <c r="G7" s="11">
        <v>7</v>
      </c>
    </row>
    <row r="8" spans="1:7" ht="52.5" customHeight="1">
      <c r="A8" s="13"/>
      <c r="B8" s="14"/>
      <c r="C8" s="14"/>
      <c r="D8" s="14"/>
      <c r="E8" s="15"/>
      <c r="F8" s="15"/>
      <c r="G8" s="15"/>
    </row>
    <row r="9" spans="1:7" ht="52.5" customHeight="1">
      <c r="A9" s="16"/>
      <c r="B9" s="14"/>
      <c r="C9" s="14"/>
      <c r="D9" s="14"/>
      <c r="E9" s="15"/>
      <c r="F9" s="15"/>
      <c r="G9" s="15"/>
    </row>
    <row r="10" spans="1:7" ht="30" customHeight="1">
      <c r="A10" s="231" t="s">
        <v>30</v>
      </c>
      <c r="B10" s="232" t="s">
        <v>356</v>
      </c>
      <c r="C10" s="232"/>
      <c r="D10" s="233"/>
      <c r="E10" s="15"/>
      <c r="F10" s="15"/>
      <c r="G10" s="15"/>
    </row>
    <row r="11" spans="1:7" ht="14.25" customHeight="1">
      <c r="A11" s="159" t="s">
        <v>371</v>
      </c>
      <c r="B11" s="160"/>
      <c r="C11" s="160"/>
      <c r="D11" s="160"/>
      <c r="E11" s="160"/>
      <c r="F11" s="160"/>
      <c r="G11" s="160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honeticPr fontId="2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9"/>
  <sheetViews>
    <sheetView showZeros="0" workbookViewId="0"/>
  </sheetViews>
  <sheetFormatPr defaultColWidth="9.140625" defaultRowHeight="12" customHeight="1"/>
  <cols>
    <col min="1" max="1" width="7.5703125" customWidth="1"/>
    <col min="2" max="2" width="11.140625" customWidth="1"/>
    <col min="3" max="4" width="13.42578125" customWidth="1"/>
    <col min="5" max="5" width="13.140625" customWidth="1"/>
    <col min="6" max="6" width="8.42578125" customWidth="1"/>
    <col min="7" max="7" width="5.28515625" customWidth="1"/>
    <col min="8" max="8" width="8.42578125" customWidth="1"/>
    <col min="9" max="12" width="11.85546875" customWidth="1"/>
    <col min="13" max="13" width="9.140625" customWidth="1"/>
    <col min="14" max="14" width="11.85546875" customWidth="1"/>
    <col min="15" max="15" width="4.42578125" customWidth="1"/>
    <col min="16" max="19" width="4.85546875" customWidth="1"/>
  </cols>
  <sheetData>
    <row r="1" spans="1:19" ht="16.5" customHeight="1">
      <c r="A1" s="117"/>
      <c r="B1" s="1"/>
      <c r="C1" s="1"/>
      <c r="D1" s="1"/>
      <c r="E1" s="1"/>
      <c r="F1" s="1"/>
      <c r="G1" s="1"/>
      <c r="H1" s="1"/>
      <c r="I1" s="58"/>
      <c r="J1" s="1"/>
      <c r="K1" s="1"/>
      <c r="L1" s="1"/>
      <c r="M1" s="1"/>
      <c r="N1" s="1"/>
      <c r="O1" s="1"/>
      <c r="P1" s="126" t="s">
        <v>26</v>
      </c>
      <c r="Q1" s="126" t="s">
        <v>26</v>
      </c>
      <c r="R1" s="122"/>
      <c r="S1" s="122"/>
    </row>
    <row r="2" spans="1:19" ht="36.75" customHeight="1">
      <c r="A2" s="127" t="str">
        <f>"2025"&amp;"年部门收入预算表"</f>
        <v>2025年部门收入预算表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18" customHeight="1">
      <c r="A3" s="128" t="str">
        <f>"单位名称："&amp;"梁河县小厂中心小学"</f>
        <v>单位名称：梁河县小厂中心小学</v>
      </c>
      <c r="B3" s="128"/>
      <c r="C3" s="129"/>
      <c r="D3" s="129"/>
      <c r="E3" s="129"/>
      <c r="F3" s="129"/>
      <c r="G3" s="129"/>
      <c r="H3" s="104"/>
      <c r="I3" s="104"/>
      <c r="J3" s="104"/>
      <c r="K3" s="104"/>
      <c r="L3" s="104"/>
      <c r="M3" s="104"/>
      <c r="N3" s="104"/>
      <c r="O3" s="104"/>
      <c r="P3" s="126" t="s">
        <v>27</v>
      </c>
      <c r="Q3" s="126"/>
      <c r="R3" s="122"/>
      <c r="S3" s="122"/>
    </row>
    <row r="4" spans="1:19" ht="21" customHeight="1">
      <c r="A4" s="137" t="s">
        <v>28</v>
      </c>
      <c r="B4" s="137" t="s">
        <v>29</v>
      </c>
      <c r="C4" s="137" t="s">
        <v>30</v>
      </c>
      <c r="D4" s="130" t="s">
        <v>31</v>
      </c>
      <c r="E4" s="131"/>
      <c r="F4" s="131"/>
      <c r="G4" s="131"/>
      <c r="H4" s="131"/>
      <c r="I4" s="132"/>
      <c r="J4" s="131"/>
      <c r="K4" s="131"/>
      <c r="L4" s="131"/>
      <c r="M4" s="131"/>
      <c r="N4" s="133"/>
      <c r="O4" s="130" t="s">
        <v>32</v>
      </c>
      <c r="P4" s="131"/>
      <c r="Q4" s="131"/>
      <c r="R4" s="131"/>
      <c r="S4" s="133"/>
    </row>
    <row r="5" spans="1:19" ht="41.25" customHeight="1">
      <c r="A5" s="138"/>
      <c r="B5" s="138"/>
      <c r="C5" s="138"/>
      <c r="D5" s="138" t="s">
        <v>33</v>
      </c>
      <c r="E5" s="138" t="s">
        <v>34</v>
      </c>
      <c r="F5" s="138" t="s">
        <v>35</v>
      </c>
      <c r="G5" s="138" t="s">
        <v>36</v>
      </c>
      <c r="H5" s="137" t="s">
        <v>37</v>
      </c>
      <c r="I5" s="134" t="s">
        <v>38</v>
      </c>
      <c r="J5" s="134"/>
      <c r="K5" s="134"/>
      <c r="L5" s="134"/>
      <c r="M5" s="134"/>
      <c r="N5" s="134"/>
      <c r="O5" s="137" t="s">
        <v>33</v>
      </c>
      <c r="P5" s="137" t="s">
        <v>34</v>
      </c>
      <c r="Q5" s="137" t="s">
        <v>35</v>
      </c>
      <c r="R5" s="137" t="s">
        <v>36</v>
      </c>
      <c r="S5" s="137" t="s">
        <v>39</v>
      </c>
    </row>
    <row r="6" spans="1:19" ht="43.5" customHeight="1">
      <c r="A6" s="139"/>
      <c r="B6" s="139"/>
      <c r="C6" s="139"/>
      <c r="D6" s="140"/>
      <c r="E6" s="140"/>
      <c r="F6" s="140"/>
      <c r="G6" s="139"/>
      <c r="H6" s="139"/>
      <c r="I6" s="20" t="s">
        <v>33</v>
      </c>
      <c r="J6" s="18" t="s">
        <v>40</v>
      </c>
      <c r="K6" s="18" t="s">
        <v>41</v>
      </c>
      <c r="L6" s="7" t="s">
        <v>42</v>
      </c>
      <c r="M6" s="7" t="s">
        <v>43</v>
      </c>
      <c r="N6" s="7" t="s">
        <v>44</v>
      </c>
      <c r="O6" s="140"/>
      <c r="P6" s="140"/>
      <c r="Q6" s="140"/>
      <c r="R6" s="140"/>
      <c r="S6" s="140"/>
    </row>
    <row r="7" spans="1:19" ht="21" customHeight="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31">
        <v>19</v>
      </c>
    </row>
    <row r="8" spans="1:19" ht="52.5" customHeight="1">
      <c r="A8" s="118" t="s">
        <v>45</v>
      </c>
      <c r="B8" s="118" t="s">
        <v>46</v>
      </c>
      <c r="C8" s="15">
        <v>9907824.4199999999</v>
      </c>
      <c r="D8" s="15">
        <v>9907824.4199999999</v>
      </c>
      <c r="E8" s="15">
        <v>9907824.4199999999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30" customHeight="1">
      <c r="A9" s="135" t="s">
        <v>30</v>
      </c>
      <c r="B9" s="136"/>
      <c r="C9" s="109">
        <v>9907824.4199999999</v>
      </c>
      <c r="D9" s="109">
        <v>9907824.4199999999</v>
      </c>
      <c r="E9" s="109">
        <v>9907824.4199999999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</sheetData>
  <mergeCells count="21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1:S1"/>
    <mergeCell ref="A2:S2"/>
    <mergeCell ref="A3:G3"/>
    <mergeCell ref="P3:S3"/>
    <mergeCell ref="D4:N4"/>
    <mergeCell ref="O4:S4"/>
  </mergeCells>
  <phoneticPr fontId="2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A1:O33"/>
  <sheetViews>
    <sheetView showZeros="0" workbookViewId="0"/>
  </sheetViews>
  <sheetFormatPr defaultColWidth="8.85546875" defaultRowHeight="15" customHeight="1"/>
  <cols>
    <col min="1" max="1" width="9.5703125" customWidth="1"/>
    <col min="2" max="2" width="9.42578125" customWidth="1"/>
    <col min="3" max="6" width="14.42578125" customWidth="1"/>
    <col min="7" max="7" width="12.5703125" customWidth="1"/>
    <col min="8" max="8" width="4.28515625" customWidth="1"/>
    <col min="9" max="9" width="7.28515625" customWidth="1"/>
    <col min="10" max="13" width="12.7109375" customWidth="1"/>
    <col min="14" max="14" width="5.7109375" customWidth="1"/>
    <col min="15" max="15" width="12.7109375" customWidth="1"/>
  </cols>
  <sheetData>
    <row r="1" spans="1:15" ht="18.7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41" t="s">
        <v>47</v>
      </c>
      <c r="O1" s="141"/>
    </row>
    <row r="2" spans="1:15" ht="36" customHeight="1">
      <c r="A2" s="142" t="str">
        <f>"2025"&amp;"年部门支出预算表"</f>
        <v>2025年部门支出预算表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ht="18.75" customHeight="1">
      <c r="A3" s="128" t="str">
        <f>"单位名称："&amp;"梁河县小厂中心小学"</f>
        <v>单位名称：梁河县小厂中心小学</v>
      </c>
      <c r="B3" s="128"/>
      <c r="C3" s="128"/>
      <c r="D3" s="128"/>
      <c r="E3" s="128"/>
      <c r="F3" s="128"/>
      <c r="G3" s="111"/>
      <c r="H3" s="111"/>
      <c r="I3" s="111"/>
      <c r="J3" s="111"/>
      <c r="K3" s="111"/>
      <c r="L3" s="111"/>
      <c r="M3" s="111"/>
      <c r="N3" s="141" t="s">
        <v>1</v>
      </c>
      <c r="O3" s="141"/>
    </row>
    <row r="4" spans="1:15" ht="31.5" customHeight="1">
      <c r="A4" s="143" t="s">
        <v>48</v>
      </c>
      <c r="B4" s="143" t="s">
        <v>49</v>
      </c>
      <c r="C4" s="143" t="s">
        <v>30</v>
      </c>
      <c r="D4" s="143" t="s">
        <v>34</v>
      </c>
      <c r="E4" s="143"/>
      <c r="F4" s="143"/>
      <c r="G4" s="143" t="s">
        <v>35</v>
      </c>
      <c r="H4" s="143" t="s">
        <v>36</v>
      </c>
      <c r="I4" s="143" t="s">
        <v>50</v>
      </c>
      <c r="J4" s="143" t="s">
        <v>51</v>
      </c>
      <c r="K4" s="143"/>
      <c r="L4" s="143"/>
      <c r="M4" s="143"/>
      <c r="N4" s="143"/>
      <c r="O4" s="143"/>
    </row>
    <row r="5" spans="1:15" ht="37.35" customHeight="1">
      <c r="A5" s="143"/>
      <c r="B5" s="143"/>
      <c r="C5" s="143"/>
      <c r="D5" s="112" t="s">
        <v>33</v>
      </c>
      <c r="E5" s="112" t="s">
        <v>52</v>
      </c>
      <c r="F5" s="112" t="s">
        <v>53</v>
      </c>
      <c r="G5" s="143"/>
      <c r="H5" s="143"/>
      <c r="I5" s="143"/>
      <c r="J5" s="112" t="s">
        <v>33</v>
      </c>
      <c r="K5" s="112" t="s">
        <v>54</v>
      </c>
      <c r="L5" s="112" t="s">
        <v>55</v>
      </c>
      <c r="M5" s="112" t="s">
        <v>56</v>
      </c>
      <c r="N5" s="112" t="s">
        <v>57</v>
      </c>
      <c r="O5" s="112" t="s">
        <v>58</v>
      </c>
    </row>
    <row r="6" spans="1:15" ht="18.75" customHeight="1">
      <c r="A6" s="113" t="s">
        <v>59</v>
      </c>
      <c r="B6" s="113" t="s">
        <v>60</v>
      </c>
      <c r="C6" s="113" t="s">
        <v>61</v>
      </c>
      <c r="D6" s="113" t="s">
        <v>62</v>
      </c>
      <c r="E6" s="113" t="s">
        <v>63</v>
      </c>
      <c r="F6" s="113" t="s">
        <v>64</v>
      </c>
      <c r="G6" s="113" t="s">
        <v>65</v>
      </c>
      <c r="H6" s="113" t="s">
        <v>66</v>
      </c>
      <c r="I6" s="113" t="s">
        <v>67</v>
      </c>
      <c r="J6" s="113" t="s">
        <v>68</v>
      </c>
      <c r="K6" s="113" t="s">
        <v>69</v>
      </c>
      <c r="L6" s="113" t="s">
        <v>70</v>
      </c>
      <c r="M6" s="113" t="s">
        <v>71</v>
      </c>
      <c r="N6" s="113" t="s">
        <v>72</v>
      </c>
      <c r="O6" s="113" t="s">
        <v>73</v>
      </c>
    </row>
    <row r="7" spans="1:15" ht="52.5" customHeight="1">
      <c r="A7" s="114" t="s">
        <v>74</v>
      </c>
      <c r="B7" s="114" t="s">
        <v>75</v>
      </c>
      <c r="C7" s="89">
        <v>24380</v>
      </c>
      <c r="D7" s="89">
        <v>24380</v>
      </c>
      <c r="E7" s="89">
        <v>24380</v>
      </c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 ht="52.5" customHeight="1">
      <c r="A8" s="115" t="s">
        <v>76</v>
      </c>
      <c r="B8" s="115" t="s">
        <v>77</v>
      </c>
      <c r="C8" s="89">
        <v>24380</v>
      </c>
      <c r="D8" s="89">
        <v>24380</v>
      </c>
      <c r="E8" s="89">
        <v>24380</v>
      </c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1:15" ht="52.5" customHeight="1">
      <c r="A9" s="116" t="s">
        <v>78</v>
      </c>
      <c r="B9" s="116" t="s">
        <v>79</v>
      </c>
      <c r="C9" s="89">
        <v>24380</v>
      </c>
      <c r="D9" s="89">
        <v>24380</v>
      </c>
      <c r="E9" s="89">
        <v>24380</v>
      </c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5" ht="52.5" customHeight="1">
      <c r="A10" s="114" t="s">
        <v>80</v>
      </c>
      <c r="B10" s="114" t="s">
        <v>81</v>
      </c>
      <c r="C10" s="89">
        <v>7450390.8899999997</v>
      </c>
      <c r="D10" s="89">
        <v>7450390.8899999997</v>
      </c>
      <c r="E10" s="89">
        <v>7450390.8899999997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</row>
    <row r="11" spans="1:15" ht="52.5" customHeight="1">
      <c r="A11" s="115" t="s">
        <v>82</v>
      </c>
      <c r="B11" s="115" t="s">
        <v>83</v>
      </c>
      <c r="C11" s="89">
        <v>7450210.8899999997</v>
      </c>
      <c r="D11" s="89">
        <v>7450210.8899999997</v>
      </c>
      <c r="E11" s="89">
        <v>7450210.8899999997</v>
      </c>
      <c r="F11" s="89"/>
      <c r="G11" s="89"/>
      <c r="H11" s="89"/>
      <c r="I11" s="89"/>
      <c r="J11" s="89"/>
      <c r="K11" s="89"/>
      <c r="L11" s="89"/>
      <c r="M11" s="89"/>
      <c r="N11" s="89"/>
      <c r="O11" s="89"/>
    </row>
    <row r="12" spans="1:15" ht="52.5" customHeight="1">
      <c r="A12" s="116" t="s">
        <v>84</v>
      </c>
      <c r="B12" s="116" t="s">
        <v>85</v>
      </c>
      <c r="C12" s="89">
        <v>308722.44</v>
      </c>
      <c r="D12" s="89">
        <v>308722.44</v>
      </c>
      <c r="E12" s="89">
        <v>308722.44</v>
      </c>
      <c r="F12" s="89"/>
      <c r="G12" s="89"/>
      <c r="H12" s="89"/>
      <c r="I12" s="89"/>
      <c r="J12" s="89"/>
      <c r="K12" s="89"/>
      <c r="L12" s="89"/>
      <c r="M12" s="89"/>
      <c r="N12" s="89"/>
      <c r="O12" s="89"/>
    </row>
    <row r="13" spans="1:15" ht="52.5" customHeight="1">
      <c r="A13" s="116" t="s">
        <v>86</v>
      </c>
      <c r="B13" s="116" t="s">
        <v>87</v>
      </c>
      <c r="C13" s="89">
        <v>7141488.4500000002</v>
      </c>
      <c r="D13" s="89">
        <v>7141488.4500000002</v>
      </c>
      <c r="E13" s="89">
        <v>7141488.4500000002</v>
      </c>
      <c r="F13" s="89"/>
      <c r="G13" s="89"/>
      <c r="H13" s="89"/>
      <c r="I13" s="89"/>
      <c r="J13" s="89"/>
      <c r="K13" s="89"/>
      <c r="L13" s="89"/>
      <c r="M13" s="89"/>
      <c r="N13" s="89"/>
      <c r="O13" s="89"/>
    </row>
    <row r="14" spans="1:15" ht="52.5" customHeight="1">
      <c r="A14" s="115" t="s">
        <v>88</v>
      </c>
      <c r="B14" s="115" t="s">
        <v>89</v>
      </c>
      <c r="C14" s="89">
        <v>180</v>
      </c>
      <c r="D14" s="89">
        <v>180</v>
      </c>
      <c r="E14" s="89">
        <v>180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</row>
    <row r="15" spans="1:15" ht="52.5" customHeight="1">
      <c r="A15" s="116" t="s">
        <v>90</v>
      </c>
      <c r="B15" s="116" t="s">
        <v>91</v>
      </c>
      <c r="C15" s="89">
        <v>180</v>
      </c>
      <c r="D15" s="89">
        <v>180</v>
      </c>
      <c r="E15" s="89">
        <v>180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</row>
    <row r="16" spans="1:15" ht="52.5" customHeight="1">
      <c r="A16" s="114" t="s">
        <v>92</v>
      </c>
      <c r="B16" s="114" t="s">
        <v>93</v>
      </c>
      <c r="C16" s="89">
        <v>1175606.6499999999</v>
      </c>
      <c r="D16" s="89">
        <v>1175606.6499999999</v>
      </c>
      <c r="E16" s="89">
        <v>1175606.6499999999</v>
      </c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spans="1:15" ht="52.5" customHeight="1">
      <c r="A17" s="115" t="s">
        <v>94</v>
      </c>
      <c r="B17" s="115" t="s">
        <v>95</v>
      </c>
      <c r="C17" s="89">
        <v>1098269.8899999999</v>
      </c>
      <c r="D17" s="89">
        <v>1098269.8899999999</v>
      </c>
      <c r="E17" s="89">
        <v>1098269.8899999999</v>
      </c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5" ht="52.5" customHeight="1">
      <c r="A18" s="116" t="s">
        <v>96</v>
      </c>
      <c r="B18" s="116" t="s">
        <v>97</v>
      </c>
      <c r="C18" s="89">
        <v>16800</v>
      </c>
      <c r="D18" s="89">
        <v>16800</v>
      </c>
      <c r="E18" s="89">
        <v>16800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1:15" ht="52.5" customHeight="1">
      <c r="A19" s="116" t="s">
        <v>98</v>
      </c>
      <c r="B19" s="116" t="s">
        <v>99</v>
      </c>
      <c r="C19" s="89">
        <v>975918.72</v>
      </c>
      <c r="D19" s="89">
        <v>975918.72</v>
      </c>
      <c r="E19" s="89">
        <v>975918.72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1:15" ht="52.5" customHeight="1">
      <c r="A20" s="116" t="s">
        <v>100</v>
      </c>
      <c r="B20" s="116" t="s">
        <v>101</v>
      </c>
      <c r="C20" s="89">
        <v>105551.17</v>
      </c>
      <c r="D20" s="89">
        <v>105551.17</v>
      </c>
      <c r="E20" s="89">
        <v>105551.17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1:15" ht="52.5" customHeight="1">
      <c r="A21" s="115" t="s">
        <v>102</v>
      </c>
      <c r="B21" s="115" t="s">
        <v>103</v>
      </c>
      <c r="C21" s="89">
        <v>38062.199999999997</v>
      </c>
      <c r="D21" s="89">
        <v>38062.199999999997</v>
      </c>
      <c r="E21" s="89">
        <v>38062.199999999997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1:15" ht="52.5" customHeight="1">
      <c r="A22" s="116" t="s">
        <v>104</v>
      </c>
      <c r="B22" s="116" t="s">
        <v>105</v>
      </c>
      <c r="C22" s="89">
        <v>38062.199999999997</v>
      </c>
      <c r="D22" s="89">
        <v>38062.199999999997</v>
      </c>
      <c r="E22" s="89">
        <v>38062.199999999997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5" ht="52.5" customHeight="1">
      <c r="A23" s="115" t="s">
        <v>106</v>
      </c>
      <c r="B23" s="115" t="s">
        <v>107</v>
      </c>
      <c r="C23" s="89">
        <v>39274.559999999998</v>
      </c>
      <c r="D23" s="89">
        <v>39274.559999999998</v>
      </c>
      <c r="E23" s="89">
        <v>39274.559999999998</v>
      </c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1:15" ht="52.5" customHeight="1">
      <c r="A24" s="116" t="s">
        <v>108</v>
      </c>
      <c r="B24" s="116" t="s">
        <v>107</v>
      </c>
      <c r="C24" s="89">
        <v>39274.559999999998</v>
      </c>
      <c r="D24" s="89">
        <v>39274.559999999998</v>
      </c>
      <c r="E24" s="89">
        <v>39274.559999999998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1:15" ht="52.5" customHeight="1">
      <c r="A25" s="114" t="s">
        <v>109</v>
      </c>
      <c r="B25" s="114" t="s">
        <v>110</v>
      </c>
      <c r="C25" s="89">
        <v>525507.83999999997</v>
      </c>
      <c r="D25" s="89">
        <v>525507.83999999997</v>
      </c>
      <c r="E25" s="89">
        <v>525507.83999999997</v>
      </c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1:15" ht="52.5" customHeight="1">
      <c r="A26" s="115" t="s">
        <v>111</v>
      </c>
      <c r="B26" s="115" t="s">
        <v>112</v>
      </c>
      <c r="C26" s="89">
        <v>525507.83999999997</v>
      </c>
      <c r="D26" s="89">
        <v>525507.83999999997</v>
      </c>
      <c r="E26" s="89">
        <v>525507.83999999997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</row>
    <row r="27" spans="1:15" ht="52.5" customHeight="1">
      <c r="A27" s="116" t="s">
        <v>113</v>
      </c>
      <c r="B27" s="116" t="s">
        <v>114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</row>
    <row r="28" spans="1:15" ht="52.5" customHeight="1">
      <c r="A28" s="116" t="s">
        <v>115</v>
      </c>
      <c r="B28" s="116" t="s">
        <v>116</v>
      </c>
      <c r="C28" s="89">
        <v>457461.9</v>
      </c>
      <c r="D28" s="89">
        <v>457461.9</v>
      </c>
      <c r="E28" s="89">
        <v>457461.9</v>
      </c>
      <c r="F28" s="89"/>
      <c r="G28" s="89"/>
      <c r="H28" s="89"/>
      <c r="I28" s="89"/>
      <c r="J28" s="89"/>
      <c r="K28" s="89"/>
      <c r="L28" s="89"/>
      <c r="M28" s="89"/>
      <c r="N28" s="89"/>
      <c r="O28" s="89"/>
    </row>
    <row r="29" spans="1:15" ht="52.5" customHeight="1">
      <c r="A29" s="116" t="s">
        <v>117</v>
      </c>
      <c r="B29" s="116" t="s">
        <v>118</v>
      </c>
      <c r="C29" s="89">
        <v>68045.94</v>
      </c>
      <c r="D29" s="89">
        <v>68045.94</v>
      </c>
      <c r="E29" s="89">
        <v>68045.94</v>
      </c>
      <c r="F29" s="89"/>
      <c r="G29" s="89"/>
      <c r="H29" s="89"/>
      <c r="I29" s="89"/>
      <c r="J29" s="89"/>
      <c r="K29" s="89"/>
      <c r="L29" s="89"/>
      <c r="M29" s="89"/>
      <c r="N29" s="89"/>
      <c r="O29" s="89"/>
    </row>
    <row r="30" spans="1:15" ht="52.5" customHeight="1">
      <c r="A30" s="114" t="s">
        <v>119</v>
      </c>
      <c r="B30" s="114" t="s">
        <v>120</v>
      </c>
      <c r="C30" s="89">
        <v>731939.04</v>
      </c>
      <c r="D30" s="89">
        <v>731939.04</v>
      </c>
      <c r="E30" s="89">
        <v>731939.04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</row>
    <row r="31" spans="1:15" ht="52.5" customHeight="1">
      <c r="A31" s="115" t="s">
        <v>121</v>
      </c>
      <c r="B31" s="115" t="s">
        <v>122</v>
      </c>
      <c r="C31" s="89">
        <v>731939.04</v>
      </c>
      <c r="D31" s="89">
        <v>731939.04</v>
      </c>
      <c r="E31" s="89">
        <v>731939.04</v>
      </c>
      <c r="F31" s="89"/>
      <c r="G31" s="89"/>
      <c r="H31" s="89"/>
      <c r="I31" s="89"/>
      <c r="J31" s="89"/>
      <c r="K31" s="89"/>
      <c r="L31" s="89"/>
      <c r="M31" s="89"/>
      <c r="N31" s="89"/>
      <c r="O31" s="89"/>
    </row>
    <row r="32" spans="1:15" ht="52.5" customHeight="1">
      <c r="A32" s="116" t="s">
        <v>123</v>
      </c>
      <c r="B32" s="116" t="s">
        <v>124</v>
      </c>
      <c r="C32" s="89">
        <v>731939.04</v>
      </c>
      <c r="D32" s="89">
        <v>731939.04</v>
      </c>
      <c r="E32" s="89">
        <v>731939.04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</row>
    <row r="33" spans="1:15" ht="30" customHeight="1">
      <c r="A33" s="144" t="s">
        <v>30</v>
      </c>
      <c r="B33" s="144"/>
      <c r="C33" s="89">
        <v>9907824.4199999999</v>
      </c>
      <c r="D33" s="89">
        <v>9907824.4199999999</v>
      </c>
      <c r="E33" s="89">
        <v>9907824.4199999999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</row>
  </sheetData>
  <mergeCells count="13">
    <mergeCell ref="A33:B33"/>
    <mergeCell ref="A4:A5"/>
    <mergeCell ref="B4:B5"/>
    <mergeCell ref="C4:C5"/>
    <mergeCell ref="G4:G5"/>
    <mergeCell ref="N1:O1"/>
    <mergeCell ref="A2:O2"/>
    <mergeCell ref="A3:F3"/>
    <mergeCell ref="N3:O3"/>
    <mergeCell ref="D4:F4"/>
    <mergeCell ref="J4:O4"/>
    <mergeCell ref="H4:H5"/>
    <mergeCell ref="I4:I5"/>
  </mergeCells>
  <phoneticPr fontId="2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36"/>
  <sheetViews>
    <sheetView showZeros="0" workbookViewId="0"/>
  </sheetViews>
  <sheetFormatPr defaultColWidth="9.140625" defaultRowHeight="14.25" customHeight="1"/>
  <cols>
    <col min="1" max="1" width="32.7109375" customWidth="1"/>
    <col min="2" max="2" width="23.85546875" customWidth="1"/>
    <col min="3" max="3" width="35.42578125" customWidth="1"/>
    <col min="4" max="4" width="36.42578125" customWidth="1"/>
  </cols>
  <sheetData>
    <row r="1" spans="1:4" ht="17.25" customHeight="1">
      <c r="A1" s="104"/>
      <c r="B1" s="104"/>
      <c r="C1" s="104"/>
      <c r="D1" s="61" t="s">
        <v>125</v>
      </c>
    </row>
    <row r="2" spans="1:4" ht="30.75" customHeight="1">
      <c r="A2" s="145" t="str">
        <f>"2025"&amp;"年财政拨款收支预算总表"</f>
        <v>2025年财政拨款收支预算总表</v>
      </c>
      <c r="B2" s="145"/>
      <c r="C2" s="145"/>
      <c r="D2" s="145"/>
    </row>
    <row r="3" spans="1:4" ht="18.75" customHeight="1">
      <c r="A3" s="128" t="str">
        <f>"单位名称："&amp;"梁河县小厂中心小学"</f>
        <v>单位名称：梁河县小厂中心小学</v>
      </c>
      <c r="B3" s="146"/>
      <c r="C3" s="105"/>
      <c r="D3" s="62" t="s">
        <v>1</v>
      </c>
    </row>
    <row r="4" spans="1:4" ht="19.5" customHeight="1">
      <c r="A4" s="135" t="s">
        <v>126</v>
      </c>
      <c r="B4" s="147"/>
      <c r="C4" s="135" t="s">
        <v>127</v>
      </c>
      <c r="D4" s="147"/>
    </row>
    <row r="5" spans="1:4" ht="21.75" customHeight="1">
      <c r="A5" s="148" t="s">
        <v>128</v>
      </c>
      <c r="B5" s="137" t="s">
        <v>5</v>
      </c>
      <c r="C5" s="148" t="s">
        <v>129</v>
      </c>
      <c r="D5" s="137" t="s">
        <v>5</v>
      </c>
    </row>
    <row r="6" spans="1:4" ht="17.25" customHeight="1">
      <c r="A6" s="139"/>
      <c r="B6" s="149"/>
      <c r="C6" s="139"/>
      <c r="D6" s="149"/>
    </row>
    <row r="7" spans="1:4" ht="19.5" customHeight="1">
      <c r="A7" s="59" t="s">
        <v>130</v>
      </c>
      <c r="B7" s="15">
        <v>9907824.4199999999</v>
      </c>
      <c r="C7" s="59" t="s">
        <v>131</v>
      </c>
      <c r="D7" s="15">
        <v>9907824.4199999999</v>
      </c>
    </row>
    <row r="8" spans="1:4" ht="19.5" customHeight="1">
      <c r="A8" s="59" t="s">
        <v>132</v>
      </c>
      <c r="B8" s="15">
        <v>9907824.4199999999</v>
      </c>
      <c r="C8" s="106" t="s">
        <v>133</v>
      </c>
      <c r="D8" s="15">
        <v>24380</v>
      </c>
    </row>
    <row r="9" spans="1:4" ht="19.5" customHeight="1">
      <c r="A9" s="107" t="s">
        <v>134</v>
      </c>
      <c r="B9" s="15"/>
      <c r="C9" s="106" t="s">
        <v>135</v>
      </c>
      <c r="D9" s="15"/>
    </row>
    <row r="10" spans="1:4" ht="19.5" customHeight="1">
      <c r="A10" s="107" t="s">
        <v>136</v>
      </c>
      <c r="B10" s="15"/>
      <c r="C10" s="106" t="s">
        <v>137</v>
      </c>
      <c r="D10" s="15"/>
    </row>
    <row r="11" spans="1:4" ht="19.5" customHeight="1">
      <c r="A11" s="107" t="s">
        <v>138</v>
      </c>
      <c r="B11" s="15"/>
      <c r="C11" s="106" t="s">
        <v>139</v>
      </c>
      <c r="D11" s="15"/>
    </row>
    <row r="12" spans="1:4" ht="19.5" customHeight="1">
      <c r="A12" s="107" t="s">
        <v>132</v>
      </c>
      <c r="B12" s="15"/>
      <c r="C12" s="106" t="s">
        <v>140</v>
      </c>
      <c r="D12" s="15">
        <v>7450390.8899999997</v>
      </c>
    </row>
    <row r="13" spans="1:4" ht="19.5" customHeight="1">
      <c r="A13" s="107" t="s">
        <v>134</v>
      </c>
      <c r="B13" s="15"/>
      <c r="C13" s="106" t="s">
        <v>141</v>
      </c>
      <c r="D13" s="15"/>
    </row>
    <row r="14" spans="1:4" ht="19.5" customHeight="1">
      <c r="A14" s="107" t="s">
        <v>136</v>
      </c>
      <c r="B14" s="15"/>
      <c r="C14" s="106" t="s">
        <v>142</v>
      </c>
      <c r="D14" s="15"/>
    </row>
    <row r="15" spans="1:4" ht="19.5" customHeight="1">
      <c r="A15" s="108"/>
      <c r="B15" s="15"/>
      <c r="C15" s="106" t="s">
        <v>143</v>
      </c>
      <c r="D15" s="15">
        <v>1175606.6499999999</v>
      </c>
    </row>
    <row r="16" spans="1:4" ht="19.5" customHeight="1">
      <c r="A16" s="108"/>
      <c r="B16" s="15"/>
      <c r="C16" s="106" t="s">
        <v>144</v>
      </c>
      <c r="D16" s="15">
        <v>525507.83999999997</v>
      </c>
    </row>
    <row r="17" spans="1:4" ht="19.5" customHeight="1">
      <c r="A17" s="108"/>
      <c r="B17" s="15"/>
      <c r="C17" s="106" t="s">
        <v>145</v>
      </c>
      <c r="D17" s="15"/>
    </row>
    <row r="18" spans="1:4" ht="19.5" customHeight="1">
      <c r="A18" s="108"/>
      <c r="B18" s="15"/>
      <c r="C18" s="106" t="s">
        <v>146</v>
      </c>
      <c r="D18" s="15"/>
    </row>
    <row r="19" spans="1:4" ht="19.5" customHeight="1">
      <c r="A19" s="108"/>
      <c r="B19" s="15"/>
      <c r="C19" s="106" t="s">
        <v>147</v>
      </c>
      <c r="D19" s="15"/>
    </row>
    <row r="20" spans="1:4" ht="19.5" customHeight="1">
      <c r="A20" s="59"/>
      <c r="B20" s="15"/>
      <c r="C20" s="106" t="s">
        <v>148</v>
      </c>
      <c r="D20" s="15"/>
    </row>
    <row r="21" spans="1:4" ht="19.5" customHeight="1">
      <c r="A21" s="59"/>
      <c r="B21" s="15"/>
      <c r="C21" s="59" t="s">
        <v>149</v>
      </c>
      <c r="D21" s="15"/>
    </row>
    <row r="22" spans="1:4" ht="19.5" customHeight="1">
      <c r="A22" s="59"/>
      <c r="B22" s="15"/>
      <c r="C22" s="59" t="s">
        <v>150</v>
      </c>
      <c r="D22" s="15"/>
    </row>
    <row r="23" spans="1:4" ht="19.5" customHeight="1">
      <c r="A23" s="59"/>
      <c r="B23" s="15"/>
      <c r="C23" s="59" t="s">
        <v>151</v>
      </c>
      <c r="D23" s="15"/>
    </row>
    <row r="24" spans="1:4" ht="19.5" customHeight="1">
      <c r="A24" s="59"/>
      <c r="B24" s="15"/>
      <c r="C24" s="59" t="s">
        <v>152</v>
      </c>
      <c r="D24" s="15"/>
    </row>
    <row r="25" spans="1:4" ht="19.5" customHeight="1">
      <c r="A25" s="59"/>
      <c r="B25" s="15"/>
      <c r="C25" s="59" t="s">
        <v>153</v>
      </c>
      <c r="D25" s="15"/>
    </row>
    <row r="26" spans="1:4" ht="19.5" customHeight="1">
      <c r="A26" s="106"/>
      <c r="B26" s="15"/>
      <c r="C26" s="59" t="s">
        <v>154</v>
      </c>
      <c r="D26" s="15">
        <v>731939.04</v>
      </c>
    </row>
    <row r="27" spans="1:4" ht="19.5" customHeight="1">
      <c r="A27" s="59"/>
      <c r="B27" s="15"/>
      <c r="C27" s="59" t="s">
        <v>155</v>
      </c>
      <c r="D27" s="15"/>
    </row>
    <row r="28" spans="1:4" ht="14.25" customHeight="1">
      <c r="A28" s="59"/>
      <c r="B28" s="15"/>
      <c r="C28" s="107" t="s">
        <v>156</v>
      </c>
      <c r="D28" s="15"/>
    </row>
    <row r="29" spans="1:4" ht="19.5" customHeight="1">
      <c r="A29" s="59"/>
      <c r="B29" s="15"/>
      <c r="C29" s="59" t="s">
        <v>157</v>
      </c>
      <c r="D29" s="15"/>
    </row>
    <row r="30" spans="1:4" ht="19.5" customHeight="1">
      <c r="A30" s="106"/>
      <c r="B30" s="15"/>
      <c r="C30" s="59" t="s">
        <v>158</v>
      </c>
      <c r="D30" s="15"/>
    </row>
    <row r="31" spans="1:4" ht="18" customHeight="1">
      <c r="A31" s="106"/>
      <c r="B31" s="15"/>
      <c r="C31" s="59" t="s">
        <v>159</v>
      </c>
      <c r="D31" s="15"/>
    </row>
    <row r="32" spans="1:4" ht="18" customHeight="1">
      <c r="A32" s="106"/>
      <c r="B32" s="15"/>
      <c r="C32" s="107" t="s">
        <v>160</v>
      </c>
      <c r="D32" s="15"/>
    </row>
    <row r="33" spans="1:4" ht="18" customHeight="1">
      <c r="A33" s="106"/>
      <c r="B33" s="15"/>
      <c r="C33" s="107" t="s">
        <v>161</v>
      </c>
      <c r="D33" s="15"/>
    </row>
    <row r="34" spans="1:4" ht="19.5" customHeight="1">
      <c r="A34" s="106"/>
      <c r="B34" s="109"/>
      <c r="C34" s="59" t="s">
        <v>162</v>
      </c>
      <c r="D34" s="109"/>
    </row>
    <row r="35" spans="1:4" ht="19.5" customHeight="1">
      <c r="A35" s="106"/>
      <c r="B35" s="15"/>
      <c r="C35" s="59" t="s">
        <v>163</v>
      </c>
      <c r="D35" s="15"/>
    </row>
    <row r="36" spans="1:4" ht="19.5" customHeight="1">
      <c r="A36" s="110" t="s">
        <v>24</v>
      </c>
      <c r="B36" s="15">
        <v>9907824.4199999999</v>
      </c>
      <c r="C36" s="110" t="s">
        <v>25</v>
      </c>
      <c r="D36" s="15">
        <v>9907824.4199999999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32"/>
  <sheetViews>
    <sheetView showZeros="0" workbookViewId="0"/>
  </sheetViews>
  <sheetFormatPr defaultColWidth="10.28515625" defaultRowHeight="15" customHeight="1" outlineLevelRow="2"/>
  <cols>
    <col min="1" max="1" width="26.28515625" customWidth="1"/>
    <col min="2" max="2" width="24.5703125" customWidth="1"/>
    <col min="3" max="7" width="19.28515625" customWidth="1"/>
  </cols>
  <sheetData>
    <row r="1" spans="1:7" ht="18.75" customHeight="1">
      <c r="A1" s="81"/>
      <c r="B1" s="81"/>
      <c r="C1" s="81"/>
      <c r="D1" s="81"/>
      <c r="E1" s="81"/>
      <c r="F1" s="81"/>
      <c r="G1" s="84" t="s">
        <v>164</v>
      </c>
    </row>
    <row r="2" spans="1:7" ht="33" customHeight="1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spans="1:7" ht="18.75" customHeight="1">
      <c r="A3" s="151" t="str">
        <f>"单位名称："&amp;"梁河县小厂中心小学"</f>
        <v>单位名称：梁河县小厂中心小学</v>
      </c>
      <c r="B3" s="151"/>
      <c r="C3" s="152"/>
      <c r="D3" s="81"/>
      <c r="E3" s="81"/>
      <c r="F3" s="81"/>
      <c r="G3" s="84" t="s">
        <v>1</v>
      </c>
    </row>
    <row r="4" spans="1:7" ht="18.75" customHeight="1">
      <c r="A4" s="153" t="s">
        <v>165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spans="1:7" ht="18.75" customHeight="1">
      <c r="A5" s="99" t="s">
        <v>48</v>
      </c>
      <c r="B5" s="99" t="s">
        <v>49</v>
      </c>
      <c r="C5" s="153"/>
      <c r="D5" s="99" t="s">
        <v>33</v>
      </c>
      <c r="E5" s="99" t="s">
        <v>166</v>
      </c>
      <c r="F5" s="99" t="s">
        <v>167</v>
      </c>
      <c r="G5" s="153"/>
    </row>
    <row r="6" spans="1:7" ht="18.75" customHeight="1">
      <c r="A6" s="99" t="s">
        <v>59</v>
      </c>
      <c r="B6" s="99" t="s">
        <v>60</v>
      </c>
      <c r="C6" s="99" t="s">
        <v>61</v>
      </c>
      <c r="D6" s="99" t="s">
        <v>62</v>
      </c>
      <c r="E6" s="99" t="s">
        <v>63</v>
      </c>
      <c r="F6" s="99" t="s">
        <v>64</v>
      </c>
      <c r="G6" s="99" t="s">
        <v>65</v>
      </c>
    </row>
    <row r="7" spans="1:7" ht="18.75" customHeight="1">
      <c r="A7" s="100" t="s">
        <v>74</v>
      </c>
      <c r="B7" s="100" t="s">
        <v>75</v>
      </c>
      <c r="C7" s="101">
        <v>24380</v>
      </c>
      <c r="D7" s="101">
        <v>24380</v>
      </c>
      <c r="E7" s="101">
        <v>18000</v>
      </c>
      <c r="F7" s="101">
        <v>6380</v>
      </c>
      <c r="G7" s="101"/>
    </row>
    <row r="8" spans="1:7" ht="18.75" customHeight="1" outlineLevel="1">
      <c r="A8" s="102" t="s">
        <v>76</v>
      </c>
      <c r="B8" s="102" t="s">
        <v>77</v>
      </c>
      <c r="C8" s="101">
        <v>24380</v>
      </c>
      <c r="D8" s="101">
        <v>24380</v>
      </c>
      <c r="E8" s="101">
        <v>18000</v>
      </c>
      <c r="F8" s="101">
        <v>6380</v>
      </c>
      <c r="G8" s="101"/>
    </row>
    <row r="9" spans="1:7" ht="18.75" customHeight="1" outlineLevel="2">
      <c r="A9" s="103" t="s">
        <v>78</v>
      </c>
      <c r="B9" s="103" t="s">
        <v>79</v>
      </c>
      <c r="C9" s="101">
        <v>24380</v>
      </c>
      <c r="D9" s="101">
        <v>24380</v>
      </c>
      <c r="E9" s="101">
        <v>18000</v>
      </c>
      <c r="F9" s="101">
        <v>6380</v>
      </c>
      <c r="G9" s="101"/>
    </row>
    <row r="10" spans="1:7" ht="18.75" customHeight="1">
      <c r="A10" s="100" t="s">
        <v>80</v>
      </c>
      <c r="B10" s="100" t="s">
        <v>81</v>
      </c>
      <c r="C10" s="101">
        <v>7450390.8899999997</v>
      </c>
      <c r="D10" s="101">
        <v>7450390.8899999997</v>
      </c>
      <c r="E10" s="101">
        <v>7219667.75</v>
      </c>
      <c r="F10" s="101">
        <v>230723.14</v>
      </c>
      <c r="G10" s="101"/>
    </row>
    <row r="11" spans="1:7" ht="18.75" customHeight="1" outlineLevel="1">
      <c r="A11" s="102" t="s">
        <v>82</v>
      </c>
      <c r="B11" s="102" t="s">
        <v>83</v>
      </c>
      <c r="C11" s="101">
        <v>7450210.8899999997</v>
      </c>
      <c r="D11" s="101">
        <v>7450210.8899999997</v>
      </c>
      <c r="E11" s="101">
        <v>7219667.75</v>
      </c>
      <c r="F11" s="101">
        <v>230543.14</v>
      </c>
      <c r="G11" s="101"/>
    </row>
    <row r="12" spans="1:7" ht="18.75" customHeight="1" outlineLevel="2">
      <c r="A12" s="103" t="s">
        <v>84</v>
      </c>
      <c r="B12" s="103" t="s">
        <v>85</v>
      </c>
      <c r="C12" s="101">
        <v>308722.44</v>
      </c>
      <c r="D12" s="101">
        <v>308722.44</v>
      </c>
      <c r="E12" s="101">
        <v>220917</v>
      </c>
      <c r="F12" s="101">
        <v>87805.440000000002</v>
      </c>
      <c r="G12" s="101"/>
    </row>
    <row r="13" spans="1:7" ht="18.75" customHeight="1" outlineLevel="2">
      <c r="A13" s="103" t="s">
        <v>86</v>
      </c>
      <c r="B13" s="103" t="s">
        <v>87</v>
      </c>
      <c r="C13" s="101">
        <v>7141488.4500000002</v>
      </c>
      <c r="D13" s="101">
        <v>7141488.4500000002</v>
      </c>
      <c r="E13" s="101">
        <v>6998750.75</v>
      </c>
      <c r="F13" s="101">
        <v>142737.70000000001</v>
      </c>
      <c r="G13" s="101"/>
    </row>
    <row r="14" spans="1:7" ht="18.75" customHeight="1" outlineLevel="1">
      <c r="A14" s="102" t="s">
        <v>88</v>
      </c>
      <c r="B14" s="102" t="s">
        <v>89</v>
      </c>
      <c r="C14" s="101">
        <v>180</v>
      </c>
      <c r="D14" s="101">
        <v>180</v>
      </c>
      <c r="E14" s="101"/>
      <c r="F14" s="101">
        <v>180</v>
      </c>
      <c r="G14" s="101"/>
    </row>
    <row r="15" spans="1:7" ht="18.75" customHeight="1" outlineLevel="2">
      <c r="A15" s="103" t="s">
        <v>90</v>
      </c>
      <c r="B15" s="103" t="s">
        <v>91</v>
      </c>
      <c r="C15" s="101">
        <v>180</v>
      </c>
      <c r="D15" s="101">
        <v>180</v>
      </c>
      <c r="E15" s="101"/>
      <c r="F15" s="101">
        <v>180</v>
      </c>
      <c r="G15" s="101"/>
    </row>
    <row r="16" spans="1:7" ht="18.75" customHeight="1">
      <c r="A16" s="100" t="s">
        <v>92</v>
      </c>
      <c r="B16" s="100" t="s">
        <v>93</v>
      </c>
      <c r="C16" s="101">
        <v>1175606.6499999999</v>
      </c>
      <c r="D16" s="101">
        <v>1175606.6499999999</v>
      </c>
      <c r="E16" s="101">
        <v>1158806.6499999999</v>
      </c>
      <c r="F16" s="101">
        <v>16800</v>
      </c>
      <c r="G16" s="101"/>
    </row>
    <row r="17" spans="1:7" ht="18.75" customHeight="1" outlineLevel="1">
      <c r="A17" s="102" t="s">
        <v>94</v>
      </c>
      <c r="B17" s="102" t="s">
        <v>95</v>
      </c>
      <c r="C17" s="101">
        <v>1098269.8899999999</v>
      </c>
      <c r="D17" s="101">
        <v>1098269.8899999999</v>
      </c>
      <c r="E17" s="101">
        <v>1081469.8899999999</v>
      </c>
      <c r="F17" s="101">
        <v>16800</v>
      </c>
      <c r="G17" s="101"/>
    </row>
    <row r="18" spans="1:7" ht="18.75" customHeight="1" outlineLevel="2">
      <c r="A18" s="103" t="s">
        <v>96</v>
      </c>
      <c r="B18" s="103" t="s">
        <v>97</v>
      </c>
      <c r="C18" s="101">
        <v>16800</v>
      </c>
      <c r="D18" s="101">
        <v>16800</v>
      </c>
      <c r="E18" s="101"/>
      <c r="F18" s="101">
        <v>16800</v>
      </c>
      <c r="G18" s="101"/>
    </row>
    <row r="19" spans="1:7" ht="18.75" customHeight="1" outlineLevel="2">
      <c r="A19" s="103" t="s">
        <v>98</v>
      </c>
      <c r="B19" s="103" t="s">
        <v>99</v>
      </c>
      <c r="C19" s="101">
        <v>975918.72</v>
      </c>
      <c r="D19" s="101">
        <v>975918.72</v>
      </c>
      <c r="E19" s="101">
        <v>975918.72</v>
      </c>
      <c r="F19" s="101"/>
      <c r="G19" s="101"/>
    </row>
    <row r="20" spans="1:7" ht="18.75" customHeight="1" outlineLevel="2">
      <c r="A20" s="103" t="s">
        <v>100</v>
      </c>
      <c r="B20" s="103" t="s">
        <v>101</v>
      </c>
      <c r="C20" s="101">
        <v>105551.17</v>
      </c>
      <c r="D20" s="101">
        <v>105551.17</v>
      </c>
      <c r="E20" s="101">
        <v>105551.17</v>
      </c>
      <c r="F20" s="101"/>
      <c r="G20" s="101"/>
    </row>
    <row r="21" spans="1:7" ht="18.75" customHeight="1" outlineLevel="1">
      <c r="A21" s="102" t="s">
        <v>102</v>
      </c>
      <c r="B21" s="102" t="s">
        <v>103</v>
      </c>
      <c r="C21" s="101">
        <v>38062.199999999997</v>
      </c>
      <c r="D21" s="101">
        <v>38062.199999999997</v>
      </c>
      <c r="E21" s="101">
        <v>38062.199999999997</v>
      </c>
      <c r="F21" s="101"/>
      <c r="G21" s="101"/>
    </row>
    <row r="22" spans="1:7" ht="18.75" customHeight="1" outlineLevel="2">
      <c r="A22" s="103" t="s">
        <v>104</v>
      </c>
      <c r="B22" s="103" t="s">
        <v>105</v>
      </c>
      <c r="C22" s="101">
        <v>38062.199999999997</v>
      </c>
      <c r="D22" s="101">
        <v>38062.199999999997</v>
      </c>
      <c r="E22" s="101">
        <v>38062.199999999997</v>
      </c>
      <c r="F22" s="101"/>
      <c r="G22" s="101"/>
    </row>
    <row r="23" spans="1:7" ht="18.75" customHeight="1" outlineLevel="1">
      <c r="A23" s="102" t="s">
        <v>106</v>
      </c>
      <c r="B23" s="102" t="s">
        <v>107</v>
      </c>
      <c r="C23" s="101">
        <v>39274.559999999998</v>
      </c>
      <c r="D23" s="101">
        <v>39274.559999999998</v>
      </c>
      <c r="E23" s="101">
        <v>39274.559999999998</v>
      </c>
      <c r="F23" s="101"/>
      <c r="G23" s="101"/>
    </row>
    <row r="24" spans="1:7" ht="18.75" customHeight="1" outlineLevel="2">
      <c r="A24" s="103" t="s">
        <v>108</v>
      </c>
      <c r="B24" s="103" t="s">
        <v>107</v>
      </c>
      <c r="C24" s="101">
        <v>39274.559999999998</v>
      </c>
      <c r="D24" s="101">
        <v>39274.559999999998</v>
      </c>
      <c r="E24" s="101">
        <v>39274.559999999998</v>
      </c>
      <c r="F24" s="101"/>
      <c r="G24" s="101"/>
    </row>
    <row r="25" spans="1:7" ht="18.75" customHeight="1">
      <c r="A25" s="100" t="s">
        <v>109</v>
      </c>
      <c r="B25" s="100" t="s">
        <v>110</v>
      </c>
      <c r="C25" s="101">
        <v>525507.83999999997</v>
      </c>
      <c r="D25" s="101">
        <v>525507.83999999997</v>
      </c>
      <c r="E25" s="101">
        <v>525507.83999999997</v>
      </c>
      <c r="F25" s="101"/>
      <c r="G25" s="101"/>
    </row>
    <row r="26" spans="1:7" ht="18.75" customHeight="1" outlineLevel="1">
      <c r="A26" s="102" t="s">
        <v>111</v>
      </c>
      <c r="B26" s="102" t="s">
        <v>112</v>
      </c>
      <c r="C26" s="101">
        <v>525507.83999999997</v>
      </c>
      <c r="D26" s="101">
        <v>525507.83999999997</v>
      </c>
      <c r="E26" s="101">
        <v>525507.83999999997</v>
      </c>
      <c r="F26" s="101"/>
      <c r="G26" s="101"/>
    </row>
    <row r="27" spans="1:7" ht="18.75" customHeight="1" outlineLevel="2">
      <c r="A27" s="103" t="s">
        <v>115</v>
      </c>
      <c r="B27" s="103" t="s">
        <v>116</v>
      </c>
      <c r="C27" s="101">
        <v>457461.9</v>
      </c>
      <c r="D27" s="101">
        <v>457461.9</v>
      </c>
      <c r="E27" s="101">
        <v>457461.9</v>
      </c>
      <c r="F27" s="101"/>
      <c r="G27" s="101"/>
    </row>
    <row r="28" spans="1:7" ht="18.75" customHeight="1" outlineLevel="2">
      <c r="A28" s="103" t="s">
        <v>117</v>
      </c>
      <c r="B28" s="103" t="s">
        <v>118</v>
      </c>
      <c r="C28" s="101">
        <v>68045.94</v>
      </c>
      <c r="D28" s="101">
        <v>68045.94</v>
      </c>
      <c r="E28" s="101">
        <v>68045.94</v>
      </c>
      <c r="F28" s="101"/>
      <c r="G28" s="101"/>
    </row>
    <row r="29" spans="1:7" ht="18.75" customHeight="1">
      <c r="A29" s="100" t="s">
        <v>119</v>
      </c>
      <c r="B29" s="100" t="s">
        <v>120</v>
      </c>
      <c r="C29" s="101">
        <v>731939.04</v>
      </c>
      <c r="D29" s="101">
        <v>731939.04</v>
      </c>
      <c r="E29" s="101">
        <v>731939.04</v>
      </c>
      <c r="F29" s="101"/>
      <c r="G29" s="101"/>
    </row>
    <row r="30" spans="1:7" ht="18.75" customHeight="1" outlineLevel="1">
      <c r="A30" s="102" t="s">
        <v>121</v>
      </c>
      <c r="B30" s="102" t="s">
        <v>122</v>
      </c>
      <c r="C30" s="101">
        <v>731939.04</v>
      </c>
      <c r="D30" s="101">
        <v>731939.04</v>
      </c>
      <c r="E30" s="101">
        <v>731939.04</v>
      </c>
      <c r="F30" s="101"/>
      <c r="G30" s="101"/>
    </row>
    <row r="31" spans="1:7" ht="18.75" customHeight="1" outlineLevel="2">
      <c r="A31" s="103" t="s">
        <v>123</v>
      </c>
      <c r="B31" s="103" t="s">
        <v>124</v>
      </c>
      <c r="C31" s="101">
        <v>731939.04</v>
      </c>
      <c r="D31" s="101">
        <v>731939.04</v>
      </c>
      <c r="E31" s="101">
        <v>731939.04</v>
      </c>
      <c r="F31" s="101"/>
      <c r="G31" s="101"/>
    </row>
    <row r="32" spans="1:7" ht="18.75" customHeight="1">
      <c r="A32" s="153" t="s">
        <v>30</v>
      </c>
      <c r="B32" s="153"/>
      <c r="C32" s="101">
        <v>9907824.4199999999</v>
      </c>
      <c r="D32" s="101">
        <v>9907824.4199999999</v>
      </c>
      <c r="E32" s="101">
        <v>9653921.2799999993</v>
      </c>
      <c r="F32" s="101">
        <v>253903.14</v>
      </c>
      <c r="G32" s="101"/>
    </row>
  </sheetData>
  <mergeCells count="7">
    <mergeCell ref="A2:G2"/>
    <mergeCell ref="A3:C3"/>
    <mergeCell ref="A4:B4"/>
    <mergeCell ref="D4:F4"/>
    <mergeCell ref="A32:B32"/>
    <mergeCell ref="C4:C5"/>
    <mergeCell ref="G4:G5"/>
  </mergeCells>
  <phoneticPr fontId="2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8"/>
  <sheetViews>
    <sheetView showZeros="0" workbookViewId="0">
      <selection activeCell="E16" sqref="E16"/>
    </sheetView>
  </sheetViews>
  <sheetFormatPr defaultColWidth="9.140625" defaultRowHeight="14.25" customHeight="1"/>
  <cols>
    <col min="1" max="1" width="28.140625" customWidth="1"/>
    <col min="2" max="2" width="18.28515625" customWidth="1"/>
    <col min="3" max="3" width="17.28515625" customWidth="1"/>
    <col min="4" max="4" width="21.5703125" customWidth="1"/>
    <col min="5" max="5" width="19.7109375" customWidth="1"/>
    <col min="6" max="6" width="18.7109375" customWidth="1"/>
  </cols>
  <sheetData>
    <row r="1" spans="1:6" ht="14.25" customHeight="1">
      <c r="A1" s="92"/>
      <c r="B1" s="92"/>
      <c r="C1" s="93"/>
      <c r="D1" s="1"/>
      <c r="E1" s="1"/>
      <c r="F1" s="94" t="s">
        <v>168</v>
      </c>
    </row>
    <row r="2" spans="1:6" ht="33.75" customHeight="1">
      <c r="A2" s="154" t="str">
        <f>"2025"&amp;"年一般公共预算“三公”经费支出预算表"</f>
        <v>2025年一般公共预算“三公”经费支出预算表</v>
      </c>
      <c r="B2" s="154"/>
      <c r="C2" s="154"/>
      <c r="D2" s="154"/>
      <c r="E2" s="154"/>
      <c r="F2" s="154"/>
    </row>
    <row r="3" spans="1:6" ht="21.75" customHeight="1">
      <c r="A3" s="155" t="str">
        <f>"单位名称："&amp;"梁河县小厂中心小学"</f>
        <v>单位名称：梁河县小厂中心小学</v>
      </c>
      <c r="B3" s="156"/>
      <c r="C3" s="157"/>
      <c r="D3" s="158"/>
      <c r="E3" s="1"/>
      <c r="F3" s="94" t="s">
        <v>27</v>
      </c>
    </row>
    <row r="4" spans="1:6" ht="19.5" customHeight="1">
      <c r="A4" s="137" t="s">
        <v>169</v>
      </c>
      <c r="B4" s="148" t="s">
        <v>170</v>
      </c>
      <c r="C4" s="135" t="s">
        <v>171</v>
      </c>
      <c r="D4" s="132"/>
      <c r="E4" s="147"/>
      <c r="F4" s="148" t="s">
        <v>172</v>
      </c>
    </row>
    <row r="5" spans="1:6" ht="19.5" customHeight="1">
      <c r="A5" s="149"/>
      <c r="B5" s="139"/>
      <c r="C5" s="20" t="s">
        <v>33</v>
      </c>
      <c r="D5" s="20" t="s">
        <v>173</v>
      </c>
      <c r="E5" s="20" t="s">
        <v>174</v>
      </c>
      <c r="F5" s="139"/>
    </row>
    <row r="6" spans="1:6" ht="18.75" customHeight="1">
      <c r="A6" s="95">
        <v>1</v>
      </c>
      <c r="B6" s="95">
        <v>2</v>
      </c>
      <c r="C6" s="96">
        <v>3</v>
      </c>
      <c r="D6" s="95">
        <v>4</v>
      </c>
      <c r="E6" s="95">
        <v>5</v>
      </c>
      <c r="F6" s="95">
        <v>6</v>
      </c>
    </row>
    <row r="7" spans="1:6" ht="24.75" customHeight="1">
      <c r="A7" s="97"/>
      <c r="B7" s="97"/>
      <c r="C7" s="98"/>
      <c r="D7" s="97"/>
      <c r="E7" s="97"/>
      <c r="F7" s="97"/>
    </row>
    <row r="8" spans="1:6" ht="14.25" customHeight="1">
      <c r="A8" s="159" t="s">
        <v>175</v>
      </c>
      <c r="B8" s="160"/>
      <c r="C8" s="160"/>
      <c r="D8" s="160"/>
      <c r="E8" s="160"/>
      <c r="F8" s="160"/>
    </row>
  </sheetData>
  <mergeCells count="7">
    <mergeCell ref="A2:F2"/>
    <mergeCell ref="A3:D3"/>
    <mergeCell ref="C4:E4"/>
    <mergeCell ref="A8:F8"/>
    <mergeCell ref="A4:A5"/>
    <mergeCell ref="B4:B5"/>
    <mergeCell ref="F4:F5"/>
  </mergeCells>
  <phoneticPr fontId="2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W62"/>
  <sheetViews>
    <sheetView showZeros="0" workbookViewId="0"/>
  </sheetViews>
  <sheetFormatPr defaultColWidth="10.28515625" defaultRowHeight="15" customHeight="1" outlineLevelRow="1"/>
  <cols>
    <col min="1" max="2" width="12.42578125" customWidth="1"/>
    <col min="3" max="3" width="10.85546875" customWidth="1"/>
    <col min="4" max="4" width="6" customWidth="1"/>
    <col min="5" max="5" width="10.5703125" customWidth="1"/>
    <col min="6" max="6" width="5.5703125" customWidth="1"/>
    <col min="7" max="7" width="8.7109375" customWidth="1"/>
    <col min="8" max="8" width="12.85546875" customWidth="1"/>
    <col min="9" max="9" width="12.28515625" customWidth="1"/>
    <col min="10" max="11" width="6" customWidth="1"/>
    <col min="12" max="12" width="12.28515625" customWidth="1"/>
    <col min="13" max="13" width="3.7109375" customWidth="1"/>
    <col min="14" max="14" width="5" customWidth="1"/>
    <col min="15" max="15" width="5.7109375" customWidth="1"/>
    <col min="16" max="16" width="6.5703125" customWidth="1"/>
    <col min="17" max="17" width="4.7109375" customWidth="1"/>
    <col min="18" max="18" width="4.28515625" customWidth="1"/>
    <col min="19" max="23" width="4.7109375" customWidth="1"/>
  </cols>
  <sheetData>
    <row r="1" spans="1:23" ht="18.7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161" t="s">
        <v>176</v>
      </c>
      <c r="U1" s="161"/>
      <c r="V1" s="161"/>
      <c r="W1" s="161"/>
    </row>
    <row r="2" spans="1:23" ht="45.75" customHeight="1">
      <c r="A2" s="162" t="s">
        <v>177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</row>
    <row r="3" spans="1:23" ht="18.75" customHeight="1">
      <c r="A3" s="163" t="str">
        <f>"单位名称："&amp;"梁河县小厂中心小学"</f>
        <v>单位名称：梁河县小厂中心小学</v>
      </c>
      <c r="B3" s="163"/>
      <c r="C3" s="163"/>
      <c r="D3" s="163"/>
      <c r="E3" s="163"/>
      <c r="F3" s="163"/>
      <c r="G3" s="163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161" t="s">
        <v>27</v>
      </c>
      <c r="U3" s="161"/>
      <c r="V3" s="161"/>
      <c r="W3" s="161"/>
    </row>
    <row r="4" spans="1:23" ht="18.75" customHeight="1">
      <c r="A4" s="164" t="s">
        <v>178</v>
      </c>
      <c r="B4" s="164" t="s">
        <v>179</v>
      </c>
      <c r="C4" s="164" t="s">
        <v>180</v>
      </c>
      <c r="D4" s="164" t="s">
        <v>181</v>
      </c>
      <c r="E4" s="164" t="s">
        <v>182</v>
      </c>
      <c r="F4" s="164" t="s">
        <v>183</v>
      </c>
      <c r="G4" s="164" t="s">
        <v>184</v>
      </c>
      <c r="H4" s="164" t="s">
        <v>185</v>
      </c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</row>
    <row r="5" spans="1:23" ht="28.35" customHeight="1">
      <c r="A5" s="164"/>
      <c r="B5" s="164"/>
      <c r="C5" s="164"/>
      <c r="D5" s="164"/>
      <c r="E5" s="164"/>
      <c r="F5" s="164"/>
      <c r="G5" s="164"/>
      <c r="H5" s="164" t="s">
        <v>186</v>
      </c>
      <c r="I5" s="164" t="s">
        <v>34</v>
      </c>
      <c r="J5" s="164" t="s">
        <v>187</v>
      </c>
      <c r="K5" s="164" t="s">
        <v>188</v>
      </c>
      <c r="L5" s="164" t="s">
        <v>189</v>
      </c>
      <c r="M5" s="164" t="s">
        <v>190</v>
      </c>
      <c r="N5" s="164" t="s">
        <v>191</v>
      </c>
      <c r="O5" s="164" t="s">
        <v>35</v>
      </c>
      <c r="P5" s="164" t="s">
        <v>36</v>
      </c>
      <c r="Q5" s="164" t="s">
        <v>37</v>
      </c>
      <c r="R5" s="164" t="s">
        <v>51</v>
      </c>
      <c r="S5" s="164"/>
      <c r="T5" s="164"/>
      <c r="U5" s="164"/>
      <c r="V5" s="164"/>
      <c r="W5" s="164"/>
    </row>
    <row r="6" spans="1:23" ht="24" customHeight="1">
      <c r="A6" s="164"/>
      <c r="B6" s="164"/>
      <c r="C6" s="164"/>
      <c r="D6" s="164"/>
      <c r="E6" s="164"/>
      <c r="F6" s="164"/>
      <c r="G6" s="164"/>
      <c r="H6" s="164"/>
      <c r="I6" s="164" t="s">
        <v>192</v>
      </c>
      <c r="J6" s="164" t="s">
        <v>187</v>
      </c>
      <c r="K6" s="164" t="s">
        <v>188</v>
      </c>
      <c r="L6" s="164" t="s">
        <v>189</v>
      </c>
      <c r="M6" s="164" t="s">
        <v>190</v>
      </c>
      <c r="N6" s="164" t="s">
        <v>34</v>
      </c>
      <c r="O6" s="164" t="s">
        <v>35</v>
      </c>
      <c r="P6" s="164" t="s">
        <v>36</v>
      </c>
      <c r="Q6" s="164"/>
      <c r="R6" s="164" t="s">
        <v>33</v>
      </c>
      <c r="S6" s="164" t="s">
        <v>40</v>
      </c>
      <c r="T6" s="164" t="s">
        <v>41</v>
      </c>
      <c r="U6" s="164" t="s">
        <v>42</v>
      </c>
      <c r="V6" s="164" t="s">
        <v>43</v>
      </c>
      <c r="W6" s="164" t="s">
        <v>44</v>
      </c>
    </row>
    <row r="7" spans="1:23" ht="32.1" customHeight="1">
      <c r="A7" s="164"/>
      <c r="B7" s="164"/>
      <c r="C7" s="164"/>
      <c r="D7" s="164"/>
      <c r="E7" s="164"/>
      <c r="F7" s="164"/>
      <c r="G7" s="164"/>
      <c r="H7" s="164"/>
      <c r="I7" s="164" t="s">
        <v>33</v>
      </c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</row>
    <row r="8" spans="1:23" ht="18.75" customHeight="1">
      <c r="A8" s="91" t="s">
        <v>59</v>
      </c>
      <c r="B8" s="91" t="s">
        <v>60</v>
      </c>
      <c r="C8" s="91" t="s">
        <v>61</v>
      </c>
      <c r="D8" s="91" t="s">
        <v>62</v>
      </c>
      <c r="E8" s="91" t="s">
        <v>63</v>
      </c>
      <c r="F8" s="91" t="s">
        <v>64</v>
      </c>
      <c r="G8" s="91" t="s">
        <v>65</v>
      </c>
      <c r="H8" s="91" t="s">
        <v>66</v>
      </c>
      <c r="I8" s="91" t="s">
        <v>67</v>
      </c>
      <c r="J8" s="91" t="s">
        <v>68</v>
      </c>
      <c r="K8" s="91" t="s">
        <v>69</v>
      </c>
      <c r="L8" s="91" t="s">
        <v>70</v>
      </c>
      <c r="M8" s="91" t="s">
        <v>71</v>
      </c>
      <c r="N8" s="91" t="s">
        <v>72</v>
      </c>
      <c r="O8" s="91" t="s">
        <v>73</v>
      </c>
      <c r="P8" s="91" t="s">
        <v>193</v>
      </c>
      <c r="Q8" s="91" t="s">
        <v>194</v>
      </c>
      <c r="R8" s="91" t="s">
        <v>195</v>
      </c>
      <c r="S8" s="91" t="s">
        <v>196</v>
      </c>
      <c r="T8" s="91" t="s">
        <v>197</v>
      </c>
      <c r="U8" s="91" t="s">
        <v>198</v>
      </c>
      <c r="V8" s="91" t="s">
        <v>199</v>
      </c>
      <c r="W8" s="91" t="s">
        <v>200</v>
      </c>
    </row>
    <row r="9" spans="1:23" ht="53.25" customHeight="1">
      <c r="A9" s="87" t="s">
        <v>46</v>
      </c>
      <c r="B9" s="87"/>
      <c r="C9" s="87"/>
      <c r="D9" s="87"/>
      <c r="E9" s="87"/>
      <c r="F9" s="87"/>
      <c r="G9" s="87"/>
      <c r="H9" s="89">
        <v>9907824.4199999999</v>
      </c>
      <c r="I9" s="89">
        <v>9907824.4199999999</v>
      </c>
      <c r="J9" s="89"/>
      <c r="K9" s="89"/>
      <c r="L9" s="89">
        <v>9907824.4199999999</v>
      </c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</row>
    <row r="10" spans="1:23" ht="53.25" customHeight="1" outlineLevel="1">
      <c r="A10" s="87" t="s">
        <v>46</v>
      </c>
      <c r="B10" s="87" t="s">
        <v>201</v>
      </c>
      <c r="C10" s="87" t="s">
        <v>202</v>
      </c>
      <c r="D10" s="87" t="s">
        <v>84</v>
      </c>
      <c r="E10" s="87" t="s">
        <v>85</v>
      </c>
      <c r="F10" s="87" t="s">
        <v>203</v>
      </c>
      <c r="G10" s="87" t="s">
        <v>204</v>
      </c>
      <c r="H10" s="89">
        <v>62856</v>
      </c>
      <c r="I10" s="89">
        <v>62856</v>
      </c>
      <c r="J10" s="89"/>
      <c r="K10" s="89"/>
      <c r="L10" s="89">
        <v>62856</v>
      </c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</row>
    <row r="11" spans="1:23" ht="53.25" customHeight="1" outlineLevel="1">
      <c r="A11" s="87" t="s">
        <v>46</v>
      </c>
      <c r="B11" s="87" t="s">
        <v>201</v>
      </c>
      <c r="C11" s="87" t="s">
        <v>202</v>
      </c>
      <c r="D11" s="87" t="s">
        <v>86</v>
      </c>
      <c r="E11" s="87" t="s">
        <v>87</v>
      </c>
      <c r="F11" s="87" t="s">
        <v>203</v>
      </c>
      <c r="G11" s="87" t="s">
        <v>204</v>
      </c>
      <c r="H11" s="89">
        <v>2541312</v>
      </c>
      <c r="I11" s="89">
        <v>2541312</v>
      </c>
      <c r="J11" s="89"/>
      <c r="K11" s="89"/>
      <c r="L11" s="89">
        <v>2541312</v>
      </c>
      <c r="M11" s="87"/>
      <c r="N11" s="89"/>
      <c r="O11" s="89"/>
      <c r="P11" s="89"/>
      <c r="Q11" s="89"/>
      <c r="R11" s="89"/>
      <c r="S11" s="89"/>
      <c r="T11" s="89"/>
      <c r="U11" s="89"/>
      <c r="V11" s="89"/>
      <c r="W11" s="89"/>
    </row>
    <row r="12" spans="1:23" ht="53.25" customHeight="1" outlineLevel="1">
      <c r="A12" s="87" t="s">
        <v>46</v>
      </c>
      <c r="B12" s="87" t="s">
        <v>201</v>
      </c>
      <c r="C12" s="87" t="s">
        <v>202</v>
      </c>
      <c r="D12" s="87" t="s">
        <v>84</v>
      </c>
      <c r="E12" s="87" t="s">
        <v>85</v>
      </c>
      <c r="F12" s="87" t="s">
        <v>205</v>
      </c>
      <c r="G12" s="87" t="s">
        <v>206</v>
      </c>
      <c r="H12" s="89">
        <v>34200</v>
      </c>
      <c r="I12" s="89">
        <v>34200</v>
      </c>
      <c r="J12" s="89"/>
      <c r="K12" s="89"/>
      <c r="L12" s="89">
        <v>34200</v>
      </c>
      <c r="M12" s="87"/>
      <c r="N12" s="89"/>
      <c r="O12" s="89"/>
      <c r="P12" s="89"/>
      <c r="Q12" s="89"/>
      <c r="R12" s="89"/>
      <c r="S12" s="89"/>
      <c r="T12" s="89"/>
      <c r="U12" s="89"/>
      <c r="V12" s="89"/>
      <c r="W12" s="89"/>
    </row>
    <row r="13" spans="1:23" ht="53.25" customHeight="1" outlineLevel="1">
      <c r="A13" s="87" t="s">
        <v>46</v>
      </c>
      <c r="B13" s="87" t="s">
        <v>201</v>
      </c>
      <c r="C13" s="87" t="s">
        <v>202</v>
      </c>
      <c r="D13" s="87" t="s">
        <v>86</v>
      </c>
      <c r="E13" s="87" t="s">
        <v>87</v>
      </c>
      <c r="F13" s="87" t="s">
        <v>205</v>
      </c>
      <c r="G13" s="87" t="s">
        <v>206</v>
      </c>
      <c r="H13" s="89">
        <v>920808</v>
      </c>
      <c r="I13" s="89">
        <v>920808</v>
      </c>
      <c r="J13" s="89"/>
      <c r="K13" s="89"/>
      <c r="L13" s="89">
        <v>920808</v>
      </c>
      <c r="M13" s="87"/>
      <c r="N13" s="89"/>
      <c r="O13" s="89"/>
      <c r="P13" s="89"/>
      <c r="Q13" s="89"/>
      <c r="R13" s="89"/>
      <c r="S13" s="89"/>
      <c r="T13" s="89"/>
      <c r="U13" s="89"/>
      <c r="V13" s="89"/>
      <c r="W13" s="89"/>
    </row>
    <row r="14" spans="1:23" ht="53.25" customHeight="1" outlineLevel="1">
      <c r="A14" s="87" t="s">
        <v>46</v>
      </c>
      <c r="B14" s="87" t="s">
        <v>201</v>
      </c>
      <c r="C14" s="87" t="s">
        <v>202</v>
      </c>
      <c r="D14" s="87" t="s">
        <v>84</v>
      </c>
      <c r="E14" s="87" t="s">
        <v>85</v>
      </c>
      <c r="F14" s="87" t="s">
        <v>207</v>
      </c>
      <c r="G14" s="87" t="s">
        <v>208</v>
      </c>
      <c r="H14" s="89">
        <v>5238</v>
      </c>
      <c r="I14" s="89">
        <v>5238</v>
      </c>
      <c r="J14" s="89"/>
      <c r="K14" s="89"/>
      <c r="L14" s="89">
        <v>5238</v>
      </c>
      <c r="M14" s="87"/>
      <c r="N14" s="89"/>
      <c r="O14" s="89"/>
      <c r="P14" s="89"/>
      <c r="Q14" s="89"/>
      <c r="R14" s="89"/>
      <c r="S14" s="89"/>
      <c r="T14" s="89"/>
      <c r="U14" s="89"/>
      <c r="V14" s="89"/>
      <c r="W14" s="89"/>
    </row>
    <row r="15" spans="1:23" ht="53.25" customHeight="1" outlineLevel="1">
      <c r="A15" s="87" t="s">
        <v>46</v>
      </c>
      <c r="B15" s="87" t="s">
        <v>201</v>
      </c>
      <c r="C15" s="87" t="s">
        <v>202</v>
      </c>
      <c r="D15" s="87" t="s">
        <v>86</v>
      </c>
      <c r="E15" s="87" t="s">
        <v>87</v>
      </c>
      <c r="F15" s="87" t="s">
        <v>207</v>
      </c>
      <c r="G15" s="87" t="s">
        <v>208</v>
      </c>
      <c r="H15" s="89">
        <v>211776</v>
      </c>
      <c r="I15" s="89">
        <v>211776</v>
      </c>
      <c r="J15" s="89"/>
      <c r="K15" s="89"/>
      <c r="L15" s="89">
        <v>211776</v>
      </c>
      <c r="M15" s="87"/>
      <c r="N15" s="89"/>
      <c r="O15" s="89"/>
      <c r="P15" s="89"/>
      <c r="Q15" s="89"/>
      <c r="R15" s="89"/>
      <c r="S15" s="89"/>
      <c r="T15" s="89"/>
      <c r="U15" s="89"/>
      <c r="V15" s="89"/>
      <c r="W15" s="89"/>
    </row>
    <row r="16" spans="1:23" ht="53.25" customHeight="1" outlineLevel="1">
      <c r="A16" s="87" t="s">
        <v>46</v>
      </c>
      <c r="B16" s="87" t="s">
        <v>201</v>
      </c>
      <c r="C16" s="87" t="s">
        <v>202</v>
      </c>
      <c r="D16" s="87" t="s">
        <v>84</v>
      </c>
      <c r="E16" s="87" t="s">
        <v>85</v>
      </c>
      <c r="F16" s="87" t="s">
        <v>207</v>
      </c>
      <c r="G16" s="87" t="s">
        <v>208</v>
      </c>
      <c r="H16" s="89">
        <v>24840</v>
      </c>
      <c r="I16" s="89">
        <v>24840</v>
      </c>
      <c r="J16" s="89"/>
      <c r="K16" s="89"/>
      <c r="L16" s="89">
        <v>24840</v>
      </c>
      <c r="M16" s="87"/>
      <c r="N16" s="89"/>
      <c r="O16" s="89"/>
      <c r="P16" s="89"/>
      <c r="Q16" s="89"/>
      <c r="R16" s="89"/>
      <c r="S16" s="89"/>
      <c r="T16" s="89"/>
      <c r="U16" s="89"/>
      <c r="V16" s="89"/>
      <c r="W16" s="89"/>
    </row>
    <row r="17" spans="1:23" ht="53.25" customHeight="1" outlineLevel="1">
      <c r="A17" s="87" t="s">
        <v>46</v>
      </c>
      <c r="B17" s="87" t="s">
        <v>201</v>
      </c>
      <c r="C17" s="87" t="s">
        <v>202</v>
      </c>
      <c r="D17" s="87" t="s">
        <v>86</v>
      </c>
      <c r="E17" s="87" t="s">
        <v>87</v>
      </c>
      <c r="F17" s="87" t="s">
        <v>207</v>
      </c>
      <c r="G17" s="87" t="s">
        <v>208</v>
      </c>
      <c r="H17" s="89">
        <v>671940</v>
      </c>
      <c r="I17" s="89">
        <v>671940</v>
      </c>
      <c r="J17" s="89"/>
      <c r="K17" s="89"/>
      <c r="L17" s="89">
        <v>671940</v>
      </c>
      <c r="M17" s="87"/>
      <c r="N17" s="89"/>
      <c r="O17" s="89"/>
      <c r="P17" s="89"/>
      <c r="Q17" s="89"/>
      <c r="R17" s="89"/>
      <c r="S17" s="89"/>
      <c r="T17" s="89"/>
      <c r="U17" s="89"/>
      <c r="V17" s="89"/>
      <c r="W17" s="89"/>
    </row>
    <row r="18" spans="1:23" ht="53.25" customHeight="1" outlineLevel="1">
      <c r="A18" s="87" t="s">
        <v>46</v>
      </c>
      <c r="B18" s="87" t="s">
        <v>201</v>
      </c>
      <c r="C18" s="87" t="s">
        <v>202</v>
      </c>
      <c r="D18" s="87" t="s">
        <v>84</v>
      </c>
      <c r="E18" s="87" t="s">
        <v>85</v>
      </c>
      <c r="F18" s="87" t="s">
        <v>207</v>
      </c>
      <c r="G18" s="87" t="s">
        <v>208</v>
      </c>
      <c r="H18" s="89">
        <v>26616</v>
      </c>
      <c r="I18" s="89">
        <v>26616</v>
      </c>
      <c r="J18" s="89"/>
      <c r="K18" s="89"/>
      <c r="L18" s="89">
        <v>26616</v>
      </c>
      <c r="M18" s="87"/>
      <c r="N18" s="89"/>
      <c r="O18" s="89"/>
      <c r="P18" s="89"/>
      <c r="Q18" s="89"/>
      <c r="R18" s="89"/>
      <c r="S18" s="89"/>
      <c r="T18" s="89"/>
      <c r="U18" s="89"/>
      <c r="V18" s="89"/>
      <c r="W18" s="89"/>
    </row>
    <row r="19" spans="1:23" ht="53.25" customHeight="1" outlineLevel="1">
      <c r="A19" s="87" t="s">
        <v>46</v>
      </c>
      <c r="B19" s="87" t="s">
        <v>201</v>
      </c>
      <c r="C19" s="87" t="s">
        <v>202</v>
      </c>
      <c r="D19" s="87" t="s">
        <v>86</v>
      </c>
      <c r="E19" s="87" t="s">
        <v>87</v>
      </c>
      <c r="F19" s="87" t="s">
        <v>207</v>
      </c>
      <c r="G19" s="87" t="s">
        <v>208</v>
      </c>
      <c r="H19" s="89">
        <v>700200</v>
      </c>
      <c r="I19" s="89">
        <v>700200</v>
      </c>
      <c r="J19" s="89"/>
      <c r="K19" s="89"/>
      <c r="L19" s="89">
        <v>700200</v>
      </c>
      <c r="M19" s="87"/>
      <c r="N19" s="89"/>
      <c r="O19" s="89"/>
      <c r="P19" s="89"/>
      <c r="Q19" s="89"/>
      <c r="R19" s="89"/>
      <c r="S19" s="89"/>
      <c r="T19" s="89"/>
      <c r="U19" s="89"/>
      <c r="V19" s="89"/>
      <c r="W19" s="89"/>
    </row>
    <row r="20" spans="1:23" ht="53.25" customHeight="1" outlineLevel="1">
      <c r="A20" s="87" t="s">
        <v>46</v>
      </c>
      <c r="B20" s="87" t="s">
        <v>209</v>
      </c>
      <c r="C20" s="87" t="s">
        <v>210</v>
      </c>
      <c r="D20" s="87" t="s">
        <v>84</v>
      </c>
      <c r="E20" s="87" t="s">
        <v>85</v>
      </c>
      <c r="F20" s="87" t="s">
        <v>207</v>
      </c>
      <c r="G20" s="87" t="s">
        <v>208</v>
      </c>
      <c r="H20" s="89">
        <v>24000</v>
      </c>
      <c r="I20" s="89">
        <v>24000</v>
      </c>
      <c r="J20" s="89"/>
      <c r="K20" s="89"/>
      <c r="L20" s="89">
        <v>24000</v>
      </c>
      <c r="M20" s="87"/>
      <c r="N20" s="89"/>
      <c r="O20" s="89"/>
      <c r="P20" s="89"/>
      <c r="Q20" s="89"/>
      <c r="R20" s="89"/>
      <c r="S20" s="89"/>
      <c r="T20" s="89"/>
      <c r="U20" s="89"/>
      <c r="V20" s="89"/>
      <c r="W20" s="89"/>
    </row>
    <row r="21" spans="1:23" ht="53.25" customHeight="1" outlineLevel="1">
      <c r="A21" s="87" t="s">
        <v>46</v>
      </c>
      <c r="B21" s="87" t="s">
        <v>209</v>
      </c>
      <c r="C21" s="87" t="s">
        <v>210</v>
      </c>
      <c r="D21" s="87" t="s">
        <v>86</v>
      </c>
      <c r="E21" s="87" t="s">
        <v>87</v>
      </c>
      <c r="F21" s="87" t="s">
        <v>207</v>
      </c>
      <c r="G21" s="87" t="s">
        <v>208</v>
      </c>
      <c r="H21" s="89">
        <v>564000</v>
      </c>
      <c r="I21" s="89">
        <v>564000</v>
      </c>
      <c r="J21" s="89"/>
      <c r="K21" s="89"/>
      <c r="L21" s="89">
        <v>564000</v>
      </c>
      <c r="M21" s="87"/>
      <c r="N21" s="89"/>
      <c r="O21" s="89"/>
      <c r="P21" s="89"/>
      <c r="Q21" s="89"/>
      <c r="R21" s="89"/>
      <c r="S21" s="89"/>
      <c r="T21" s="89"/>
      <c r="U21" s="89"/>
      <c r="V21" s="89"/>
      <c r="W21" s="89"/>
    </row>
    <row r="22" spans="1:23" ht="53.25" customHeight="1" outlineLevel="1">
      <c r="A22" s="87" t="s">
        <v>46</v>
      </c>
      <c r="B22" s="87" t="s">
        <v>201</v>
      </c>
      <c r="C22" s="87" t="s">
        <v>202</v>
      </c>
      <c r="D22" s="87" t="s">
        <v>84</v>
      </c>
      <c r="E22" s="87" t="s">
        <v>85</v>
      </c>
      <c r="F22" s="87" t="s">
        <v>207</v>
      </c>
      <c r="G22" s="87" t="s">
        <v>208</v>
      </c>
      <c r="H22" s="89">
        <v>42960</v>
      </c>
      <c r="I22" s="89">
        <v>42960</v>
      </c>
      <c r="J22" s="89"/>
      <c r="K22" s="89"/>
      <c r="L22" s="89">
        <v>42960</v>
      </c>
      <c r="M22" s="87"/>
      <c r="N22" s="89"/>
      <c r="O22" s="89"/>
      <c r="P22" s="89"/>
      <c r="Q22" s="89"/>
      <c r="R22" s="89"/>
      <c r="S22" s="89"/>
      <c r="T22" s="89"/>
      <c r="U22" s="89"/>
      <c r="V22" s="89"/>
      <c r="W22" s="89"/>
    </row>
    <row r="23" spans="1:23" ht="53.25" customHeight="1" outlineLevel="1">
      <c r="A23" s="87" t="s">
        <v>46</v>
      </c>
      <c r="B23" s="87" t="s">
        <v>201</v>
      </c>
      <c r="C23" s="87" t="s">
        <v>202</v>
      </c>
      <c r="D23" s="87" t="s">
        <v>86</v>
      </c>
      <c r="E23" s="87" t="s">
        <v>87</v>
      </c>
      <c r="F23" s="87" t="s">
        <v>207</v>
      </c>
      <c r="G23" s="87" t="s">
        <v>208</v>
      </c>
      <c r="H23" s="89">
        <v>1103160</v>
      </c>
      <c r="I23" s="89">
        <v>1103160</v>
      </c>
      <c r="J23" s="89"/>
      <c r="K23" s="89"/>
      <c r="L23" s="89">
        <v>1103160</v>
      </c>
      <c r="M23" s="87"/>
      <c r="N23" s="89"/>
      <c r="O23" s="89"/>
      <c r="P23" s="89"/>
      <c r="Q23" s="89"/>
      <c r="R23" s="89"/>
      <c r="S23" s="89"/>
      <c r="T23" s="89"/>
      <c r="U23" s="89"/>
      <c r="V23" s="89"/>
      <c r="W23" s="89"/>
    </row>
    <row r="24" spans="1:23" ht="53.25" customHeight="1" outlineLevel="1">
      <c r="A24" s="87" t="s">
        <v>46</v>
      </c>
      <c r="B24" s="87" t="s">
        <v>211</v>
      </c>
      <c r="C24" s="87" t="s">
        <v>212</v>
      </c>
      <c r="D24" s="87" t="s">
        <v>98</v>
      </c>
      <c r="E24" s="87" t="s">
        <v>99</v>
      </c>
      <c r="F24" s="87" t="s">
        <v>213</v>
      </c>
      <c r="G24" s="87" t="s">
        <v>212</v>
      </c>
      <c r="H24" s="89">
        <v>975918.72</v>
      </c>
      <c r="I24" s="89">
        <v>975918.72</v>
      </c>
      <c r="J24" s="89"/>
      <c r="K24" s="89"/>
      <c r="L24" s="89">
        <v>975918.72</v>
      </c>
      <c r="M24" s="87"/>
      <c r="N24" s="89"/>
      <c r="O24" s="89"/>
      <c r="P24" s="89"/>
      <c r="Q24" s="89"/>
      <c r="R24" s="89"/>
      <c r="S24" s="89"/>
      <c r="T24" s="89"/>
      <c r="U24" s="89"/>
      <c r="V24" s="89"/>
      <c r="W24" s="89"/>
    </row>
    <row r="25" spans="1:23" ht="53.25" customHeight="1" outlineLevel="1">
      <c r="A25" s="87" t="s">
        <v>46</v>
      </c>
      <c r="B25" s="87" t="s">
        <v>214</v>
      </c>
      <c r="C25" s="87" t="s">
        <v>215</v>
      </c>
      <c r="D25" s="87" t="s">
        <v>100</v>
      </c>
      <c r="E25" s="87" t="s">
        <v>101</v>
      </c>
      <c r="F25" s="87" t="s">
        <v>216</v>
      </c>
      <c r="G25" s="87" t="s">
        <v>215</v>
      </c>
      <c r="H25" s="89">
        <v>105551.17</v>
      </c>
      <c r="I25" s="89">
        <v>105551.17</v>
      </c>
      <c r="J25" s="89"/>
      <c r="K25" s="89"/>
      <c r="L25" s="89">
        <v>105551.17</v>
      </c>
      <c r="M25" s="87"/>
      <c r="N25" s="89"/>
      <c r="O25" s="89"/>
      <c r="P25" s="89"/>
      <c r="Q25" s="89"/>
      <c r="R25" s="89"/>
      <c r="S25" s="89"/>
      <c r="T25" s="89"/>
      <c r="U25" s="89"/>
      <c r="V25" s="89"/>
      <c r="W25" s="89"/>
    </row>
    <row r="26" spans="1:23" ht="53.25" customHeight="1" outlineLevel="1">
      <c r="A26" s="87" t="s">
        <v>46</v>
      </c>
      <c r="B26" s="87" t="s">
        <v>217</v>
      </c>
      <c r="C26" s="87" t="s">
        <v>218</v>
      </c>
      <c r="D26" s="87" t="s">
        <v>113</v>
      </c>
      <c r="E26" s="87" t="s">
        <v>114</v>
      </c>
      <c r="F26" s="87" t="s">
        <v>219</v>
      </c>
      <c r="G26" s="87" t="s">
        <v>218</v>
      </c>
      <c r="H26" s="89"/>
      <c r="I26" s="89"/>
      <c r="J26" s="89"/>
      <c r="K26" s="89"/>
      <c r="L26" s="89"/>
      <c r="M26" s="87"/>
      <c r="N26" s="89"/>
      <c r="O26" s="89"/>
      <c r="P26" s="89"/>
      <c r="Q26" s="89"/>
      <c r="R26" s="89"/>
      <c r="S26" s="89"/>
      <c r="T26" s="89"/>
      <c r="U26" s="89"/>
      <c r="V26" s="89"/>
      <c r="W26" s="89"/>
    </row>
    <row r="27" spans="1:23" ht="53.25" customHeight="1" outlineLevel="1">
      <c r="A27" s="87" t="s">
        <v>46</v>
      </c>
      <c r="B27" s="87" t="s">
        <v>217</v>
      </c>
      <c r="C27" s="87" t="s">
        <v>218</v>
      </c>
      <c r="D27" s="87" t="s">
        <v>115</v>
      </c>
      <c r="E27" s="87" t="s">
        <v>116</v>
      </c>
      <c r="F27" s="87" t="s">
        <v>219</v>
      </c>
      <c r="G27" s="87" t="s">
        <v>218</v>
      </c>
      <c r="H27" s="89">
        <v>457461.9</v>
      </c>
      <c r="I27" s="89">
        <v>457461.9</v>
      </c>
      <c r="J27" s="89"/>
      <c r="K27" s="89"/>
      <c r="L27" s="89">
        <v>457461.9</v>
      </c>
      <c r="M27" s="87"/>
      <c r="N27" s="89"/>
      <c r="O27" s="89"/>
      <c r="P27" s="89"/>
      <c r="Q27" s="89"/>
      <c r="R27" s="89"/>
      <c r="S27" s="89"/>
      <c r="T27" s="89"/>
      <c r="U27" s="89"/>
      <c r="V27" s="89"/>
      <c r="W27" s="89"/>
    </row>
    <row r="28" spans="1:23" ht="53.25" customHeight="1" outlineLevel="1">
      <c r="A28" s="87" t="s">
        <v>46</v>
      </c>
      <c r="B28" s="87" t="s">
        <v>220</v>
      </c>
      <c r="C28" s="87" t="s">
        <v>221</v>
      </c>
      <c r="D28" s="87" t="s">
        <v>117</v>
      </c>
      <c r="E28" s="87" t="s">
        <v>118</v>
      </c>
      <c r="F28" s="87" t="s">
        <v>222</v>
      </c>
      <c r="G28" s="87" t="s">
        <v>223</v>
      </c>
      <c r="H28" s="89">
        <v>19250</v>
      </c>
      <c r="I28" s="89">
        <v>19250</v>
      </c>
      <c r="J28" s="89"/>
      <c r="K28" s="89"/>
      <c r="L28" s="89">
        <v>19250</v>
      </c>
      <c r="M28" s="87"/>
      <c r="N28" s="89"/>
      <c r="O28" s="89"/>
      <c r="P28" s="89"/>
      <c r="Q28" s="89"/>
      <c r="R28" s="89"/>
      <c r="S28" s="89"/>
      <c r="T28" s="89"/>
      <c r="U28" s="89"/>
      <c r="V28" s="89"/>
      <c r="W28" s="89"/>
    </row>
    <row r="29" spans="1:23" ht="53.25" customHeight="1" outlineLevel="1">
      <c r="A29" s="87" t="s">
        <v>46</v>
      </c>
      <c r="B29" s="87" t="s">
        <v>224</v>
      </c>
      <c r="C29" s="87" t="s">
        <v>225</v>
      </c>
      <c r="D29" s="87" t="s">
        <v>84</v>
      </c>
      <c r="E29" s="87" t="s">
        <v>85</v>
      </c>
      <c r="F29" s="87" t="s">
        <v>222</v>
      </c>
      <c r="G29" s="87" t="s">
        <v>223</v>
      </c>
      <c r="H29" s="89"/>
      <c r="I29" s="89"/>
      <c r="J29" s="89"/>
      <c r="K29" s="89"/>
      <c r="L29" s="89"/>
      <c r="M29" s="87"/>
      <c r="N29" s="89"/>
      <c r="O29" s="89"/>
      <c r="P29" s="89"/>
      <c r="Q29" s="89"/>
      <c r="R29" s="89"/>
      <c r="S29" s="89"/>
      <c r="T29" s="89"/>
      <c r="U29" s="89"/>
      <c r="V29" s="89"/>
      <c r="W29" s="89"/>
    </row>
    <row r="30" spans="1:23" ht="53.25" customHeight="1" outlineLevel="1">
      <c r="A30" s="87" t="s">
        <v>46</v>
      </c>
      <c r="B30" s="87" t="s">
        <v>224</v>
      </c>
      <c r="C30" s="87" t="s">
        <v>225</v>
      </c>
      <c r="D30" s="87" t="s">
        <v>86</v>
      </c>
      <c r="E30" s="87" t="s">
        <v>87</v>
      </c>
      <c r="F30" s="87" t="s">
        <v>222</v>
      </c>
      <c r="G30" s="87" t="s">
        <v>223</v>
      </c>
      <c r="H30" s="89">
        <v>98244.31</v>
      </c>
      <c r="I30" s="89">
        <v>98244.31</v>
      </c>
      <c r="J30" s="89"/>
      <c r="K30" s="89"/>
      <c r="L30" s="89">
        <v>98244.31</v>
      </c>
      <c r="M30" s="87"/>
      <c r="N30" s="89"/>
      <c r="O30" s="89"/>
      <c r="P30" s="89"/>
      <c r="Q30" s="89"/>
      <c r="R30" s="89"/>
      <c r="S30" s="89"/>
      <c r="T30" s="89"/>
      <c r="U30" s="89"/>
      <c r="V30" s="89"/>
      <c r="W30" s="89"/>
    </row>
    <row r="31" spans="1:23" ht="53.25" customHeight="1" outlineLevel="1">
      <c r="A31" s="87" t="s">
        <v>46</v>
      </c>
      <c r="B31" s="87" t="s">
        <v>226</v>
      </c>
      <c r="C31" s="87" t="s">
        <v>227</v>
      </c>
      <c r="D31" s="87" t="s">
        <v>117</v>
      </c>
      <c r="E31" s="87" t="s">
        <v>118</v>
      </c>
      <c r="F31" s="87" t="s">
        <v>222</v>
      </c>
      <c r="G31" s="87" t="s">
        <v>223</v>
      </c>
      <c r="H31" s="89">
        <v>24397.97</v>
      </c>
      <c r="I31" s="89">
        <v>24397.97</v>
      </c>
      <c r="J31" s="89"/>
      <c r="K31" s="89"/>
      <c r="L31" s="89">
        <v>24397.97</v>
      </c>
      <c r="M31" s="87"/>
      <c r="N31" s="89"/>
      <c r="O31" s="89"/>
      <c r="P31" s="89"/>
      <c r="Q31" s="89"/>
      <c r="R31" s="89"/>
      <c r="S31" s="89"/>
      <c r="T31" s="89"/>
      <c r="U31" s="89"/>
      <c r="V31" s="89"/>
      <c r="W31" s="89"/>
    </row>
    <row r="32" spans="1:23" ht="53.25" customHeight="1" outlineLevel="1">
      <c r="A32" s="87" t="s">
        <v>46</v>
      </c>
      <c r="B32" s="87" t="s">
        <v>228</v>
      </c>
      <c r="C32" s="87" t="s">
        <v>229</v>
      </c>
      <c r="D32" s="87" t="s">
        <v>117</v>
      </c>
      <c r="E32" s="87" t="s">
        <v>118</v>
      </c>
      <c r="F32" s="87" t="s">
        <v>222</v>
      </c>
      <c r="G32" s="87" t="s">
        <v>223</v>
      </c>
      <c r="H32" s="89">
        <v>24397.97</v>
      </c>
      <c r="I32" s="89">
        <v>24397.97</v>
      </c>
      <c r="J32" s="89"/>
      <c r="K32" s="89"/>
      <c r="L32" s="89">
        <v>24397.97</v>
      </c>
      <c r="M32" s="87"/>
      <c r="N32" s="89"/>
      <c r="O32" s="89"/>
      <c r="P32" s="89"/>
      <c r="Q32" s="89"/>
      <c r="R32" s="89"/>
      <c r="S32" s="89"/>
      <c r="T32" s="89"/>
      <c r="U32" s="89"/>
      <c r="V32" s="89"/>
      <c r="W32" s="89"/>
    </row>
    <row r="33" spans="1:23" ht="53.25" customHeight="1" outlineLevel="1">
      <c r="A33" s="87" t="s">
        <v>46</v>
      </c>
      <c r="B33" s="87" t="s">
        <v>230</v>
      </c>
      <c r="C33" s="87" t="s">
        <v>231</v>
      </c>
      <c r="D33" s="87" t="s">
        <v>108</v>
      </c>
      <c r="E33" s="87" t="s">
        <v>107</v>
      </c>
      <c r="F33" s="87" t="s">
        <v>222</v>
      </c>
      <c r="G33" s="87" t="s">
        <v>223</v>
      </c>
      <c r="H33" s="89">
        <v>39274.559999999998</v>
      </c>
      <c r="I33" s="89">
        <v>39274.559999999998</v>
      </c>
      <c r="J33" s="89"/>
      <c r="K33" s="89"/>
      <c r="L33" s="89">
        <v>39274.559999999998</v>
      </c>
      <c r="M33" s="87"/>
      <c r="N33" s="89"/>
      <c r="O33" s="89"/>
      <c r="P33" s="89"/>
      <c r="Q33" s="89"/>
      <c r="R33" s="89"/>
      <c r="S33" s="89"/>
      <c r="T33" s="89"/>
      <c r="U33" s="89"/>
      <c r="V33" s="89"/>
      <c r="W33" s="89"/>
    </row>
    <row r="34" spans="1:23" ht="53.25" customHeight="1" outlineLevel="1">
      <c r="A34" s="87" t="s">
        <v>46</v>
      </c>
      <c r="B34" s="87" t="s">
        <v>232</v>
      </c>
      <c r="C34" s="87" t="s">
        <v>124</v>
      </c>
      <c r="D34" s="87" t="s">
        <v>123</v>
      </c>
      <c r="E34" s="87" t="s">
        <v>124</v>
      </c>
      <c r="F34" s="87" t="s">
        <v>233</v>
      </c>
      <c r="G34" s="87" t="s">
        <v>124</v>
      </c>
      <c r="H34" s="89">
        <v>731939.04</v>
      </c>
      <c r="I34" s="89">
        <v>731939.04</v>
      </c>
      <c r="J34" s="89"/>
      <c r="K34" s="89"/>
      <c r="L34" s="89">
        <v>731939.04</v>
      </c>
      <c r="M34" s="87"/>
      <c r="N34" s="89"/>
      <c r="O34" s="89"/>
      <c r="P34" s="89"/>
      <c r="Q34" s="89"/>
      <c r="R34" s="89"/>
      <c r="S34" s="89"/>
      <c r="T34" s="89"/>
      <c r="U34" s="89"/>
      <c r="V34" s="89"/>
      <c r="W34" s="89"/>
    </row>
    <row r="35" spans="1:23" ht="53.25" customHeight="1" outlineLevel="1">
      <c r="A35" s="87" t="s">
        <v>46</v>
      </c>
      <c r="B35" s="87" t="s">
        <v>234</v>
      </c>
      <c r="C35" s="87" t="s">
        <v>235</v>
      </c>
      <c r="D35" s="87" t="s">
        <v>84</v>
      </c>
      <c r="E35" s="87" t="s">
        <v>85</v>
      </c>
      <c r="F35" s="87" t="s">
        <v>236</v>
      </c>
      <c r="G35" s="87" t="s">
        <v>237</v>
      </c>
      <c r="H35" s="89"/>
      <c r="I35" s="89"/>
      <c r="J35" s="89"/>
      <c r="K35" s="89"/>
      <c r="L35" s="89"/>
      <c r="M35" s="87"/>
      <c r="N35" s="89"/>
      <c r="O35" s="89"/>
      <c r="P35" s="89"/>
      <c r="Q35" s="89"/>
      <c r="R35" s="89"/>
      <c r="S35" s="89"/>
      <c r="T35" s="89"/>
      <c r="U35" s="89"/>
      <c r="V35" s="89"/>
      <c r="W35" s="89"/>
    </row>
    <row r="36" spans="1:23" ht="53.25" customHeight="1" outlineLevel="1">
      <c r="A36" s="87" t="s">
        <v>46</v>
      </c>
      <c r="B36" s="87" t="s">
        <v>234</v>
      </c>
      <c r="C36" s="87" t="s">
        <v>235</v>
      </c>
      <c r="D36" s="87" t="s">
        <v>86</v>
      </c>
      <c r="E36" s="87" t="s">
        <v>87</v>
      </c>
      <c r="F36" s="87" t="s">
        <v>236</v>
      </c>
      <c r="G36" s="87" t="s">
        <v>237</v>
      </c>
      <c r="H36" s="89">
        <v>134400</v>
      </c>
      <c r="I36" s="89">
        <v>134400</v>
      </c>
      <c r="J36" s="89"/>
      <c r="K36" s="89"/>
      <c r="L36" s="89">
        <v>134400</v>
      </c>
      <c r="M36" s="87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23" ht="53.25" customHeight="1" outlineLevel="1">
      <c r="A37" s="87" t="s">
        <v>46</v>
      </c>
      <c r="B37" s="87" t="s">
        <v>238</v>
      </c>
      <c r="C37" s="87" t="s">
        <v>239</v>
      </c>
      <c r="D37" s="87" t="s">
        <v>86</v>
      </c>
      <c r="E37" s="87" t="s">
        <v>87</v>
      </c>
      <c r="F37" s="87" t="s">
        <v>236</v>
      </c>
      <c r="G37" s="87" t="s">
        <v>237</v>
      </c>
      <c r="H37" s="89">
        <v>33600</v>
      </c>
      <c r="I37" s="89">
        <v>33600</v>
      </c>
      <c r="J37" s="89"/>
      <c r="K37" s="89"/>
      <c r="L37" s="89">
        <v>33600</v>
      </c>
      <c r="M37" s="87"/>
      <c r="N37" s="89"/>
      <c r="O37" s="89"/>
      <c r="P37" s="89"/>
      <c r="Q37" s="89"/>
      <c r="R37" s="89"/>
      <c r="S37" s="89"/>
      <c r="T37" s="89"/>
      <c r="U37" s="89"/>
      <c r="V37" s="89"/>
      <c r="W37" s="89"/>
    </row>
    <row r="38" spans="1:23" ht="53.25" customHeight="1" outlineLevel="1">
      <c r="A38" s="87" t="s">
        <v>46</v>
      </c>
      <c r="B38" s="87" t="s">
        <v>240</v>
      </c>
      <c r="C38" s="87" t="s">
        <v>241</v>
      </c>
      <c r="D38" s="87" t="s">
        <v>84</v>
      </c>
      <c r="E38" s="87" t="s">
        <v>85</v>
      </c>
      <c r="F38" s="87" t="s">
        <v>242</v>
      </c>
      <c r="G38" s="87" t="s">
        <v>243</v>
      </c>
      <c r="H38" s="89"/>
      <c r="I38" s="89"/>
      <c r="J38" s="89"/>
      <c r="K38" s="89"/>
      <c r="L38" s="89"/>
      <c r="M38" s="87"/>
      <c r="N38" s="89"/>
      <c r="O38" s="89"/>
      <c r="P38" s="89"/>
      <c r="Q38" s="89"/>
      <c r="R38" s="89"/>
      <c r="S38" s="89"/>
      <c r="T38" s="89"/>
      <c r="U38" s="89"/>
      <c r="V38" s="89"/>
      <c r="W38" s="89"/>
    </row>
    <row r="39" spans="1:23" ht="53.25" customHeight="1" outlineLevel="1">
      <c r="A39" s="87" t="s">
        <v>46</v>
      </c>
      <c r="B39" s="87" t="s">
        <v>240</v>
      </c>
      <c r="C39" s="87" t="s">
        <v>241</v>
      </c>
      <c r="D39" s="87" t="s">
        <v>86</v>
      </c>
      <c r="E39" s="87" t="s">
        <v>87</v>
      </c>
      <c r="F39" s="87" t="s">
        <v>242</v>
      </c>
      <c r="G39" s="87" t="s">
        <v>243</v>
      </c>
      <c r="H39" s="89">
        <v>2628</v>
      </c>
      <c r="I39" s="89">
        <v>2628</v>
      </c>
      <c r="J39" s="89"/>
      <c r="K39" s="89"/>
      <c r="L39" s="89">
        <v>2628</v>
      </c>
      <c r="M39" s="87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spans="1:23" ht="53.25" customHeight="1" outlineLevel="1">
      <c r="A40" s="87" t="s">
        <v>46</v>
      </c>
      <c r="B40" s="87" t="s">
        <v>244</v>
      </c>
      <c r="C40" s="87" t="s">
        <v>245</v>
      </c>
      <c r="D40" s="87" t="s">
        <v>86</v>
      </c>
      <c r="E40" s="87" t="s">
        <v>87</v>
      </c>
      <c r="F40" s="87" t="s">
        <v>242</v>
      </c>
      <c r="G40" s="87" t="s">
        <v>243</v>
      </c>
      <c r="H40" s="89">
        <v>259.2</v>
      </c>
      <c r="I40" s="89">
        <v>259.2</v>
      </c>
      <c r="J40" s="89"/>
      <c r="K40" s="89"/>
      <c r="L40" s="89">
        <v>259.2</v>
      </c>
      <c r="M40" s="87"/>
      <c r="N40" s="89"/>
      <c r="O40" s="89"/>
      <c r="P40" s="89"/>
      <c r="Q40" s="89"/>
      <c r="R40" s="89"/>
      <c r="S40" s="89"/>
      <c r="T40" s="89"/>
      <c r="U40" s="89"/>
      <c r="V40" s="89"/>
      <c r="W40" s="89"/>
    </row>
    <row r="41" spans="1:23" ht="53.25" customHeight="1" outlineLevel="1">
      <c r="A41" s="87" t="s">
        <v>46</v>
      </c>
      <c r="B41" s="87" t="s">
        <v>246</v>
      </c>
      <c r="C41" s="87" t="s">
        <v>247</v>
      </c>
      <c r="D41" s="87" t="s">
        <v>86</v>
      </c>
      <c r="E41" s="87" t="s">
        <v>87</v>
      </c>
      <c r="F41" s="87" t="s">
        <v>242</v>
      </c>
      <c r="G41" s="87" t="s">
        <v>243</v>
      </c>
      <c r="H41" s="89">
        <v>5675</v>
      </c>
      <c r="I41" s="89">
        <v>5675</v>
      </c>
      <c r="J41" s="89"/>
      <c r="K41" s="89"/>
      <c r="L41" s="89">
        <v>5675</v>
      </c>
      <c r="M41" s="87"/>
      <c r="N41" s="89"/>
      <c r="O41" s="89"/>
      <c r="P41" s="89"/>
      <c r="Q41" s="89"/>
      <c r="R41" s="89"/>
      <c r="S41" s="89"/>
      <c r="T41" s="89"/>
      <c r="U41" s="89"/>
      <c r="V41" s="89"/>
      <c r="W41" s="89"/>
    </row>
    <row r="42" spans="1:23" ht="53.25" customHeight="1" outlineLevel="1">
      <c r="A42" s="87" t="s">
        <v>46</v>
      </c>
      <c r="B42" s="87" t="s">
        <v>246</v>
      </c>
      <c r="C42" s="87" t="s">
        <v>247</v>
      </c>
      <c r="D42" s="87" t="s">
        <v>86</v>
      </c>
      <c r="E42" s="87" t="s">
        <v>87</v>
      </c>
      <c r="F42" s="87" t="s">
        <v>248</v>
      </c>
      <c r="G42" s="87" t="s">
        <v>249</v>
      </c>
      <c r="H42" s="89">
        <v>5000</v>
      </c>
      <c r="I42" s="89">
        <v>5000</v>
      </c>
      <c r="J42" s="89"/>
      <c r="K42" s="89"/>
      <c r="L42" s="89">
        <v>5000</v>
      </c>
      <c r="M42" s="87"/>
      <c r="N42" s="89"/>
      <c r="O42" s="89"/>
      <c r="P42" s="89"/>
      <c r="Q42" s="89"/>
      <c r="R42" s="89"/>
      <c r="S42" s="89"/>
      <c r="T42" s="89"/>
      <c r="U42" s="89"/>
      <c r="V42" s="89"/>
      <c r="W42" s="89"/>
    </row>
    <row r="43" spans="1:23" ht="53.25" customHeight="1" outlineLevel="1">
      <c r="A43" s="87" t="s">
        <v>46</v>
      </c>
      <c r="B43" s="87" t="s">
        <v>246</v>
      </c>
      <c r="C43" s="87" t="s">
        <v>247</v>
      </c>
      <c r="D43" s="87" t="s">
        <v>86</v>
      </c>
      <c r="E43" s="87" t="s">
        <v>87</v>
      </c>
      <c r="F43" s="87" t="s">
        <v>250</v>
      </c>
      <c r="G43" s="87" t="s">
        <v>251</v>
      </c>
      <c r="H43" s="89">
        <v>3000</v>
      </c>
      <c r="I43" s="89">
        <v>3000</v>
      </c>
      <c r="J43" s="89"/>
      <c r="K43" s="89"/>
      <c r="L43" s="89">
        <v>3000</v>
      </c>
      <c r="M43" s="87"/>
      <c r="N43" s="89"/>
      <c r="O43" s="89"/>
      <c r="P43" s="89"/>
      <c r="Q43" s="89"/>
      <c r="R43" s="89"/>
      <c r="S43" s="89"/>
      <c r="T43" s="89"/>
      <c r="U43" s="89"/>
      <c r="V43" s="89"/>
      <c r="W43" s="89"/>
    </row>
    <row r="44" spans="1:23" ht="53.25" customHeight="1" outlineLevel="1">
      <c r="A44" s="87" t="s">
        <v>46</v>
      </c>
      <c r="B44" s="87" t="s">
        <v>246</v>
      </c>
      <c r="C44" s="87" t="s">
        <v>247</v>
      </c>
      <c r="D44" s="87" t="s">
        <v>84</v>
      </c>
      <c r="E44" s="87" t="s">
        <v>85</v>
      </c>
      <c r="F44" s="87" t="s">
        <v>242</v>
      </c>
      <c r="G44" s="87" t="s">
        <v>243</v>
      </c>
      <c r="H44" s="89">
        <v>21000</v>
      </c>
      <c r="I44" s="89">
        <v>21000</v>
      </c>
      <c r="J44" s="89"/>
      <c r="K44" s="89"/>
      <c r="L44" s="89">
        <v>21000</v>
      </c>
      <c r="M44" s="87"/>
      <c r="N44" s="89"/>
      <c r="O44" s="89"/>
      <c r="P44" s="89"/>
      <c r="Q44" s="89"/>
      <c r="R44" s="89"/>
      <c r="S44" s="89"/>
      <c r="T44" s="89"/>
      <c r="U44" s="89"/>
      <c r="V44" s="89"/>
      <c r="W44" s="89"/>
    </row>
    <row r="45" spans="1:23" ht="53.25" customHeight="1" outlineLevel="1">
      <c r="A45" s="87" t="s">
        <v>46</v>
      </c>
      <c r="B45" s="87" t="s">
        <v>246</v>
      </c>
      <c r="C45" s="87" t="s">
        <v>247</v>
      </c>
      <c r="D45" s="87" t="s">
        <v>84</v>
      </c>
      <c r="E45" s="87" t="s">
        <v>85</v>
      </c>
      <c r="F45" s="87" t="s">
        <v>252</v>
      </c>
      <c r="G45" s="87" t="s">
        <v>253</v>
      </c>
      <c r="H45" s="89">
        <v>28000</v>
      </c>
      <c r="I45" s="89">
        <v>28000</v>
      </c>
      <c r="J45" s="89"/>
      <c r="K45" s="89"/>
      <c r="L45" s="89">
        <v>28000</v>
      </c>
      <c r="M45" s="87"/>
      <c r="N45" s="89"/>
      <c r="O45" s="89"/>
      <c r="P45" s="89"/>
      <c r="Q45" s="89"/>
      <c r="R45" s="89"/>
      <c r="S45" s="89"/>
      <c r="T45" s="89"/>
      <c r="U45" s="89"/>
      <c r="V45" s="89"/>
      <c r="W45" s="89"/>
    </row>
    <row r="46" spans="1:23" ht="53.25" customHeight="1" outlineLevel="1">
      <c r="A46" s="87" t="s">
        <v>46</v>
      </c>
      <c r="B46" s="87" t="s">
        <v>246</v>
      </c>
      <c r="C46" s="87" t="s">
        <v>247</v>
      </c>
      <c r="D46" s="87" t="s">
        <v>84</v>
      </c>
      <c r="E46" s="87" t="s">
        <v>85</v>
      </c>
      <c r="F46" s="87" t="s">
        <v>248</v>
      </c>
      <c r="G46" s="87" t="s">
        <v>249</v>
      </c>
      <c r="H46" s="89">
        <v>14000</v>
      </c>
      <c r="I46" s="89">
        <v>14000</v>
      </c>
      <c r="J46" s="89"/>
      <c r="K46" s="89"/>
      <c r="L46" s="89">
        <v>14000</v>
      </c>
      <c r="M46" s="87"/>
      <c r="N46" s="89"/>
      <c r="O46" s="89"/>
      <c r="P46" s="89"/>
      <c r="Q46" s="89"/>
      <c r="R46" s="89"/>
      <c r="S46" s="89"/>
      <c r="T46" s="89"/>
      <c r="U46" s="89"/>
      <c r="V46" s="89"/>
      <c r="W46" s="89"/>
    </row>
    <row r="47" spans="1:23" ht="53.25" customHeight="1" outlineLevel="1">
      <c r="A47" s="87" t="s">
        <v>46</v>
      </c>
      <c r="B47" s="87" t="s">
        <v>246</v>
      </c>
      <c r="C47" s="87" t="s">
        <v>247</v>
      </c>
      <c r="D47" s="87" t="s">
        <v>84</v>
      </c>
      <c r="E47" s="87" t="s">
        <v>85</v>
      </c>
      <c r="F47" s="87" t="s">
        <v>254</v>
      </c>
      <c r="G47" s="87" t="s">
        <v>255</v>
      </c>
      <c r="H47" s="89">
        <v>1000</v>
      </c>
      <c r="I47" s="89">
        <v>1000</v>
      </c>
      <c r="J47" s="89"/>
      <c r="K47" s="89"/>
      <c r="L47" s="89">
        <v>1000</v>
      </c>
      <c r="M47" s="87"/>
      <c r="N47" s="89"/>
      <c r="O47" s="89"/>
      <c r="P47" s="89"/>
      <c r="Q47" s="89"/>
      <c r="R47" s="89"/>
      <c r="S47" s="89"/>
      <c r="T47" s="89"/>
      <c r="U47" s="89"/>
      <c r="V47" s="89"/>
      <c r="W47" s="89"/>
    </row>
    <row r="48" spans="1:23" ht="53.25" customHeight="1" outlineLevel="1">
      <c r="A48" s="87" t="s">
        <v>46</v>
      </c>
      <c r="B48" s="87" t="s">
        <v>246</v>
      </c>
      <c r="C48" s="87" t="s">
        <v>247</v>
      </c>
      <c r="D48" s="87" t="s">
        <v>84</v>
      </c>
      <c r="E48" s="87" t="s">
        <v>85</v>
      </c>
      <c r="F48" s="87" t="s">
        <v>256</v>
      </c>
      <c r="G48" s="87" t="s">
        <v>257</v>
      </c>
      <c r="H48" s="89">
        <v>10000</v>
      </c>
      <c r="I48" s="89">
        <v>10000</v>
      </c>
      <c r="J48" s="89"/>
      <c r="K48" s="89"/>
      <c r="L48" s="89">
        <v>10000</v>
      </c>
      <c r="M48" s="87"/>
      <c r="N48" s="89"/>
      <c r="O48" s="89"/>
      <c r="P48" s="89"/>
      <c r="Q48" s="89"/>
      <c r="R48" s="89"/>
      <c r="S48" s="89"/>
      <c r="T48" s="89"/>
      <c r="U48" s="89"/>
      <c r="V48" s="89"/>
      <c r="W48" s="89"/>
    </row>
    <row r="49" spans="1:23" ht="53.25" customHeight="1" outlineLevel="1">
      <c r="A49" s="87" t="s">
        <v>46</v>
      </c>
      <c r="B49" s="87" t="s">
        <v>246</v>
      </c>
      <c r="C49" s="87" t="s">
        <v>247</v>
      </c>
      <c r="D49" s="87" t="s">
        <v>84</v>
      </c>
      <c r="E49" s="87" t="s">
        <v>85</v>
      </c>
      <c r="F49" s="87" t="s">
        <v>258</v>
      </c>
      <c r="G49" s="87" t="s">
        <v>259</v>
      </c>
      <c r="H49" s="89">
        <v>10000</v>
      </c>
      <c r="I49" s="89">
        <v>10000</v>
      </c>
      <c r="J49" s="89"/>
      <c r="K49" s="89"/>
      <c r="L49" s="89">
        <v>10000</v>
      </c>
      <c r="M49" s="87"/>
      <c r="N49" s="89"/>
      <c r="O49" s="89"/>
      <c r="P49" s="89"/>
      <c r="Q49" s="89"/>
      <c r="R49" s="89"/>
      <c r="S49" s="89"/>
      <c r="T49" s="89"/>
      <c r="U49" s="89"/>
      <c r="V49" s="89"/>
      <c r="W49" s="89"/>
    </row>
    <row r="50" spans="1:23" ht="53.25" customHeight="1" outlineLevel="1">
      <c r="A50" s="87" t="s">
        <v>46</v>
      </c>
      <c r="B50" s="87" t="s">
        <v>260</v>
      </c>
      <c r="C50" s="87" t="s">
        <v>261</v>
      </c>
      <c r="D50" s="87" t="s">
        <v>96</v>
      </c>
      <c r="E50" s="87" t="s">
        <v>97</v>
      </c>
      <c r="F50" s="87" t="s">
        <v>242</v>
      </c>
      <c r="G50" s="87" t="s">
        <v>243</v>
      </c>
      <c r="H50" s="89">
        <v>16800</v>
      </c>
      <c r="I50" s="89">
        <v>16800</v>
      </c>
      <c r="J50" s="89"/>
      <c r="K50" s="89"/>
      <c r="L50" s="89">
        <v>16800</v>
      </c>
      <c r="M50" s="87"/>
      <c r="N50" s="89"/>
      <c r="O50" s="89"/>
      <c r="P50" s="89"/>
      <c r="Q50" s="89"/>
      <c r="R50" s="89"/>
      <c r="S50" s="89"/>
      <c r="T50" s="89"/>
      <c r="U50" s="89"/>
      <c r="V50" s="89"/>
      <c r="W50" s="89"/>
    </row>
    <row r="51" spans="1:23" ht="53.25" customHeight="1" outlineLevel="1">
      <c r="A51" s="87" t="s">
        <v>46</v>
      </c>
      <c r="B51" s="87" t="s">
        <v>262</v>
      </c>
      <c r="C51" s="87" t="s">
        <v>263</v>
      </c>
      <c r="D51" s="87" t="s">
        <v>86</v>
      </c>
      <c r="E51" s="87" t="s">
        <v>87</v>
      </c>
      <c r="F51" s="87" t="s">
        <v>242</v>
      </c>
      <c r="G51" s="87" t="s">
        <v>243</v>
      </c>
      <c r="H51" s="89">
        <v>5907.6</v>
      </c>
      <c r="I51" s="89">
        <v>5907.6</v>
      </c>
      <c r="J51" s="89"/>
      <c r="K51" s="89"/>
      <c r="L51" s="89">
        <v>5907.6</v>
      </c>
      <c r="M51" s="87"/>
      <c r="N51" s="89"/>
      <c r="O51" s="89"/>
      <c r="P51" s="89"/>
      <c r="Q51" s="89"/>
      <c r="R51" s="89"/>
      <c r="S51" s="89"/>
      <c r="T51" s="89"/>
      <c r="U51" s="89"/>
      <c r="V51" s="89"/>
      <c r="W51" s="89"/>
    </row>
    <row r="52" spans="1:23" ht="53.25" customHeight="1" outlineLevel="1">
      <c r="A52" s="87" t="s">
        <v>46</v>
      </c>
      <c r="B52" s="87" t="s">
        <v>264</v>
      </c>
      <c r="C52" s="87" t="s">
        <v>265</v>
      </c>
      <c r="D52" s="87" t="s">
        <v>84</v>
      </c>
      <c r="E52" s="87" t="s">
        <v>85</v>
      </c>
      <c r="F52" s="87" t="s">
        <v>266</v>
      </c>
      <c r="G52" s="87" t="s">
        <v>265</v>
      </c>
      <c r="H52" s="89">
        <v>3805.44</v>
      </c>
      <c r="I52" s="89">
        <v>3805.44</v>
      </c>
      <c r="J52" s="89"/>
      <c r="K52" s="89"/>
      <c r="L52" s="89">
        <v>3805.44</v>
      </c>
      <c r="M52" s="87"/>
      <c r="N52" s="89"/>
      <c r="O52" s="89"/>
      <c r="P52" s="89"/>
      <c r="Q52" s="89"/>
      <c r="R52" s="89"/>
      <c r="S52" s="89"/>
      <c r="T52" s="89"/>
      <c r="U52" s="89"/>
      <c r="V52" s="89"/>
      <c r="W52" s="89"/>
    </row>
    <row r="53" spans="1:23" ht="53.25" customHeight="1" outlineLevel="1">
      <c r="A53" s="87" t="s">
        <v>46</v>
      </c>
      <c r="B53" s="87" t="s">
        <v>264</v>
      </c>
      <c r="C53" s="87" t="s">
        <v>265</v>
      </c>
      <c r="D53" s="87" t="s">
        <v>86</v>
      </c>
      <c r="E53" s="87" t="s">
        <v>87</v>
      </c>
      <c r="F53" s="87" t="s">
        <v>266</v>
      </c>
      <c r="G53" s="87" t="s">
        <v>265</v>
      </c>
      <c r="H53" s="89">
        <v>118184.4</v>
      </c>
      <c r="I53" s="89">
        <v>118184.4</v>
      </c>
      <c r="J53" s="89"/>
      <c r="K53" s="89"/>
      <c r="L53" s="89">
        <v>118184.4</v>
      </c>
      <c r="M53" s="87"/>
      <c r="N53" s="89"/>
      <c r="O53" s="89"/>
      <c r="P53" s="89"/>
      <c r="Q53" s="89"/>
      <c r="R53" s="89"/>
      <c r="S53" s="89"/>
      <c r="T53" s="89"/>
      <c r="U53" s="89"/>
      <c r="V53" s="89"/>
      <c r="W53" s="89"/>
    </row>
    <row r="54" spans="1:23" ht="53.25" customHeight="1" outlineLevel="1">
      <c r="A54" s="87" t="s">
        <v>46</v>
      </c>
      <c r="B54" s="87" t="s">
        <v>267</v>
      </c>
      <c r="C54" s="87" t="s">
        <v>268</v>
      </c>
      <c r="D54" s="87" t="s">
        <v>78</v>
      </c>
      <c r="E54" s="87" t="s">
        <v>79</v>
      </c>
      <c r="F54" s="87" t="s">
        <v>269</v>
      </c>
      <c r="G54" s="87" t="s">
        <v>270</v>
      </c>
      <c r="H54" s="89">
        <v>1380</v>
      </c>
      <c r="I54" s="89">
        <v>1380</v>
      </c>
      <c r="J54" s="89"/>
      <c r="K54" s="89"/>
      <c r="L54" s="89">
        <v>1380</v>
      </c>
      <c r="M54" s="87"/>
      <c r="N54" s="89"/>
      <c r="O54" s="89"/>
      <c r="P54" s="89"/>
      <c r="Q54" s="89"/>
      <c r="R54" s="89"/>
      <c r="S54" s="89"/>
      <c r="T54" s="89"/>
      <c r="U54" s="89"/>
      <c r="V54" s="89"/>
      <c r="W54" s="89"/>
    </row>
    <row r="55" spans="1:23" ht="53.25" customHeight="1" outlineLevel="1">
      <c r="A55" s="87" t="s">
        <v>46</v>
      </c>
      <c r="B55" s="87" t="s">
        <v>271</v>
      </c>
      <c r="C55" s="87" t="s">
        <v>272</v>
      </c>
      <c r="D55" s="87" t="s">
        <v>86</v>
      </c>
      <c r="E55" s="87" t="s">
        <v>87</v>
      </c>
      <c r="F55" s="87" t="s">
        <v>273</v>
      </c>
      <c r="G55" s="87" t="s">
        <v>274</v>
      </c>
      <c r="H55" s="89">
        <v>19310.439999999999</v>
      </c>
      <c r="I55" s="89">
        <v>19310.439999999999</v>
      </c>
      <c r="J55" s="89"/>
      <c r="K55" s="89"/>
      <c r="L55" s="89">
        <v>19310.439999999999</v>
      </c>
      <c r="M55" s="87"/>
      <c r="N55" s="89"/>
      <c r="O55" s="89"/>
      <c r="P55" s="89"/>
      <c r="Q55" s="89"/>
      <c r="R55" s="89"/>
      <c r="S55" s="89"/>
      <c r="T55" s="89"/>
      <c r="U55" s="89"/>
      <c r="V55" s="89"/>
      <c r="W55" s="89"/>
    </row>
    <row r="56" spans="1:23" ht="53.25" customHeight="1" outlineLevel="1">
      <c r="A56" s="87" t="s">
        <v>46</v>
      </c>
      <c r="B56" s="87" t="s">
        <v>275</v>
      </c>
      <c r="C56" s="87" t="s">
        <v>276</v>
      </c>
      <c r="D56" s="87" t="s">
        <v>84</v>
      </c>
      <c r="E56" s="87" t="s">
        <v>85</v>
      </c>
      <c r="F56" s="87" t="s">
        <v>273</v>
      </c>
      <c r="G56" s="87" t="s">
        <v>274</v>
      </c>
      <c r="H56" s="89">
        <v>207</v>
      </c>
      <c r="I56" s="89">
        <v>207</v>
      </c>
      <c r="J56" s="89"/>
      <c r="K56" s="89"/>
      <c r="L56" s="89">
        <v>207</v>
      </c>
      <c r="M56" s="87"/>
      <c r="N56" s="89"/>
      <c r="O56" s="89"/>
      <c r="P56" s="89"/>
      <c r="Q56" s="89"/>
      <c r="R56" s="89"/>
      <c r="S56" s="89"/>
      <c r="T56" s="89"/>
      <c r="U56" s="89"/>
      <c r="V56" s="89"/>
      <c r="W56" s="89"/>
    </row>
    <row r="57" spans="1:23" ht="53.25" customHeight="1" outlineLevel="1">
      <c r="A57" s="87" t="s">
        <v>46</v>
      </c>
      <c r="B57" s="87" t="s">
        <v>277</v>
      </c>
      <c r="C57" s="87" t="s">
        <v>278</v>
      </c>
      <c r="D57" s="87" t="s">
        <v>90</v>
      </c>
      <c r="E57" s="87" t="s">
        <v>91</v>
      </c>
      <c r="F57" s="87" t="s">
        <v>242</v>
      </c>
      <c r="G57" s="87" t="s">
        <v>243</v>
      </c>
      <c r="H57" s="89">
        <v>180</v>
      </c>
      <c r="I57" s="89">
        <v>180</v>
      </c>
      <c r="J57" s="89"/>
      <c r="K57" s="89"/>
      <c r="L57" s="89">
        <v>180</v>
      </c>
      <c r="M57" s="87"/>
      <c r="N57" s="89"/>
      <c r="O57" s="89"/>
      <c r="P57" s="89"/>
      <c r="Q57" s="89"/>
      <c r="R57" s="89"/>
      <c r="S57" s="89"/>
      <c r="T57" s="89"/>
      <c r="U57" s="89"/>
      <c r="V57" s="89"/>
      <c r="W57" s="89"/>
    </row>
    <row r="58" spans="1:23" ht="53.25" customHeight="1" outlineLevel="1">
      <c r="A58" s="87" t="s">
        <v>46</v>
      </c>
      <c r="B58" s="87" t="s">
        <v>279</v>
      </c>
      <c r="C58" s="87" t="s">
        <v>280</v>
      </c>
      <c r="D58" s="87" t="s">
        <v>78</v>
      </c>
      <c r="E58" s="87" t="s">
        <v>79</v>
      </c>
      <c r="F58" s="87" t="s">
        <v>242</v>
      </c>
      <c r="G58" s="87" t="s">
        <v>243</v>
      </c>
      <c r="H58" s="89">
        <v>5000</v>
      </c>
      <c r="I58" s="89">
        <v>5000</v>
      </c>
      <c r="J58" s="89"/>
      <c r="K58" s="89"/>
      <c r="L58" s="89">
        <v>5000</v>
      </c>
      <c r="M58" s="87"/>
      <c r="N58" s="89"/>
      <c r="O58" s="89"/>
      <c r="P58" s="89"/>
      <c r="Q58" s="89"/>
      <c r="R58" s="89"/>
      <c r="S58" s="89"/>
      <c r="T58" s="89"/>
      <c r="U58" s="89"/>
      <c r="V58" s="89"/>
      <c r="W58" s="89"/>
    </row>
    <row r="59" spans="1:23" ht="53.25" customHeight="1" outlineLevel="1">
      <c r="A59" s="87" t="s">
        <v>46</v>
      </c>
      <c r="B59" s="87" t="s">
        <v>281</v>
      </c>
      <c r="C59" s="87" t="s">
        <v>282</v>
      </c>
      <c r="D59" s="87" t="s">
        <v>86</v>
      </c>
      <c r="E59" s="87" t="s">
        <v>87</v>
      </c>
      <c r="F59" s="87" t="s">
        <v>242</v>
      </c>
      <c r="G59" s="87" t="s">
        <v>243</v>
      </c>
      <c r="H59" s="89">
        <v>2083.5</v>
      </c>
      <c r="I59" s="89">
        <v>2083.5</v>
      </c>
      <c r="J59" s="89"/>
      <c r="K59" s="89"/>
      <c r="L59" s="89">
        <v>2083.5</v>
      </c>
      <c r="M59" s="87"/>
      <c r="N59" s="89"/>
      <c r="O59" s="89"/>
      <c r="P59" s="89"/>
      <c r="Q59" s="89"/>
      <c r="R59" s="89"/>
      <c r="S59" s="89"/>
      <c r="T59" s="89"/>
      <c r="U59" s="89"/>
      <c r="V59" s="89"/>
      <c r="W59" s="89"/>
    </row>
    <row r="60" spans="1:23" ht="53.25" customHeight="1" outlineLevel="1">
      <c r="A60" s="87" t="s">
        <v>46</v>
      </c>
      <c r="B60" s="87" t="s">
        <v>283</v>
      </c>
      <c r="C60" s="87" t="s">
        <v>284</v>
      </c>
      <c r="D60" s="87" t="s">
        <v>104</v>
      </c>
      <c r="E60" s="87" t="s">
        <v>105</v>
      </c>
      <c r="F60" s="87" t="s">
        <v>285</v>
      </c>
      <c r="G60" s="87" t="s">
        <v>286</v>
      </c>
      <c r="H60" s="89">
        <v>38062.199999999997</v>
      </c>
      <c r="I60" s="89">
        <v>38062.199999999997</v>
      </c>
      <c r="J60" s="89"/>
      <c r="K60" s="89"/>
      <c r="L60" s="89">
        <v>38062.199999999997</v>
      </c>
      <c r="M60" s="87"/>
      <c r="N60" s="89"/>
      <c r="O60" s="89"/>
      <c r="P60" s="89"/>
      <c r="Q60" s="89"/>
      <c r="R60" s="89"/>
      <c r="S60" s="89"/>
      <c r="T60" s="89"/>
      <c r="U60" s="89"/>
      <c r="V60" s="89"/>
      <c r="W60" s="89"/>
    </row>
    <row r="61" spans="1:23" ht="53.25" customHeight="1" outlineLevel="1">
      <c r="A61" s="87" t="s">
        <v>46</v>
      </c>
      <c r="B61" s="87" t="s">
        <v>287</v>
      </c>
      <c r="C61" s="87" t="s">
        <v>288</v>
      </c>
      <c r="D61" s="87" t="s">
        <v>78</v>
      </c>
      <c r="E61" s="87" t="s">
        <v>79</v>
      </c>
      <c r="F61" s="87" t="s">
        <v>289</v>
      </c>
      <c r="G61" s="87" t="s">
        <v>290</v>
      </c>
      <c r="H61" s="89">
        <v>18000</v>
      </c>
      <c r="I61" s="89">
        <v>18000</v>
      </c>
      <c r="J61" s="89"/>
      <c r="K61" s="89"/>
      <c r="L61" s="89">
        <v>18000</v>
      </c>
      <c r="M61" s="87"/>
      <c r="N61" s="89"/>
      <c r="O61" s="89"/>
      <c r="P61" s="89"/>
      <c r="Q61" s="89"/>
      <c r="R61" s="89"/>
      <c r="S61" s="89"/>
      <c r="T61" s="89"/>
      <c r="U61" s="89"/>
      <c r="V61" s="89"/>
      <c r="W61" s="89"/>
    </row>
    <row r="62" spans="1:23" ht="30.75" customHeight="1">
      <c r="A62" s="165" t="s">
        <v>30</v>
      </c>
      <c r="B62" s="165"/>
      <c r="C62" s="165"/>
      <c r="D62" s="165"/>
      <c r="E62" s="165"/>
      <c r="F62" s="165"/>
      <c r="G62" s="165"/>
      <c r="H62" s="89">
        <v>9907824.4199999999</v>
      </c>
      <c r="I62" s="89">
        <v>9907824.4199999999</v>
      </c>
      <c r="J62" s="89"/>
      <c r="K62" s="89"/>
      <c r="L62" s="89">
        <v>9907824.4199999999</v>
      </c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</row>
  </sheetData>
  <mergeCells count="32">
    <mergeCell ref="W6:W7"/>
    <mergeCell ref="R6:R7"/>
    <mergeCell ref="S6:S7"/>
    <mergeCell ref="T6:T7"/>
    <mergeCell ref="U6:U7"/>
    <mergeCell ref="V6:V7"/>
    <mergeCell ref="M6:M7"/>
    <mergeCell ref="N6:N7"/>
    <mergeCell ref="O6:O7"/>
    <mergeCell ref="P6:P7"/>
    <mergeCell ref="Q5:Q7"/>
    <mergeCell ref="I5:M5"/>
    <mergeCell ref="N5:P5"/>
    <mergeCell ref="R5:W5"/>
    <mergeCell ref="A62:G6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T1:W1"/>
    <mergeCell ref="A2:W2"/>
    <mergeCell ref="A3:G3"/>
    <mergeCell ref="T3:W3"/>
    <mergeCell ref="H4:W4"/>
  </mergeCells>
  <phoneticPr fontId="21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1"/>
  <sheetViews>
    <sheetView showZeros="0" workbookViewId="0">
      <selection activeCell="G14" sqref="G14"/>
    </sheetView>
  </sheetViews>
  <sheetFormatPr defaultColWidth="10.28515625" defaultRowHeight="15" customHeight="1"/>
  <cols>
    <col min="1" max="1" width="5.7109375" customWidth="1"/>
    <col min="2" max="2" width="7.7109375" customWidth="1"/>
    <col min="3" max="3" width="9.85546875" customWidth="1"/>
    <col min="4" max="4" width="10.5703125" customWidth="1"/>
    <col min="5" max="5" width="6" customWidth="1"/>
    <col min="6" max="6" width="7.28515625" customWidth="1"/>
    <col min="7" max="7" width="5.28515625" customWidth="1"/>
    <col min="8" max="8" width="5.85546875" customWidth="1"/>
    <col min="9" max="11" width="12.85546875" customWidth="1"/>
    <col min="12" max="12" width="7.28515625" customWidth="1"/>
    <col min="13" max="13" width="5.85546875" customWidth="1"/>
    <col min="14" max="16" width="4.7109375" customWidth="1"/>
    <col min="17" max="17" width="8" customWidth="1"/>
    <col min="18" max="18" width="11" customWidth="1"/>
    <col min="19" max="20" width="9.85546875" customWidth="1"/>
    <col min="21" max="21" width="7.5703125" customWidth="1"/>
    <col min="22" max="22" width="5" customWidth="1"/>
    <col min="23" max="23" width="11" customWidth="1"/>
  </cols>
  <sheetData>
    <row r="1" spans="1:23" ht="18.75" customHeight="1">
      <c r="A1" s="166" t="s">
        <v>291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t="26.25" customHeight="1">
      <c r="A2" s="167" t="s">
        <v>292</v>
      </c>
      <c r="B2" s="167"/>
      <c r="C2" s="167" t="s">
        <v>59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t="18.75" customHeight="1">
      <c r="A3" s="168" t="str">
        <f>"单位名称："&amp;"梁河县小厂中心小学"</f>
        <v>单位名称：梁河县小厂中心小学</v>
      </c>
      <c r="B3" s="168"/>
      <c r="C3" s="168"/>
      <c r="D3" s="168"/>
      <c r="E3" s="168"/>
      <c r="F3" s="168"/>
      <c r="G3" s="168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166" t="s">
        <v>27</v>
      </c>
      <c r="W3" s="166"/>
    </row>
    <row r="4" spans="1:23" ht="26.25" customHeight="1">
      <c r="A4" s="169" t="s">
        <v>293</v>
      </c>
      <c r="B4" s="169" t="s">
        <v>179</v>
      </c>
      <c r="C4" s="169" t="s">
        <v>180</v>
      </c>
      <c r="D4" s="169" t="s">
        <v>294</v>
      </c>
      <c r="E4" s="169" t="s">
        <v>181</v>
      </c>
      <c r="F4" s="169" t="s">
        <v>182</v>
      </c>
      <c r="G4" s="169" t="s">
        <v>295</v>
      </c>
      <c r="H4" s="169" t="s">
        <v>296</v>
      </c>
      <c r="I4" s="169" t="s">
        <v>30</v>
      </c>
      <c r="J4" s="169" t="s">
        <v>297</v>
      </c>
      <c r="K4" s="169"/>
      <c r="L4" s="169"/>
      <c r="M4" s="169"/>
      <c r="N4" s="169" t="s">
        <v>191</v>
      </c>
      <c r="O4" s="169"/>
      <c r="P4" s="169"/>
      <c r="Q4" s="169" t="s">
        <v>37</v>
      </c>
      <c r="R4" s="169" t="s">
        <v>51</v>
      </c>
      <c r="S4" s="169"/>
      <c r="T4" s="169"/>
      <c r="U4" s="169"/>
      <c r="V4" s="169"/>
      <c r="W4" s="169"/>
    </row>
    <row r="5" spans="1:23" ht="26.25" customHeight="1">
      <c r="A5" s="169"/>
      <c r="B5" s="169"/>
      <c r="C5" s="169"/>
      <c r="D5" s="169"/>
      <c r="E5" s="169"/>
      <c r="F5" s="169"/>
      <c r="G5" s="169"/>
      <c r="H5" s="169"/>
      <c r="I5" s="169"/>
      <c r="J5" s="169" t="s">
        <v>34</v>
      </c>
      <c r="K5" s="169"/>
      <c r="L5" s="169" t="s">
        <v>35</v>
      </c>
      <c r="M5" s="169" t="s">
        <v>36</v>
      </c>
      <c r="N5" s="169" t="s">
        <v>34</v>
      </c>
      <c r="O5" s="169" t="s">
        <v>35</v>
      </c>
      <c r="P5" s="169" t="s">
        <v>36</v>
      </c>
      <c r="Q5" s="169"/>
      <c r="R5" s="169" t="s">
        <v>33</v>
      </c>
      <c r="S5" s="169" t="s">
        <v>40</v>
      </c>
      <c r="T5" s="169" t="s">
        <v>41</v>
      </c>
      <c r="U5" s="169" t="s">
        <v>42</v>
      </c>
      <c r="V5" s="169" t="s">
        <v>43</v>
      </c>
      <c r="W5" s="169" t="s">
        <v>44</v>
      </c>
    </row>
    <row r="6" spans="1:23" ht="26.25" customHeight="1">
      <c r="A6" s="169"/>
      <c r="B6" s="169"/>
      <c r="C6" s="169"/>
      <c r="D6" s="169"/>
      <c r="E6" s="169"/>
      <c r="F6" s="169"/>
      <c r="G6" s="169"/>
      <c r="H6" s="169"/>
      <c r="I6" s="169"/>
      <c r="J6" s="86" t="s">
        <v>33</v>
      </c>
      <c r="K6" s="86" t="s">
        <v>298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</row>
    <row r="7" spans="1:23" ht="18.75" customHeight="1">
      <c r="A7" s="86" t="s">
        <v>59</v>
      </c>
      <c r="B7" s="86" t="s">
        <v>60</v>
      </c>
      <c r="C7" s="86" t="s">
        <v>61</v>
      </c>
      <c r="D7" s="86" t="s">
        <v>62</v>
      </c>
      <c r="E7" s="86" t="s">
        <v>63</v>
      </c>
      <c r="F7" s="86" t="s">
        <v>64</v>
      </c>
      <c r="G7" s="86" t="s">
        <v>65</v>
      </c>
      <c r="H7" s="86" t="s">
        <v>66</v>
      </c>
      <c r="I7" s="86" t="s">
        <v>67</v>
      </c>
      <c r="J7" s="86" t="s">
        <v>68</v>
      </c>
      <c r="K7" s="86" t="s">
        <v>69</v>
      </c>
      <c r="L7" s="86" t="s">
        <v>70</v>
      </c>
      <c r="M7" s="86" t="s">
        <v>71</v>
      </c>
      <c r="N7" s="86" t="s">
        <v>72</v>
      </c>
      <c r="O7" s="86" t="s">
        <v>73</v>
      </c>
      <c r="P7" s="86" t="s">
        <v>193</v>
      </c>
      <c r="Q7" s="86" t="s">
        <v>194</v>
      </c>
      <c r="R7" s="86" t="s">
        <v>195</v>
      </c>
      <c r="S7" s="86" t="s">
        <v>196</v>
      </c>
      <c r="T7" s="86" t="s">
        <v>197</v>
      </c>
      <c r="U7" s="86" t="s">
        <v>198</v>
      </c>
      <c r="V7" s="86" t="s">
        <v>199</v>
      </c>
      <c r="W7" s="86" t="s">
        <v>200</v>
      </c>
    </row>
    <row r="8" spans="1:23" ht="52.5" customHeight="1">
      <c r="A8" s="87"/>
      <c r="B8" s="87"/>
      <c r="C8" s="87"/>
      <c r="D8" s="87"/>
      <c r="E8" s="87"/>
      <c r="F8" s="87"/>
      <c r="G8" s="87"/>
      <c r="H8" s="87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</row>
    <row r="9" spans="1:23" ht="52.5" customHeight="1">
      <c r="A9" s="87"/>
      <c r="B9" s="87"/>
      <c r="C9" s="87"/>
      <c r="D9" s="87"/>
      <c r="E9" s="87"/>
      <c r="F9" s="87"/>
      <c r="G9" s="87"/>
      <c r="H9" s="87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</row>
    <row r="10" spans="1:23" ht="30" customHeight="1">
      <c r="A10" s="170" t="s">
        <v>30</v>
      </c>
      <c r="B10" s="170"/>
      <c r="C10" s="170"/>
      <c r="D10" s="170"/>
      <c r="E10" s="170"/>
      <c r="F10" s="170"/>
      <c r="G10" s="170"/>
      <c r="H10" s="170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</row>
    <row r="11" spans="1:23" ht="15" customHeight="1">
      <c r="A11" s="159" t="s">
        <v>299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</row>
  </sheetData>
  <mergeCells count="31">
    <mergeCell ref="U5:U6"/>
    <mergeCell ref="V5:V6"/>
    <mergeCell ref="W5:W6"/>
    <mergeCell ref="P5:P6"/>
    <mergeCell ref="Q4:Q6"/>
    <mergeCell ref="R5:R6"/>
    <mergeCell ref="S5:S6"/>
    <mergeCell ref="T5:T6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A1:W1"/>
    <mergeCell ref="A2:W2"/>
    <mergeCell ref="A3:G3"/>
    <mergeCell ref="V3:W3"/>
    <mergeCell ref="J4:M4"/>
    <mergeCell ref="N4:P4"/>
    <mergeCell ref="R4:W4"/>
  </mergeCells>
  <phoneticPr fontId="2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515625" defaultRowHeight="15" customHeight="1"/>
  <cols>
    <col min="1" max="9" width="14.28515625" customWidth="1"/>
    <col min="10" max="10" width="34.28515625" customWidth="1"/>
  </cols>
  <sheetData>
    <row r="1" spans="1:10" ht="18.75" customHeight="1">
      <c r="A1" s="81"/>
      <c r="B1" s="81"/>
      <c r="C1" s="81"/>
      <c r="D1" s="81"/>
      <c r="E1" s="81"/>
      <c r="F1" s="81"/>
      <c r="G1" s="81"/>
      <c r="H1" s="81"/>
      <c r="I1" s="81"/>
      <c r="J1" s="84" t="s">
        <v>300</v>
      </c>
    </row>
    <row r="2" spans="1:10" ht="34.5" customHeight="1">
      <c r="A2" s="167" t="str">
        <f>"2025"&amp;"年项目支出绩效目标表"</f>
        <v>2025年项目支出绩效目标表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18.75" customHeight="1">
      <c r="A3" s="152" t="str">
        <f>"单位名称："&amp;"梁河县小厂中心小学"</f>
        <v>单位名称：梁河县小厂中心小学</v>
      </c>
      <c r="B3" s="152"/>
      <c r="C3" s="152"/>
      <c r="D3" s="152"/>
      <c r="E3" s="152"/>
      <c r="F3" s="81"/>
      <c r="G3" s="81"/>
      <c r="H3" s="81"/>
      <c r="I3" s="81"/>
      <c r="J3" s="81"/>
    </row>
    <row r="4" spans="1:10" ht="22.5" customHeight="1">
      <c r="A4" s="82" t="s">
        <v>301</v>
      </c>
      <c r="B4" s="82" t="s">
        <v>302</v>
      </c>
      <c r="C4" s="82" t="s">
        <v>303</v>
      </c>
      <c r="D4" s="82" t="s">
        <v>304</v>
      </c>
      <c r="E4" s="82" t="s">
        <v>305</v>
      </c>
      <c r="F4" s="82" t="s">
        <v>306</v>
      </c>
      <c r="G4" s="82" t="s">
        <v>307</v>
      </c>
      <c r="H4" s="82" t="s">
        <v>308</v>
      </c>
      <c r="I4" s="82" t="s">
        <v>309</v>
      </c>
      <c r="J4" s="82" t="s">
        <v>310</v>
      </c>
    </row>
    <row r="5" spans="1:10" ht="22.5" customHeight="1">
      <c r="A5" s="82" t="s">
        <v>59</v>
      </c>
      <c r="B5" s="82" t="s">
        <v>60</v>
      </c>
      <c r="C5" s="82" t="s">
        <v>61</v>
      </c>
      <c r="D5" s="82" t="s">
        <v>62</v>
      </c>
      <c r="E5" s="82" t="s">
        <v>63</v>
      </c>
      <c r="F5" s="82" t="s">
        <v>64</v>
      </c>
      <c r="G5" s="82" t="s">
        <v>65</v>
      </c>
      <c r="H5" s="82" t="s">
        <v>66</v>
      </c>
      <c r="I5" s="82" t="s">
        <v>67</v>
      </c>
      <c r="J5" s="82" t="s">
        <v>68</v>
      </c>
    </row>
    <row r="6" spans="1:10" ht="52.5" customHeight="1">
      <c r="A6" s="82"/>
      <c r="B6" s="82"/>
      <c r="C6" s="82"/>
      <c r="D6" s="82"/>
      <c r="E6" s="82"/>
      <c r="F6" s="82"/>
      <c r="G6" s="82"/>
      <c r="H6" s="82"/>
      <c r="I6" s="82"/>
      <c r="J6" s="82"/>
    </row>
    <row r="7" spans="1:10" ht="52.5" customHeight="1">
      <c r="A7" s="83"/>
      <c r="B7" s="83"/>
      <c r="C7" s="83"/>
      <c r="D7" s="83"/>
      <c r="E7" s="83"/>
      <c r="F7" s="83"/>
      <c r="G7" s="82"/>
      <c r="H7" s="82"/>
      <c r="I7" s="83"/>
      <c r="J7" s="83"/>
    </row>
    <row r="8" spans="1:10" ht="15" customHeight="1">
      <c r="A8" s="159" t="s">
        <v>311</v>
      </c>
      <c r="B8" s="160"/>
      <c r="C8" s="160"/>
      <c r="D8" s="160"/>
      <c r="E8" s="160"/>
      <c r="F8" s="160"/>
      <c r="G8" s="160"/>
      <c r="H8" s="160"/>
      <c r="I8" s="160"/>
      <c r="J8" s="160"/>
    </row>
  </sheetData>
  <mergeCells count="3">
    <mergeCell ref="A2:J2"/>
    <mergeCell ref="A3:E3"/>
    <mergeCell ref="A8:J8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2025-02-25T00:20:00Z</dcterms:created>
  <dcterms:modified xsi:type="dcterms:W3CDTF">2025-03-06T01:37:17Z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ACDE06FD3EE24C8BA06AE66B398E4022_13</vt:lpwstr>
  </property>
  <property fmtid="{D5CDD505-2E9C-101B-9397-08002B2CF9AE}" pid="3" name="KSOProductBuildVer">
    <vt:lpwstr>2052-12.1.0.18276</vt:lpwstr>
  </property>
</Properties>
</file>